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66925"/>
  <mc:AlternateContent xmlns:mc="http://schemas.openxmlformats.org/markup-compatibility/2006">
    <mc:Choice Requires="x15">
      <x15ac:absPath xmlns:x15ac="http://schemas.microsoft.com/office/spreadsheetml/2010/11/ac" url="\\Luarca\ser. contratacion\A. DATOS (desde mayo-14)\4. EXP. CONTRATACIÓN\2022\6012200010_6000009962_SeO_Trabajos auxiliares PCI\2. Licitacion\A_publicar\"/>
    </mc:Choice>
  </mc:AlternateContent>
  <xr:revisionPtr revIDLastSave="0" documentId="8_{D0BBCFFD-CFAC-4CDA-81EE-FEAC4DF85304}" xr6:coauthVersionLast="36" xr6:coauthVersionMax="36" xr10:uidLastSave="{00000000-0000-0000-0000-000000000000}"/>
  <bookViews>
    <workbookView xWindow="0" yWindow="0" windowWidth="14385" windowHeight="7845" xr2:uid="{7FE83BF3-E082-4ECE-B617-57CF162DA924}"/>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70" i="1" l="1"/>
  <c r="J268" i="1"/>
  <c r="H267" i="1"/>
  <c r="J264" i="1"/>
  <c r="J263" i="1"/>
  <c r="J262" i="1"/>
  <c r="J261" i="1"/>
  <c r="J259" i="1"/>
  <c r="J258" i="1"/>
  <c r="J257" i="1"/>
  <c r="J256" i="1"/>
  <c r="J255" i="1"/>
  <c r="J254" i="1"/>
  <c r="J253" i="1"/>
  <c r="J252" i="1"/>
  <c r="J251" i="1"/>
  <c r="J250" i="1"/>
  <c r="J249" i="1"/>
  <c r="J248" i="1"/>
  <c r="J247" i="1"/>
  <c r="H246" i="1"/>
  <c r="J242" i="1"/>
  <c r="J240" i="1"/>
  <c r="J238" i="1"/>
  <c r="J236" i="1"/>
  <c r="J234" i="1"/>
  <c r="J232" i="1"/>
  <c r="J230" i="1"/>
  <c r="J228" i="1"/>
  <c r="J226" i="1"/>
  <c r="J224" i="1"/>
  <c r="J222" i="1"/>
  <c r="J220" i="1"/>
  <c r="J218" i="1"/>
  <c r="J216" i="1"/>
  <c r="J214" i="1"/>
  <c r="J212" i="1"/>
  <c r="J210" i="1"/>
  <c r="J208" i="1"/>
  <c r="J206" i="1"/>
  <c r="J204" i="1"/>
  <c r="J202" i="1"/>
  <c r="J200" i="1"/>
  <c r="J198" i="1"/>
  <c r="J196" i="1"/>
  <c r="J194" i="1"/>
  <c r="J192" i="1"/>
  <c r="J190" i="1"/>
  <c r="J188" i="1"/>
  <c r="J186" i="1"/>
  <c r="J184" i="1"/>
  <c r="J182" i="1"/>
  <c r="J180" i="1"/>
  <c r="J178" i="1"/>
  <c r="J176" i="1"/>
  <c r="J174" i="1"/>
  <c r="J172" i="1"/>
  <c r="J170" i="1"/>
  <c r="J168" i="1"/>
  <c r="J166" i="1"/>
  <c r="J164" i="1"/>
  <c r="J162" i="1"/>
  <c r="J160" i="1"/>
  <c r="J158" i="1"/>
  <c r="J156" i="1"/>
  <c r="J154" i="1"/>
  <c r="J152" i="1"/>
  <c r="J150" i="1"/>
  <c r="J148" i="1"/>
  <c r="J146" i="1"/>
  <c r="J144" i="1"/>
  <c r="J142" i="1"/>
  <c r="J140" i="1"/>
  <c r="J138" i="1"/>
  <c r="J136" i="1"/>
  <c r="J134" i="1"/>
  <c r="J132" i="1"/>
  <c r="J130" i="1"/>
  <c r="J128" i="1"/>
  <c r="J126" i="1"/>
  <c r="J124" i="1"/>
  <c r="J122" i="1"/>
  <c r="J120" i="1"/>
  <c r="J118" i="1"/>
  <c r="J116" i="1"/>
  <c r="J114" i="1"/>
  <c r="J112" i="1"/>
  <c r="J110" i="1"/>
  <c r="J108" i="1"/>
  <c r="J106" i="1"/>
  <c r="J104" i="1"/>
  <c r="J102" i="1"/>
  <c r="J100" i="1"/>
  <c r="J98" i="1"/>
  <c r="J96" i="1"/>
  <c r="J94" i="1"/>
  <c r="J92" i="1"/>
  <c r="J90" i="1"/>
  <c r="J88" i="1"/>
  <c r="J86" i="1"/>
  <c r="J84" i="1"/>
  <c r="J82" i="1"/>
  <c r="J80" i="1"/>
  <c r="J78" i="1"/>
  <c r="J76" i="1"/>
  <c r="J74" i="1"/>
  <c r="J72" i="1"/>
  <c r="J70" i="1"/>
  <c r="J68" i="1"/>
  <c r="J66" i="1"/>
  <c r="J64" i="1"/>
  <c r="J62" i="1"/>
  <c r="J60" i="1"/>
  <c r="J58" i="1"/>
  <c r="J56" i="1"/>
  <c r="J54" i="1"/>
  <c r="J52" i="1"/>
  <c r="J50" i="1"/>
  <c r="J48" i="1"/>
  <c r="J46" i="1"/>
  <c r="J44" i="1"/>
  <c r="J42" i="1"/>
  <c r="J40" i="1"/>
  <c r="J38" i="1"/>
  <c r="J36" i="1"/>
  <c r="J34" i="1"/>
  <c r="J32" i="1"/>
  <c r="J30" i="1"/>
  <c r="J28" i="1"/>
  <c r="J26" i="1"/>
  <c r="J24" i="1"/>
  <c r="J22" i="1"/>
  <c r="J20" i="1"/>
  <c r="J18" i="1"/>
  <c r="J16" i="1"/>
  <c r="J14" i="1"/>
  <c r="J12" i="1"/>
  <c r="H11" i="1"/>
  <c r="H10" i="1"/>
  <c r="E10" i="1"/>
  <c r="E267" i="1"/>
  <c r="G270" i="1"/>
  <c r="G268" i="1"/>
  <c r="E246" i="1"/>
  <c r="G264" i="1"/>
  <c r="G263" i="1"/>
  <c r="G262" i="1"/>
  <c r="G261" i="1"/>
  <c r="G259" i="1"/>
  <c r="G258" i="1"/>
  <c r="G257" i="1"/>
  <c r="G256" i="1"/>
  <c r="G255" i="1"/>
  <c r="G254" i="1"/>
  <c r="G253" i="1"/>
  <c r="G252" i="1"/>
  <c r="G251" i="1"/>
  <c r="G250" i="1"/>
  <c r="G249" i="1"/>
  <c r="G248" i="1"/>
  <c r="G247" i="1"/>
  <c r="E11" i="1"/>
  <c r="G242" i="1"/>
  <c r="G240" i="1"/>
  <c r="G238" i="1"/>
  <c r="G236" i="1"/>
  <c r="G234" i="1"/>
  <c r="G232" i="1"/>
  <c r="G230" i="1"/>
  <c r="G228" i="1"/>
  <c r="G226" i="1"/>
  <c r="G224" i="1"/>
  <c r="G222" i="1"/>
  <c r="G220" i="1"/>
  <c r="G218" i="1"/>
  <c r="G216" i="1"/>
  <c r="G214" i="1"/>
  <c r="G212" i="1"/>
  <c r="G210" i="1"/>
  <c r="G208" i="1"/>
  <c r="G206" i="1"/>
  <c r="G204" i="1"/>
  <c r="G202" i="1"/>
  <c r="G200" i="1"/>
  <c r="G198" i="1"/>
  <c r="G196" i="1"/>
  <c r="G194" i="1"/>
  <c r="G192" i="1"/>
  <c r="G190" i="1"/>
  <c r="G188" i="1"/>
  <c r="G186" i="1"/>
  <c r="G184" i="1"/>
  <c r="G182" i="1"/>
  <c r="G180" i="1"/>
  <c r="G178" i="1"/>
  <c r="G176" i="1"/>
  <c r="G174" i="1"/>
  <c r="G172" i="1"/>
  <c r="G170" i="1"/>
  <c r="G168" i="1"/>
  <c r="G166" i="1"/>
  <c r="G164" i="1"/>
  <c r="G162" i="1"/>
  <c r="G160" i="1"/>
  <c r="G158" i="1"/>
  <c r="G156" i="1"/>
  <c r="G154" i="1"/>
  <c r="G152" i="1"/>
  <c r="G150" i="1"/>
  <c r="G148" i="1"/>
  <c r="G146" i="1"/>
  <c r="G144" i="1"/>
  <c r="G142" i="1"/>
  <c r="G140" i="1"/>
  <c r="G138" i="1"/>
  <c r="G136" i="1"/>
  <c r="G134" i="1"/>
  <c r="G132" i="1"/>
  <c r="G130" i="1"/>
  <c r="G128" i="1"/>
  <c r="G126" i="1"/>
  <c r="G124" i="1"/>
  <c r="G122" i="1"/>
  <c r="G120" i="1"/>
  <c r="G118" i="1"/>
  <c r="G116" i="1"/>
  <c r="G114" i="1"/>
  <c r="G112" i="1"/>
  <c r="G110" i="1"/>
  <c r="G108" i="1"/>
  <c r="G106" i="1"/>
  <c r="G104" i="1"/>
  <c r="G102" i="1"/>
  <c r="G100" i="1"/>
  <c r="G98" i="1"/>
  <c r="G96" i="1"/>
  <c r="G94" i="1"/>
  <c r="G92" i="1"/>
  <c r="G90" i="1"/>
  <c r="G88" i="1"/>
  <c r="G86" i="1"/>
  <c r="G84" i="1"/>
  <c r="G82" i="1"/>
  <c r="G80" i="1"/>
  <c r="G78" i="1"/>
  <c r="G76" i="1"/>
  <c r="G74" i="1"/>
  <c r="G72" i="1"/>
  <c r="G70" i="1"/>
  <c r="G68" i="1"/>
  <c r="G66" i="1"/>
  <c r="G64" i="1"/>
  <c r="G62" i="1"/>
  <c r="G60" i="1"/>
  <c r="G58" i="1"/>
  <c r="G56" i="1"/>
  <c r="G54" i="1"/>
  <c r="G52" i="1"/>
  <c r="G50" i="1"/>
  <c r="G48" i="1"/>
  <c r="G46" i="1"/>
  <c r="G44" i="1"/>
  <c r="G42" i="1"/>
  <c r="G40" i="1"/>
  <c r="G38" i="1"/>
  <c r="G36" i="1"/>
  <c r="G34" i="1"/>
  <c r="G32" i="1"/>
  <c r="G30" i="1"/>
  <c r="G28" i="1"/>
  <c r="G26" i="1"/>
  <c r="G24" i="1"/>
  <c r="G22" i="1"/>
  <c r="G20" i="1"/>
  <c r="G18" i="1"/>
  <c r="G16" i="1"/>
  <c r="G14" i="1"/>
  <c r="G12" i="1"/>
  <c r="I244" i="1" l="1"/>
  <c r="I11" i="1" s="1"/>
  <c r="F271" i="1"/>
  <c r="G271" i="1" s="1"/>
  <c r="G267" i="1" s="1"/>
  <c r="I265" i="1"/>
  <c r="I246" i="1" s="1"/>
  <c r="I271" i="1"/>
  <c r="I267" i="1" s="1"/>
  <c r="F244" i="1"/>
  <c r="F11" i="1" s="1"/>
  <c r="F265" i="1"/>
  <c r="G265" i="1" s="1"/>
  <c r="G246" i="1" s="1"/>
  <c r="F267" i="1" l="1"/>
  <c r="F246" i="1"/>
  <c r="J271" i="1"/>
  <c r="J267" i="1" s="1"/>
  <c r="G244" i="1"/>
  <c r="G11" i="1" s="1"/>
  <c r="F273" i="1" s="1"/>
  <c r="J265" i="1"/>
  <c r="J246" i="1" s="1"/>
  <c r="J244" i="1"/>
  <c r="J11" i="1" s="1"/>
  <c r="I273" i="1" l="1"/>
  <c r="J273" i="1" s="1"/>
  <c r="J10" i="1" s="1"/>
  <c r="I275" i="1" s="1"/>
  <c r="F10" i="1"/>
  <c r="G273" i="1"/>
  <c r="G10" i="1" s="1"/>
  <c r="F275" i="1" s="1"/>
  <c r="G275" i="1" l="1"/>
  <c r="I10" i="1"/>
  <c r="J275" i="1"/>
  <c r="G277" i="1" l="1"/>
  <c r="G278" i="1" s="1"/>
  <c r="G279" i="1" s="1"/>
  <c r="J277" i="1"/>
  <c r="J278" i="1" s="1"/>
  <c r="J279" i="1" s="1"/>
  <c r="G280" i="1" l="1"/>
  <c r="G281" i="1" s="1"/>
  <c r="J280" i="1"/>
  <c r="J28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Fernández Martínez, Alberto</author>
  </authors>
  <commentList>
    <comment ref="A8" authorId="0" shapeId="0" xr:uid="{33A5575A-AE48-48BD-AC11-4E86E80BEDEC}">
      <text>
        <r>
          <rPr>
            <b/>
            <sz val="9"/>
            <color indexed="81"/>
            <rFont val="Tahoma"/>
            <family val="2"/>
          </rPr>
          <t>Código del concepto. Ver colores en "Entorno de trabajo: Apariencia"</t>
        </r>
      </text>
    </comment>
    <comment ref="B8" authorId="0" shapeId="0" xr:uid="{CE7E96C2-601C-4588-B939-4775E0FBFA4F}">
      <text>
        <r>
          <rPr>
            <b/>
            <sz val="9"/>
            <color indexed="81"/>
            <rFont val="Tahoma"/>
            <family val="2"/>
          </rPr>
          <t>Naturaleza o tipo de concepto, ver valores de cada naturaleza en la ayuda del menú contextual</t>
        </r>
      </text>
    </comment>
    <comment ref="C8" authorId="0" shapeId="0" xr:uid="{6D5916EB-2A08-4997-8184-B69CE5EB807E}">
      <text>
        <r>
          <rPr>
            <b/>
            <sz val="9"/>
            <color indexed="81"/>
            <rFont val="Tahoma"/>
            <family val="2"/>
          </rPr>
          <t>Unidad principal de medida del concepto</t>
        </r>
      </text>
    </comment>
    <comment ref="D8" authorId="0" shapeId="0" xr:uid="{998E0E17-FFD6-4196-8E1C-5AA2B5FE70DE}">
      <text>
        <r>
          <rPr>
            <b/>
            <sz val="9"/>
            <color indexed="81"/>
            <rFont val="Tahoma"/>
            <family val="2"/>
          </rPr>
          <t>Descripción corta</t>
        </r>
      </text>
    </comment>
    <comment ref="E8" authorId="0" shapeId="0" xr:uid="{A2C4F4FE-D106-4900-99ED-043AE6F785D8}">
      <text>
        <r>
          <rPr>
            <b/>
            <sz val="9"/>
            <color indexed="81"/>
            <rFont val="Tahoma"/>
            <family val="2"/>
          </rPr>
          <t>Rendimiento o cantidad presupuestada</t>
        </r>
      </text>
    </comment>
    <comment ref="F8" authorId="0" shapeId="0" xr:uid="{45988708-1484-4CF4-9033-BF0B9C602EDB}">
      <text>
        <r>
          <rPr>
            <b/>
            <sz val="9"/>
            <color indexed="81"/>
            <rFont val="Tahoma"/>
            <family val="2"/>
          </rPr>
          <t>Precio unitario en el presupuesto</t>
        </r>
      </text>
    </comment>
    <comment ref="G8" authorId="0" shapeId="0" xr:uid="{BFD16A0B-25DB-4D40-A925-DB703108270A}">
      <text>
        <r>
          <rPr>
            <b/>
            <sz val="9"/>
            <color indexed="81"/>
            <rFont val="Tahoma"/>
            <family val="2"/>
          </rPr>
          <t>Importe del presupuesto</t>
        </r>
      </text>
    </comment>
    <comment ref="H8" authorId="0" shapeId="0" xr:uid="{1EF467F1-FACB-454E-960B-DD1ED5ADB5BE}">
      <text>
        <r>
          <rPr>
            <b/>
            <sz val="9"/>
            <color indexed="81"/>
            <rFont val="Tahoma"/>
            <family val="2"/>
          </rPr>
          <t>Rendimiento o cantidad presupuestada</t>
        </r>
      </text>
    </comment>
    <comment ref="I8" authorId="0" shapeId="0" xr:uid="{79FF22C2-C562-4478-A7EC-A0B6957A67FB}">
      <text>
        <r>
          <rPr>
            <b/>
            <sz val="9"/>
            <color indexed="81"/>
            <rFont val="Tahoma"/>
            <family val="2"/>
          </rPr>
          <t>Precio unitario en el presupuesto</t>
        </r>
      </text>
    </comment>
    <comment ref="J8" authorId="0" shapeId="0" xr:uid="{84BC6A07-E7D3-4C4B-BF72-4BDA95D18048}">
      <text>
        <r>
          <rPr>
            <b/>
            <sz val="9"/>
            <color indexed="81"/>
            <rFont val="Tahoma"/>
            <family val="2"/>
          </rPr>
          <t>Importe del presupuesto</t>
        </r>
      </text>
    </comment>
  </commentList>
</comments>
</file>

<file path=xl/sharedStrings.xml><?xml version="1.0" encoding="utf-8"?>
<sst xmlns="http://schemas.openxmlformats.org/spreadsheetml/2006/main" count="711" uniqueCount="438">
  <si>
    <t>Presupuesto</t>
  </si>
  <si>
    <t>Código</t>
  </si>
  <si>
    <t>Nat</t>
  </si>
  <si>
    <t>Ud</t>
  </si>
  <si>
    <t>Resumen</t>
  </si>
  <si>
    <t>CanPres</t>
  </si>
  <si>
    <t>Pres</t>
  </si>
  <si>
    <t>ImpPres</t>
  </si>
  <si>
    <t>Capítulo</t>
  </si>
  <si>
    <t/>
  </si>
  <si>
    <t>CAP-02-1</t>
  </si>
  <si>
    <t>TRABAJOS VARIOS</t>
  </si>
  <si>
    <t>03-01</t>
  </si>
  <si>
    <t>Partida</t>
  </si>
  <si>
    <t>UD</t>
  </si>
  <si>
    <t>SELLADO DE TUBOS ENTRE SECTORES DE INCENCDIOS</t>
  </si>
  <si>
    <t>Sellado de conductos entre sectores de incendios, con cualquier material según indicaciones de la DO. i/medios y materiales auxiliares necesarios para la ejecución de la unidad. unidad ejecutada en cualquier horario incluso nocturno, totalmente terminado y funcionando.</t>
  </si>
  <si>
    <t>03-02</t>
  </si>
  <si>
    <t>PEQUEÑAS REPACIONES EN ARQUETAS</t>
  </si>
  <si>
    <t>Reparación y reconstrucción de Arquetas de fabrica de ladrillo y de hormigón. i/picado y recibido de tapa de fundición si fuera necesaria ( no incluida en esta unidad). i/trasporte de escombros a vertedero, totalmente terminado y funcionando.</t>
  </si>
  <si>
    <t>03-03</t>
  </si>
  <si>
    <t>DESATRANCO DE SUMIDEROS EN RECINTOS PCI</t>
  </si>
  <si>
    <t>Desatrancos de Arquetas de desagüe en instalaciones de PCI. i/medios y materiales auxiliares necesarios para la ejecución de la unidad, totalmente terminado y funcionando.</t>
  </si>
  <si>
    <t>03-04</t>
  </si>
  <si>
    <t>REPRACION DE GOTERAS</t>
  </si>
  <si>
    <t>Reparación de Filtraciones en instalaciones de PCI, ó en recintos donde esten instalados entos equipos. i/desmontaje y montaje de cualquier equipo de PCI si fuera necesario para acometer los trabajos. i/medios y materiales auxiliares necesarios para la ejecución de la unidad. Totalmente terminado y funcionando.</t>
  </si>
  <si>
    <t>03-05</t>
  </si>
  <si>
    <t>M2</t>
  </si>
  <si>
    <t>DESMONTAJE DE FIBROCEMENTO</t>
  </si>
  <si>
    <t>Desmontaje de fibrocemento i/ todos los trámites administrativos necesarios para la ejecución de la unidad, i/ tasas e impuestos. i/medios y materiales auxiliares necesarios. Totalmente terminado y funcionando.</t>
  </si>
  <si>
    <t>03-06</t>
  </si>
  <si>
    <t>REPARACIÓN DE FILTRACIONES EN ALJIBES</t>
  </si>
  <si>
    <t>Reparación de Filtraciones en aljibes mediante obturadores, o resina epoxi, u o otro material a instancias de la DO. i/medios y materiales auxiliares necesarios para la ejecución de la unidad, totalmente terminado y funcionando.</t>
  </si>
  <si>
    <t>03-07</t>
  </si>
  <si>
    <t>TRABAJOS GENERALES DE ALBAÑILERÍA.</t>
  </si>
  <si>
    <t>Trabajos de Albañilería en general, i/pequeño material de reparación. Mortero, ladrillos, yeso, pintura. Totalmente terminado y funcionado.</t>
  </si>
  <si>
    <t>03-08</t>
  </si>
  <si>
    <t>INSTALACIÓN DE FILTROS EN INSTALACIONES DE PCI</t>
  </si>
  <si>
    <t>Instalación de filtros en sistemas de aspiración, totalmente termiando y funcionando.</t>
  </si>
  <si>
    <t>03-09</t>
  </si>
  <si>
    <t>INSTALACION DE LINEAS DE VIDA</t>
  </si>
  <si>
    <t>Montaje y Desmontaje de lineas de vida certificadas, según indicaciones de la DO. i/medios y materiales auxiliares necesarios para la ejecución de la unidad. Totalmente terminado y Funcionando.</t>
  </si>
  <si>
    <t>03-10</t>
  </si>
  <si>
    <t>DESMONTAJE DE LINEAS DE ANCLAJES</t>
  </si>
  <si>
    <t>Desmontaje de lineas de vida ya instaladas, i/medios y materiales auxiliares necesarios para la ejecución de la unidad. Totalmente terminado y funcionando.</t>
  </si>
  <si>
    <t>03-11</t>
  </si>
  <si>
    <t>REPROGRAMACIÓN DE CENTRALES DE INCEDIOS</t>
  </si>
  <si>
    <t>Reprogramación de central de incendios instalada, por conexionado de nuevos elementos. i/medios y materiales auxilaires necesarios para la ejecución de la unidad.</t>
  </si>
  <si>
    <t>03-12</t>
  </si>
  <si>
    <t>INSTALACION DE PUERTAS CORTAFUEGOS</t>
  </si>
  <si>
    <t>Suministro e instalación de puerta cortafuegos según indicaciones de la DO, ejecución de cargadero metálico si fuera necesario, desmontaje de puerta existente si fuera necesario, totalmente terminado y funcionado. i/ terminación de recercado, pintura y acabado exterior.</t>
  </si>
  <si>
    <t>03-13</t>
  </si>
  <si>
    <t>SUMINISTRO DE PUERTAS CORTAFUEGOS DE UNA HOJA</t>
  </si>
  <si>
    <t>Suministro de puerta cortafuegos para uso intensivo, i/ herrajes, barras antipánico de apertura fácil, electro-imanes, conexión y cableado a central de incendios, i/reprogramación de central de incendios, i/instalación de barreras si no hubiera central de incendios. Totalmente terminado y funcionando.</t>
  </si>
  <si>
    <t>03-14</t>
  </si>
  <si>
    <t>SUMINISTRO DE PUERTA CORTAFUEGOS DE DOS HOJAS</t>
  </si>
  <si>
    <t>03-15</t>
  </si>
  <si>
    <t>ML</t>
  </si>
  <si>
    <t>SUMINSITRO Y COLOCACION BAJO TUBO DE ACERO DE CABLE ESPECIAL CONTRA EL FUEGO SEGUN Rd/513/2017</t>
  </si>
  <si>
    <t>Suministro y colocación de tubo de acero, o según indicaciones de la DO. i/andamios y material necesario para la ejecución de la unidad. i/ cable especial para PCI según normativa vigente. Totalmente terminado y funcionando.</t>
  </si>
  <si>
    <t>03-16</t>
  </si>
  <si>
    <t>TRABAJOS EN SOPORTES</t>
  </si>
  <si>
    <t>Trabajos de soportación y reparación en instalaciones de PCI existentes, i/demontaje y montaje de elementos de PCI. Totalmente terminando y funcionando.</t>
  </si>
  <si>
    <t>03-17</t>
  </si>
  <si>
    <t>TRABAJOS DE CERRAJERÍA</t>
  </si>
  <si>
    <t>Trabajos varios de cerrajería en instalaciones de PCI, o en recintos donde existan elementos de PCI. Totalmente terminado y funcionando.</t>
  </si>
  <si>
    <t>03-18</t>
  </si>
  <si>
    <t>EJECUCIÓN DE BANCADAS DE HORMIGÓN</t>
  </si>
  <si>
    <t>Ejecución de bancadas especiales para bombas en cuartos PCI, ejecutada según indicaciones de la DO. bancadas no superiores a 2x2 metros cuadrados, ejecutadas con Hormigón HA-25IIa i/pequeña parrilla antirfisuración, i/capa de nivelación con mortero especial sin retracción, i/ replanteo y colocación de anclajes especiales para conexión de las futuras bombas. i/medios y materiales auxiliares necesarios para la ejecución de la unidad.Totalmente terminado y funcionando.</t>
  </si>
  <si>
    <t>03-19</t>
  </si>
  <si>
    <t>MONTAJE DE SELECTOR DE PUERTAS</t>
  </si>
  <si>
    <t>Suministro y Colocación de selector de puertas en puertas cortafuegos, i/medios y materiales auxiliares necesarios para la ejecución de la unidad. Totalmente terminado y funcionando.</t>
  </si>
  <si>
    <t>03-20</t>
  </si>
  <si>
    <t>CAMBIO DE UBICACIÓN DE ARMARIOS DE BATERIAS O CENTRALES DE INCENDIOS</t>
  </si>
  <si>
    <t>Cambio de ubicación de armario de baterías de PCI. i/medios y materiales auxiliares necesarios para la ejecución de la unidad. Totalmente terminado y funcionando.</t>
  </si>
  <si>
    <t>03-21</t>
  </si>
  <si>
    <t>TRABAJOS ESPECIALES</t>
  </si>
  <si>
    <t>Trabajos especiales en sitios de difícil acceso, según indicaciones de la DO. i/medios y materiales auxiliares necesarios para la ejecución de la unidad. Totalmente terminado y funcionando.</t>
  </si>
  <si>
    <t>03-22</t>
  </si>
  <si>
    <t>AJUSTES EN PUERTAS CORTAFUEGOS</t>
  </si>
  <si>
    <t>Trabajos de ajuste de puertas cortafuegos, para garantizar su correcto funcionamiento. i/medios y materiales auxiliares necesarios para la ejecución de la unidad. Totalmente terminado y funcionando.</t>
  </si>
  <si>
    <t>03-33</t>
  </si>
  <si>
    <t>TRABAJOS EN ALTURA</t>
  </si>
  <si>
    <t>Trabajos varios en altura, i/ parte proporcional de andamio, cesta, cimbra. según indicaciones de la DO.</t>
  </si>
  <si>
    <t>03-34</t>
  </si>
  <si>
    <t>SUMINISTRO Y SUSTITUCIÓN DE TAPAS DE FUNDICIÓN HOMOLOGADAS</t>
  </si>
  <si>
    <t>Suministro y colocación de tapas de fundición en instalaciones de PCI. Tapa según indicaciones de la DO para tránsito pesado, serigrafiada según proceda. Totalmente terminado y funcionando. i/medios y materiales auxiliares necesarios para la ejecución de la unidad.</t>
  </si>
  <si>
    <t>03-35</t>
  </si>
  <si>
    <t>M3</t>
  </si>
  <si>
    <t>PICADO A MANO DE HORMIGÓN</t>
  </si>
  <si>
    <t>Picado a mano de hormigón i/medios y material auxiliares necesarios para la ejecución de la unidad. i/ ensacado de escombro y trasporte  a vertedero. totalmente terminado y funcionando.</t>
  </si>
  <si>
    <t>03-36</t>
  </si>
  <si>
    <t>PICADO MANUAL DE AGLOMERADO</t>
  </si>
  <si>
    <t>Picado a mano de AGLOMERADO i/medios y material auxiliares necesarios para la ejecución de la unidad. i/ ensacado de escombro y trasporte  a vertedero. totalmente terminado y funcionando.</t>
  </si>
  <si>
    <t>03-37</t>
  </si>
  <si>
    <t>REPARACIÓN EN COMPUERTAS</t>
  </si>
  <si>
    <t>Reparación de válvulas de compuerta o mariposa en salas de PCI. i/desmontaje y montaje de la instalación i/ prueba de todo el conjunto.</t>
  </si>
  <si>
    <t>03-38</t>
  </si>
  <si>
    <t>REPARACIONES VARIAS EN EXUTORIOS</t>
  </si>
  <si>
    <t>Reparaciones varias en Exutorios material a justificar.</t>
  </si>
  <si>
    <t>03-39</t>
  </si>
  <si>
    <t>DETECTORES MAGNETICOS EN PUERTAS</t>
  </si>
  <si>
    <t>Suministro y montaje de detectores magnéticos en puertas Cortafuegos, i/reprogramación de central de incendios i/medios y materiales auxiliares necesarios para la ejecución de la unidad. Totalmente terminando y funcionando.</t>
  </si>
  <si>
    <t>03-40</t>
  </si>
  <si>
    <t>METRO CUADRADO RECIBIDO CERCOS CARPINTERÍA MORTERO M-10</t>
  </si>
  <si>
    <t>Recibido de cercos o precerco de cualquier material en muros y tabiques, utilizando mortero de cemento CEM II/B-P 32,5 N y arena de río tipo M-10, totalmente colocado y aplomado. Incluso material auxiliar, limpieza y medios auxiliares. Medida la superficie realmente ejecutada.</t>
  </si>
  <si>
    <t>03-41</t>
  </si>
  <si>
    <t>DESMONTAJE Y MONTAJE DE REJILLA DE POZO DE VENTILACIÓN</t>
  </si>
  <si>
    <t>Desmontaje y posterior montaje de rejilla metálica de pozo de ventilación.</t>
  </si>
  <si>
    <t>03-42</t>
  </si>
  <si>
    <t>HORMIGÓN EN MASA HM-20/40/P IIA DE OBRA ZANJAS</t>
  </si>
  <si>
    <t>Hormigón en masa HM-20 IIA con cemento CEM II-A 32,5, arena de río y árido procedente de machaqueo de tamaño máximo 40 Mm., elaborado en obra con hormigonera de 250 l, de consistencia plástica, para vibrar. en zanjas, i/ medios y materiales auxiliares necesarios para la ejecución de la unidad.</t>
  </si>
  <si>
    <t>03-43</t>
  </si>
  <si>
    <t>m3</t>
  </si>
  <si>
    <t>HORMIGÓN HA-25/P/20/I  V. MANUAL ZAPATAS</t>
  </si>
  <si>
    <t>Hormigón en masa HA-25/P/20/I, elaborado en central en relleno de zapatas y zanjas de cimentación, incluso encamillado de pilares y muros, vertido por medios manuales, vibrado y colocación. Según, EHE-08 . i parte proporcional de armadura, colocación, medios y materiales auxiliares incluidos en el precio de la unidad, totalmente terminado y funcionando.</t>
  </si>
  <si>
    <t>03-44</t>
  </si>
  <si>
    <t>HORMIGÓN HA-25/P/20/I  V. MANUAL SOLERAS</t>
  </si>
  <si>
    <t>Hormigón en masa HA-25/P/20/I, elaborado en central en soleras, vertido por medios manuales, vibrado y colocación. Según, EHE-08 . i parte proporcional de armadura, colocación, medios y materiales auxiliares incluidos en el precio de la unidad, totalmente terminado y funcionando.
.</t>
  </si>
  <si>
    <t>03-45</t>
  </si>
  <si>
    <t>EXCAVACION EN ZANJA, A CIELO ABIERTO</t>
  </si>
  <si>
    <t>Excavación en zanja, a cielo abierto, incluso agotamiento y entibación ligera, en cualquier tipo de terreno, con empleo de medios mecánicos de excavación incluso carga y transporte de productos a vertedero o lugar de empleo y canon de vertido.</t>
  </si>
  <si>
    <t>03-46</t>
  </si>
  <si>
    <t>EXCAVACION EN ZANJA, A MANO A CIELO ABIERTO</t>
  </si>
  <si>
    <t>Excavación en zanja, a mano a cielo abierto, incluso agotamiento y entibación ligera, para descubrir servicios en cualquier tipo de terreno, incluso carga y transporte de productos a vertedero o lugar de empleo y canon de vertido.</t>
  </si>
  <si>
    <t>03-47</t>
  </si>
  <si>
    <t>RELLENO LOCALIZADO CON ARENA DE RIO</t>
  </si>
  <si>
    <t>Relleno localizado con arena de río.</t>
  </si>
  <si>
    <t>03-48</t>
  </si>
  <si>
    <t>RELLENO LOCALIZADO DE ZAHORRA ARTIFICIAL EXTENDIDA Y COMPACTADA</t>
  </si>
  <si>
    <t>Relleno localizado de zahorra artificial extendida y compactada.</t>
  </si>
  <si>
    <t>03-49</t>
  </si>
  <si>
    <t>RELLENO CON ARENA DE MIGA</t>
  </si>
  <si>
    <t>Relleno con arena de miga, incluso extendido, humectación, compactación, rasanteo de la coronación y refino.</t>
  </si>
  <si>
    <t>03-50</t>
  </si>
  <si>
    <t>M</t>
  </si>
  <si>
    <t>REPOSICION BORDILLO GRANITO</t>
  </si>
  <si>
    <t>Reposición de bordillo de granito en aceras. El cimiento y refuerzo serán de hormigón HM-20.</t>
  </si>
  <si>
    <t>03-51</t>
  </si>
  <si>
    <t>REPOSICION BORDILLO HORM.</t>
  </si>
  <si>
    <t>Reposición de bordillo de hormigón en aceras. El cimiento y refuerzo serán de hormigón HM-20.</t>
  </si>
  <si>
    <t>03-52</t>
  </si>
  <si>
    <t>REPOSICION DE BOCA DE RIEGO TOTALMENTE COLOCADA</t>
  </si>
  <si>
    <t>Reposición de boca de riego totalmente colocada</t>
  </si>
  <si>
    <t>03-53</t>
  </si>
  <si>
    <t>REPOSICION DE FIRME DE CALZADA, CON BASE DE HORMIGON HM-15</t>
  </si>
  <si>
    <t>Reposición de firme de calzada, con base de hormigón HM-20 de 30 cm. De espesor, sobre capa de arena de miga de 15 cm. Las mezclas bituminosas en dos capas de rodadura tendrán un espesor total de 8 cm.</t>
  </si>
  <si>
    <t>03-54</t>
  </si>
  <si>
    <t>REPOSICIÓN DE FIRME DE CALZADA, INCLUSO SEÑALIZACIÓN</t>
  </si>
  <si>
    <t>REPOSICIÓN DE FIRME DE CALZADA, CON BASE DE HORMIGÓN HM-20 DE 30 CM. DE ESPESOR SOBRE CAPA DE ARENA DE MIGA DE 15 CM. Y MEZCLAS BITUMINOSAS EN DOS CAPAS DE RODADURA QUE TENDRÁN UN ESPESOR TOTAL DE 8 CM.,  INCLUIDO LA SEÑALIZACIÓN VERTICAL Y HORIZONTAL NECESARIA PARA LA PERFECTA ORDENACIÓN DEL TRÁFICO.</t>
  </si>
  <si>
    <t>03-55</t>
  </si>
  <si>
    <t>REPOSICIÓN DE FIRME EN ACERAS CON BALDOSAS DE CEMENTO</t>
  </si>
  <si>
    <t>Reposición de firme en aceras con baldosas de cemento sobre base de hormigón en masa  HM-20 de 15 cm. de espesor.</t>
  </si>
  <si>
    <t>03-56</t>
  </si>
  <si>
    <t>REPOSICION DE PAVIMENTO REALIZADO CON BALDOSA DE CHINA LAVADA DE</t>
  </si>
  <si>
    <t>Reposición de pavimento realizado con baldosa de china lavada de 40 x 40 cm., recibida con mortero de cemento, incluso p.p. de formación de franjas, cenefas y dibujos existentes con baldosas de distintos colores.</t>
  </si>
  <si>
    <t>03-57</t>
  </si>
  <si>
    <t>REPOSICION FIRME EN ACERAS BALDOSAS DE CEMENTO</t>
  </si>
  <si>
    <t>Reposición de firme en aceras, con baldosas de cemento sobre base de hormigón  HM-20 de 15 cm. De espesor.</t>
  </si>
  <si>
    <t>03-58</t>
  </si>
  <si>
    <t>REPOSICION FIRME EN ACERAS CON ADOQUIN DE COLOR ROJO DE 20 X 10</t>
  </si>
  <si>
    <t>Reposición de firme en aceras, con adoquín de color rojo de 20 x 10 x 5 cm., totalmente colocado, incluso subbase de hormigón  HM-20 de 10 cm. De espesor y recebado por encima de la subbase con arena de río</t>
  </si>
  <si>
    <t>03-59</t>
  </si>
  <si>
    <t>REPOSICION FIRME EN ACERAS CON BALDOSAS DE TERRAZO</t>
  </si>
  <si>
    <t>Reposición de firme en aceras, con baldosas de terrazo sobre base de hormigón  HM-20 de 15 cm. de espesor.</t>
  </si>
  <si>
    <t>03-60</t>
  </si>
  <si>
    <t>SUSTITUCIÓN TRAMEX PEATONAL</t>
  </si>
  <si>
    <t>Sustitución de trámex peatonal por trámex para tráfico i/ reforma de apoyos sobre los muros de hormigón (patinillos de ventilación de salidas de</t>
  </si>
  <si>
    <t>03-61</t>
  </si>
  <si>
    <t>SUMINISTRO E INSTALACIÓN PUERTA CELOSIA</t>
  </si>
  <si>
    <t>Suministro e instalación de puerta de celosía de acero en patinillos de ventilación, i/ instalación de cerradura unificada</t>
  </si>
  <si>
    <t>03-62</t>
  </si>
  <si>
    <t>TUBERIA DE DRENAJE EN ACERA</t>
  </si>
  <si>
    <t>Suministro en Instalación de tubería de drenaje en acera, mnedios y materiales auxiliares necesarios para la ejecución de la unidad.</t>
  </si>
  <si>
    <t>03-63</t>
  </si>
  <si>
    <t>ARQUETA DE DESAGUE EN CUARTO DE PCI</t>
  </si>
  <si>
    <t>Arqueta de paso, para evacuación de aguas, de 51x51x60 cm. de dimensiones interiores, realizada en fábrica de ladrillo perforado de 1/2 pie de espesor, recibido con mortero de cemento 1:6, sobre solera de hormigón en masa HM-20 IIa, de consistencia plástica y árido máximo 20 mm, elaborado en obra, de 15 cm. de espesor enfoscado y bruñido interiormente con mortero de cemento 1:4, incluso tapa tipo tramex de acero galvanizado 30x30x3 con bastidor de angular l30x3 mm o chapa lagrimada de 2 mm de espesor y cerco metálico de angular, excavación manual, relleno de trasdós, carga y transporte de escombros a vertedero, recibido y remates.</t>
  </si>
  <si>
    <t>03-64</t>
  </si>
  <si>
    <t>TUBERÍA POLIETILENO DN63 MM. 2 1/2"</t>
  </si>
  <si>
    <t>Suministro y montaje de tubería  de polietileno sanitario, de 63 mm. (2 1/2") de diámetro nominal, de alta densidad y para 1 mpa de presión máxima, colocada en instalaciones para agua fría y caliente, con p.p. de piezas especiales de polipropileno, instalada y funcionando, en ramales de longitud superior a 3 m., y sin protección superficial.</t>
  </si>
  <si>
    <t>03-65</t>
  </si>
  <si>
    <t>IMPERMEABILIZACION DE LOSA DE SUPERFICIE GEOTEXTIL</t>
  </si>
  <si>
    <t>Impermeabilización de losa de superficie compuesta por: formación de pendientes a base de hormigón regularizada con capa de mortero de 2 cm. fratasada; proyección de una primera capa de 1,2 mm. de biotech de dos componentes; una segunda mano proyectada de 1,2 mm. de biotech de un componente cruzada con la anterior; y lamina separadora de geotextil de 160 grs. Incluso parte proporcional de juntas de dilatación y escocias tratadas con sellajuntas biojunt y fastech respectivamente ejecutados según sistema biopaint, acabado con una capa de 5 cm. de mortero de protección armada con mallazo.</t>
  </si>
  <si>
    <t>03-66</t>
  </si>
  <si>
    <t>LAMINA DE GEOTEXTIL DE PROTECCION DE 300 GR/M2</t>
  </si>
  <si>
    <t>Lamina de geotextil de protección de 300 gr./m2, colocada, incluso solapes.</t>
  </si>
  <si>
    <t>03-67</t>
  </si>
  <si>
    <t>LAMINA DE POLIETILENO 300 GR/M2, COLOCADA, PARA IMPERMEABILIZACION</t>
  </si>
  <si>
    <t>Lamina de polietileno 300 gr./m2, colocada, para impermeabilización de túnel, incluso fijación mediante pletinas galvanizadas, totalmente terminado.</t>
  </si>
  <si>
    <t>03-68</t>
  </si>
  <si>
    <t>PROTECCION AL FUEGO CON PANEL IGNÍFUGO R-120</t>
  </si>
  <si>
    <t>Protección contra el fuego de perfiles metálicos (pilares, vigas) con panel de silicatos embutidos en una matriz mineral, m0, de densidad 700 Kg./m3 y coeficiente de conductividad térmica 0,189 w/mºc para obtener una estabilidad al fuego r-120. Medida la unidad instalada.</t>
  </si>
  <si>
    <t>03-69</t>
  </si>
  <si>
    <t>PROTECCION AL FUEGO CON PANEL IGNÍFUGO R-60</t>
  </si>
  <si>
    <t>Protección contra el fuego de perfiles metálicos (pilares, vigas) con panel de silicatos embutidos en una matriz mineral, m0, de densidad 700 Kg./m3 y coeficiente de conductividad térmica 0,189 w/mºc para obtener una estabilidad al fuego r-60. Medida la unidad instalada.</t>
  </si>
  <si>
    <t>03-70</t>
  </si>
  <si>
    <t>PROTECCION AL FUEGO CON PANEL IGNÍFUGO R-90</t>
  </si>
  <si>
    <t>Protección contra el fuego de perfiles metálicos (pilares, vigas) con panel de silicatos embutidos en una matriz mineral, m0, de densidad 700 Kg./m3 y coeficiente de conductividad térmica 0,189 w/mºc para obtener una estabilidad al fuego r-90. Medida la unidad instalada.</t>
  </si>
  <si>
    <t>03-71</t>
  </si>
  <si>
    <t>ENFOSCADO MAESTREADO HIDRÓFUGO M-10 HORIZONTAL</t>
  </si>
  <si>
    <t>Enfoscado maestreado y fratasado con mortero hidrófugo y arena de río M-10, en paramentos horizontales, i/regleado, sacado de aristas y rincones con maestras cada 3 m. Y andamiaje, medido deduciendo huecos.</t>
  </si>
  <si>
    <t>03-72</t>
  </si>
  <si>
    <t>ENFOSCADO MAESTREADO HIDRÓFUGO M-10 VERTICAL</t>
  </si>
  <si>
    <t>Enfoscado maestreado y fratasado con mortero hidrófugo y arena de río M-10, en paramentos verticales, i/regleado, sacado de aristas y rincones con maestras cada 3 m. y andamiaje, medido deduciendo huecos.</t>
  </si>
  <si>
    <t>03-73</t>
  </si>
  <si>
    <t>FALSO TECHO BANDEJA CHAPA ACERO PERF.0,5</t>
  </si>
  <si>
    <t>Suministro y colocación de falso techo en bandejas de chapa de acero perforada pintada al horno de 0,5 mm. De espesor, con aislamiento de manta de fibra de vidrio de 30 mm. De espesor autoadherido, apoyada sobre perfilería vista a base de perfiles primarios y secundarios con suspensiones en módulos de 600x600 mm., i/p.p. de elementos de remate y sujeción y andamiaje, medido deduciendo huecos superiores a 2 m2.</t>
  </si>
  <si>
    <t>03-74</t>
  </si>
  <si>
    <t>FALSO TECHO DE PLACAS DE FIBRA MINERAL</t>
  </si>
  <si>
    <t>Suministro y colocación de falso techo desmontable, compuesto por paneles de fibra de roca revestidos en fábrica con una pintura vinílica blanca, decorados con superficie microperforada y resistentes al fuego B-s2,d0, de 600x600x15 mm. Y bordes rectos con ranura oculta, montado sobre perfilería oculta, compuesta por perfiles primarios cada 1500 mm. Y perfiles secundarios, apoyados sobre éstos, de 1500 mm, todos ellos conformados con chapa de acero galvanizado perfilado en frío, completamente terminado, incluso ángulos de bordes y elementos de suspensión y sujeción, y parte proporcional de elementos de fijación a techo y paredes.</t>
  </si>
  <si>
    <t>03-75</t>
  </si>
  <si>
    <t>FALSO TECHO DE POLIESTER A BASE DE LAMAS TIPO BREMEN O EQUIVALENTE.</t>
  </si>
  <si>
    <t>Falso techo de poliéster a base de lamas tipo bremen o equivalente B-s2,d0, fabricada con fibra de vidrio y resinas modificadas, totalmente colocado y anclado al techo. I/perfilería de acero galvanizado y elementos de cuelgue, incluso remates perimetrales y de esquina, y medios auxiliares necesarios para su montaje.</t>
  </si>
  <si>
    <t>03-76</t>
  </si>
  <si>
    <t>REPOSICIÓN DE PANELES VITRIFICADOS S/MATERIAL. (NOCTURNO)</t>
  </si>
  <si>
    <t>Reposición de panel de chapa vitrificada y/o esmaltada procedente de desmontaje con p.p. de perfilería y elementos de fijación, incluyendo nivelación, aplomado y medios auxiliares, totalmente instalado, en horario nocturno.</t>
  </si>
  <si>
    <t>03-77</t>
  </si>
  <si>
    <t>REPOSICIÓN DE PANELES VITRIFICADOS S/MATERIAL JORNADA 2:30 - 5:00 A.M.</t>
  </si>
  <si>
    <t>Reposición de panel de chapa vitrificada y/o esmaltada procedente de desmontaje con p.p. de perfilería y elementos de fijación, incluyendo nivelación, aplomado y medios auxiliares, totalmente instalado.</t>
  </si>
  <si>
    <t>03-78</t>
  </si>
  <si>
    <t>INCREMENTO POR SERIGRAFIADO EN PANEL VITRIFICADO</t>
  </si>
  <si>
    <t>Incremento por serigrafiado, en panel recto o curvo  a un solo color.</t>
  </si>
  <si>
    <t>03-79</t>
  </si>
  <si>
    <t>PANEL VITRIFICADO CURVO TIPO SANDWICH</t>
  </si>
  <si>
    <t>Suministro y montaje revestimiento de paramentos verticales, curvos, formados por los siguientes elementos:
- panel curvo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(curvados 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t>
  </si>
  <si>
    <t>03-80</t>
  </si>
  <si>
    <t>PANEL VITRIFICADO CURVO TIPO SANDWICH (NOCTURNO)</t>
  </si>
  <si>
    <t>Suministro y montaje revestimiento de paramentos verticales, curvos, formados por los siguientes elementos:
- panel curvo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(curvados 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 en horario nocturno</t>
  </si>
  <si>
    <t>03-81</t>
  </si>
  <si>
    <t>PINTURA OXIRÓN SOBRE CARPINTERÍA METÁLICA</t>
  </si>
  <si>
    <t>Suministro y aplicación de pintura oxirón color gris dos manos aplicadas con pistola sobre carpintería metálica y cerrajería, i/ limpieza, mano de imprimación y emplastecido.</t>
  </si>
  <si>
    <t>03-82</t>
  </si>
  <si>
    <t>PINTURA OXIRÓN SOBRE PASAMANOS METÁLICO</t>
  </si>
  <si>
    <t>Suministro y aplicación de  pintura tipo oxirón sobre pasamanos metálico de diámetro hasta 60 mm, previa limpieza del soporte, mano de imprimación anticorrosiva y dos manos de acabado.</t>
  </si>
  <si>
    <t>03-83</t>
  </si>
  <si>
    <t>PINTURA OXIRÓN SOBRE PASAMANOS METÁLICO, NOCTURNO</t>
  </si>
  <si>
    <t>Suministro y aplicación de  pintura tipo oxirón sobre pasamanos metálico de diámetro hasta 60 mm, previa limpieza del soporte, mano de imprimación anticorrosiva y dos manos de acabado, en horario nocturno.</t>
  </si>
  <si>
    <t>03-84</t>
  </si>
  <si>
    <t>PINTURA INTUMESCENTE R-30 (30 MIN.)</t>
  </si>
  <si>
    <t>Pintura intumescente, al disolvente, especial para estabilidad al fuego r-30 de pilares y vigas de acero, para masividades comprendidas entre aproximadamente 63 y 340 m-1. Espesor aproximado de 641 micras secas totales</t>
  </si>
  <si>
    <t>03-85</t>
  </si>
  <si>
    <t>PINTURA INTUMESCENTE R-60 (60 MIN.)</t>
  </si>
  <si>
    <t>Pintura intumescente, al disolvente, especial para estabilidad al fuego r-60 de pilares y vigas de acero, para masividades comprendidas entre aproximadamente 63 y 170 m-1. Espesor aproximado de 994 micras secas totales</t>
  </si>
  <si>
    <t>03-86</t>
  </si>
  <si>
    <t>PINTURA INTUMESCENTE R-90 (90 MIN.)</t>
  </si>
  <si>
    <t>Pintura intumescente, al disolvente, especial para estabilidad al fuego r-90 de pilares y vigas de acero, para masividades comprendidas entre aproximadamente 63 y 100 m-1. Espesor aproximado de 1501 micras secas totales</t>
  </si>
  <si>
    <t>03-87</t>
  </si>
  <si>
    <t>PROTECCION AL FUEGO DE PILARES CON IMPRIMACION ST-28.</t>
  </si>
  <si>
    <t>Protección al fuego de pilares con imprimación ST-28 y revestimiento stofire hasta conseguir un espesor en capa seca de 350 micras</t>
  </si>
  <si>
    <t>03-88</t>
  </si>
  <si>
    <t>PINTU.PLAST.LISA MATE COLOR</t>
  </si>
  <si>
    <t>Pintura plástica lisa mate en color, sobre paramentos horizontales y verticales, lavable dos manos, incluso mano de imprimación de fondo, plastecido y mano de acabado.</t>
  </si>
  <si>
    <t>03-89</t>
  </si>
  <si>
    <t>PINTU.PLASTICA LISA BLANCA MATE</t>
  </si>
  <si>
    <t>Pintura plástica lisa mate en blanco, sobre paramentos horizontales y verticales, lavable dos manos, incluso mano de imprimación de fondo, plastecido y mano de acabado.</t>
  </si>
  <si>
    <t>03-90</t>
  </si>
  <si>
    <t>ESMALTE SINTÉTICO MATE S/METAL I/MINIO</t>
  </si>
  <si>
    <t>Suministro y aplicación de pintura al esmalte mate, dos manos y una mano de imprimación de minio o antioxidante sobre carpintería metálica o cerrajería, i/rascado de los óxidos y limpieza manual.</t>
  </si>
  <si>
    <t>03-91</t>
  </si>
  <si>
    <t>POSTE DE ACERO INOX</t>
  </si>
  <si>
    <t>Suministro y colocación de postes en acero inoxidable para sujeción de señalización de Protección Contra Incendios</t>
  </si>
  <si>
    <t>03-92</t>
  </si>
  <si>
    <t>POSTE PROTECCION HIDRANTES EXTERIORES</t>
  </si>
  <si>
    <t>Suministro y colocación de estructura metalica para protección de equipamiento de Protección Contra Incendios (ej, hidrantes exteriores)</t>
  </si>
  <si>
    <t>03-93</t>
  </si>
  <si>
    <t>REFUERZOS METALICOS EN PORTONES</t>
  </si>
  <si>
    <t>Refuerzo de estructura de portón con perfiles de acero en salidas de emergencia que impida el acceso al perforar la chapa superior</t>
  </si>
  <si>
    <t>03-94</t>
  </si>
  <si>
    <t>SUMINISTRO Y COLACION DE CERRRADURA ELECTRONICA</t>
  </si>
  <si>
    <t>Suministro y colocación de cerradura electrónica</t>
  </si>
  <si>
    <t>03-95</t>
  </si>
  <si>
    <t>SUMINISTRO DE LLAVE ELECTRONICA</t>
  </si>
  <si>
    <t>Suministro de llave elétronica</t>
  </si>
  <si>
    <t>03-96</t>
  </si>
  <si>
    <t>SUMINISTRO Y COLOCACIÓN DE CERRADURA CONVENCIONAL</t>
  </si>
  <si>
    <t>Suministro y Colocación de Cerradura Convencional.</t>
  </si>
  <si>
    <t>03-97</t>
  </si>
  <si>
    <t>REJILLA VENTILACIÓN INTUMESCENTE 93x93x35 mm</t>
  </si>
  <si>
    <t>Rejilla de material intumescente de dimensiones 93x93 mm y espesor 35 mm, para ventilación en compartimentaciones o en protección de equipos e instalaciones eléctricas. Al entrar en contacto con el fuego reacciona químicamente, expandiéndose y sellando las aberturas. Medida la unidad instalada.</t>
  </si>
  <si>
    <t>03-98</t>
  </si>
  <si>
    <t>REJILLA VENTILACIÓN INTUMESCENTE 93x93x45 mm</t>
  </si>
  <si>
    <t>Rejilla de material intumescente de dimensiones 93x93 mm y espesor 45 mm, para ventilación en compartimentaciones o en protección de equipos e instalaciones eléctricas. Al entrar en contacto con el fuego reacciona químicamente, expandiéndose y sellando las aberturas. Medida la unidad instalada.</t>
  </si>
  <si>
    <t>03-99</t>
  </si>
  <si>
    <t>REJILLA VENTILACIÓN INTUMESCENTE 93x93x60 mm</t>
  </si>
  <si>
    <t>Rejilla de material intumescente de dimensiones 93x93 mm y espesor 60 mm, para ventilación en compartimentaciones o en protección de equipos e instalaciones eléctricas. Al entrar en contacto con el fuego reacciona químicamente, expandiéndose y sellando las aberturas. Medida la unidad instalada.</t>
  </si>
  <si>
    <t>03-100</t>
  </si>
  <si>
    <t>REJILLA VENTILACIÓN INTUMESCENTE 93x93x75 mm</t>
  </si>
  <si>
    <t>Rejilla de material intumescente de dimensiones 93x93 mm y espesor 75 mm, para ventilación en compartimentaciones o en protección de equipos e instalaciones eléctricas. Al entrar en contacto con el fuego reacciona químicamente, expandiéndose y sellando las aberturas. Medida la unidad instalada.</t>
  </si>
  <si>
    <t>03-101</t>
  </si>
  <si>
    <t>B.I.E. 25 mm - 20 m ABATIBLE ARMARIO CON PUERTA</t>
  </si>
  <si>
    <t>Boca de incendio equipada (B.I.E.) abatible, compuesta por armario horizontal de chapa de acero 650x680x180 mm pintado en pintura de poliéster en rojo (RAL 3002 o similar), con rejilla lateral de ventilación y taladros inferiopres para desagüe. Bisagra interior integral para la devanadera abatible 180º, y puerta con visor de metacrilato o ciega, con cerradura abrefácil en ABS. Manguera semirrígida de diámetro 25 mm y 20 m de longitud fabricada según UNE-EN 694 y con Certificado AENOR, lanza de triple efecto (chorro, pulverización cónica y cierre), válvula de asiento con roscas de 1" y con pieza de comprobación con manómetro. Equipo conforme a Norma UNE-EN 671-1.Totalmente instalada; i/p.p. de conexiones y medios auxiliares.</t>
  </si>
  <si>
    <t>03-102</t>
  </si>
  <si>
    <t>B.I.E. 25 mm - 20 m ABATIBLE ARMARIO CON PUERTA INOX</t>
  </si>
  <si>
    <t>Boca de incendio equipada (B.I.E.) abatible, compuesta por armario horizontal de chapa de acero inoxidable 650x680x180 mm, con rejilla lateral de ventilación y taladros inferiopres para desagüe. Bisagra interior integral para la devanadera abatible 180º, y puerta con visor de metacrilato o ciega, con cerradura abrefácil en ABS. Manguera semirrígida de diámetro 25 mm y 20 m de longitud fabricada según UNE-EN 694 y con Certificado AENOR, lanza de triple efecto (chorro, pulverización cónica y cierre), válvula de asiento con roscas de 1" y con pieza de comprobación con manómetro. Equipo conforme a Norma UNE-EN 671-1.Totalmente instalada; i/p.p. de conexiones y medios auxiliares.</t>
  </si>
  <si>
    <t>03-103</t>
  </si>
  <si>
    <t>B.I.E. 25 mm - 20 m ARMARIO CON PUERTA CRISTAL AL ÁCIDO</t>
  </si>
  <si>
    <t>Boca de incendio equipada (B.I.E.), compuesta por armario horizontal de chapa de acero de dimensiones 750x600x195 mm, pintado con pintura de poléster, con rejilla lateral de ventilación y taladros inferiopres para desagüe. Carrete interior pintado en rojo reversible, no abatible; y puerta de marco estrecho con cristal al ácido, con cerradura abrefácil en ABS. Manguera semirrígida de diámetro 25 mm y 20 m de longitud fabricada según UNE-EN 694 y con Certificado AENOR, lanza de triple efecto (chorro, pulverización cónica y cierre), válvula de esfera con roscas de 1" y con pieza de comprobación con manómetro. Equipo conforme a Norma UNE-EN 671-1.Totalmente instalada; i/p.p. de conexiones y medios auxiliares.</t>
  </si>
  <si>
    <t>03-104</t>
  </si>
  <si>
    <t>B.I.E. 25 mm - 20 m ABATIBLE ARMARIO SOBRE ARCO</t>
  </si>
  <si>
    <t>Boca de incendio equipada (B.I.E.) abatible, montada sobre arco de tubo de acero inoxidable de 21 mm de diámetro, y 150 cm de alto x 83 cm de ancho; y compuesta por armario horizontal de chapa de acero 650x680x180 mm pintado en pintura de poliéster en rojo (RAL 3002 o similar), con rejilla lateral de ventilación y taladros inferiopres para desagüe. Bisagra interior integral para la devanadera abatible 180º, y puerta con visor de metacrilato o ciega, con cerradura abrefácil en ABS. Manguera semirrígida de diámetro 25 mm y 20 m de longitud fabricada según UNE-EN 694 y con Certificado AENOR, lanza de triple efecto (chorro, pulverización cónica y cierre), válvula de asiento con roscas de 1" y con pieza de comprobación con manómetro. Con entrada de agua por el pie del arco. Equipo conforme a Norma UNE-EN 671-1.Totalmente instalada; i/p.p. de conexiones y medios auxiliares.</t>
  </si>
  <si>
    <t>03-105</t>
  </si>
  <si>
    <t>B.I.E. 25 mm - 20 m FIJA SOBRE PEANA</t>
  </si>
  <si>
    <t>Boca de incendio equipada (B.I.E.) fija, montada sobre peana de chapa pintada en pintura de poliéster de 130 cm de alto x 30 cm de ancho x 25 cm de fondo; y compuesta por carrete para manguera de 540 mm pintado en rojo (RAL 3002 o similar), soporte para extintor de 6 kg (extintor no incluido). Manguera semirrígida de diámetro 25 mm y 20 m de longitud fabricada según UNE-EN 694 y con Certificado AENOR, lanza de triple efecto (chorro, pulverización cónica y cierre), válvula de esfera con roscas de 1" y con pieza de comprobación con manómetro. Con entrada de agua por tubo central del poste. Equipo conforme a Norma UNE-EN 671-1.Totalmente instalada; i/p.p. de conexiones y medios auxiliares.</t>
  </si>
  <si>
    <t>03-106</t>
  </si>
  <si>
    <t>B.I.E. 25 mm - 20 m FIJA ARMARIO SOBRE PEANA INOX</t>
  </si>
  <si>
    <t>Boca de incendio equipada (B.I.E.) fija, montada sobre peana en acero inox AISI-304 de 170 cm de alto x 20 cm de ancho x 20 cm de fondo; y compuesta por armario circular de fibra de vidrio con puerta con visor de metacrilato y cerradura abrefácil en ABS, carrete fijo pintado en rojo (RAL 3002 o similar). Manguera semirrígida de diámetro 25 mm y 20 m de longitud fabricada según UNE-EN 694 y con Certificado AENOR, lanza de triple efecto (chorro, pulverización cónica y cierre), válvula de esfera con roscas de 1" y con pieza de comprobación con manómetro. Con entrada de agua por tubo central del poste. Equipo conforme a Norma UNE-EN 671-1.Totalmente instalada; i/p.p. de conexiones y medios auxiliares.</t>
  </si>
  <si>
    <t>03-107</t>
  </si>
  <si>
    <t>B.I.E. 25 mm - 20 m SOPORTE FIJO</t>
  </si>
  <si>
    <t>Boca de incendio equipada (B.I.E.) fija, para montaje en superficie, armarios y hornacinas, formada por carrete fijo pintado en rojo (RAL 3002 o similar) de 450 mm. Manguera semirrígida de diámetro 25 mm y 20 m de longitud fabricada según UNE-EN 694 y con Certificado AENOR, lanza de triple efecto (chorro, pulverización cónica y cierre), válvula de esfera con roscas de 1" y con pieza de comprobación con manómetro. Con entrada de agua por tubo central del poste. Equipo conforme a Norma UNE-EN 671-1.Totalmente instalada; i/p.p. de conexiones y medios auxiliares.</t>
  </si>
  <si>
    <t>03-108</t>
  </si>
  <si>
    <t>B.I.E. 25 mm - 20 m SOPORTE ABATIBLE</t>
  </si>
  <si>
    <t>Boca de incendio equipada (B.I.E.) abatible, para montaje en superficie, armarios y hornacinas, formada por carrete fijo pintado en rojo (RAL 3002 o similar) de 450/525 mm con bisagra abatible. Manguera semirrígida de diámetro 25 mm y 20 m de longitud fabricada según UNE-EN 694 y con Certificado AENOR, lanza de triple efecto (chorro, pulverización cónica y cierre), válvula de esfera con roscas de 1" y con pieza de comprobación con manómetro. Con entrada de agua por tubo central del poste. Equipo conforme a Norma UNE-EN 671-1.Totalmente instalada; i/p.p. de conexiones y medios auxiliares.</t>
  </si>
  <si>
    <t>03-109</t>
  </si>
  <si>
    <t>B.I.E. 45 mm - 15 m ABATIBLE ARMARIO CON PUERTA</t>
  </si>
  <si>
    <t>Boca de incendio equipada (B.I.E.) abatible, compuesta por armario horizontal de chapa de acero 500x630x130 mm pintado en pintura de poliéster en rojo (RAL 3002 o similar), con orificios laterales de ventilación y taladros inferiopres para desagüe. Bisagra interior integral para la devanadera abatible 180º, y puerta con visor de metacrilato o ciega, con cerradura abrefácil en ABS. Manguera plana de diámetro 45 mm y 15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</si>
  <si>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03-110</t>
  </si>
  <si>
    <t>B.I.E. 45 mm - 20 m ABATIBLE ARMARIO CON PUERTA</t>
  </si>
  <si>
    <t>Boca de incendio equipada (B.I.E.) abatible, compuesta por armario horizontal de chapa de acero 500x630x130 mm pintado en pintura de poliéster en rojo (RAL 3002 o similar), con orificios laterales de ventilación y taladros inferiopres para desagüe. Bisagra interior integral para la devanadera abatible 180º, y puerta con visor de metacrilato o ciega, con cerradura abrefácil en ABS. Manguera plana de diámetro 45 mm y 20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</si>
  <si>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03-111</t>
  </si>
  <si>
    <t>B.I.E. 45 mm - 20 m ABATIBLE ARMARIO CON PUERTA EN INOX</t>
  </si>
  <si>
    <t>Boca de incendio equipada (B.I.E.) abatible, compuesta por armario horizontal de chapa de acero 450x600x130 mm pintado en pintura de poliéster en rojo (RAL 3002 o similar), con orificios laterales de ventilación y taladros inferiopres para desagüe. Bisagra interior integral para la devanadera de radios abatible, y puerta en acero inoxidable con visor de metacrilato o ciega, con cerradura abrefácil en ABS. Manguera plana de diámetro 45 mm y 20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</si>
  <si>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03-112</t>
  </si>
  <si>
    <t>B.I.E. 45 mm - 20 m ABATIBLE ARMARIO Y PUERTA EN INOX</t>
  </si>
  <si>
    <t>Boca de incendio equipada (B.I.E.) abatible, compuesta por armario horizontal en acero inoxidable de 450x600x130 mm, con orificios laterales de ventilación y taladros inferiopres para desagüe. Bisagra interior integral para la devanadera de radios abatible, y puerta en acero inoxidable con visor de metacrilato o ciega, con cerradura abrefácil en ABS. Manguera plana de diámetro 45 mm y 20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</si>
  <si>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03-113</t>
  </si>
  <si>
    <t>B.I.E. 45 mm - 20 m ABATIBLE ARMARIO SOBRE ARCO</t>
  </si>
  <si>
    <t>Boca de incendio equipada (B.I.E.) abatible, montada sobre arco de tubo de acero inoxidable de 51 mm de diámetro, y 150 cm de alto x 78 cm de ancho; y compuesta por armario horizontal de chapa de acero 500x630x130 mm pintado en pintura de poliéster en rojo (RAL 3002 o similar), con orificios laterales de ventilación y taladros inferiopres para desagüe. Bisagra interior integral para la devanadera abatible 180º, y puerta con visor de metacrilato o ciega, con cerradura abrefácil en ABS. Manguera plana de diámetro 45 mm y 15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</si>
  <si>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03-114</t>
  </si>
  <si>
    <t>LÍNEA GENERAL ALIMENTACIÓN 4(1x25) mm2 Cu</t>
  </si>
  <si>
    <t>Línea general de alimentación (LGA) en canalización entubada formada por conductores unipolares de cobre aislados, RZ1-K (AS) 4x25 mm2, para una tensión nominal 0,6/1 kV, no propagadores del incendio y con emisión de humos y opacidad reducida, bajo tubo de PVC reforzado M40/gp7. Instalación incluyendo conexionado; según REBT, ITC-BT-14.</t>
  </si>
  <si>
    <t>03-115</t>
  </si>
  <si>
    <t>LÍNEA GENERAL ALIMENTACIÓN 4(1x35) mm2 Cu</t>
  </si>
  <si>
    <t>Línea general de alimentación (LGA) en canalización entubada formada por conductores unipolares de cobre aislados, RZ1-K (AS) 4x35 mm2, para una tensión nominal 0,6/1 kV, no propagadores del incendio y con emisión de humos y opacidad reducida,  bajo tubo de PVC reforzado M50/gp7. Instalación incluyendo conexionado; según REBT, ITC-BT-14.</t>
  </si>
  <si>
    <t>03-116</t>
  </si>
  <si>
    <t>LÍNEA GENERAL ALIMENTACIÓN 4(1x50) mm2 Cu</t>
  </si>
  <si>
    <t>Línea general de alimentación (LGA) en canalización entubada formada por conductores unipolares de cobre aislados, RZ1-K (AS) 4x50 mm2, para una tensión nominal 0,6/1 kV, no propagadores del incendio y con emisión de humos y opacidad reducida,  bajo tubo de PVC reforzado M50/gp7. Instalación incluyendo conexionado; según REBT, ITC-BT-14.</t>
  </si>
  <si>
    <t>03-117</t>
  </si>
  <si>
    <t>LÍNEA GENERAL ALIMENTACIÓN 4(1x70) mm2 Cu</t>
  </si>
  <si>
    <t>Línea general de alimentación (LGA) en canalización entubada formada por conductores unipolares de cobre aislados, RZ1-K (AS) 4x70 mm2, para una tensión nominal 0,6/1 kV, no propagadores del incendio y con emisión de humos y opacidad reducida, bajo tubo de PVC reforzado M63/gp7. Instalación incluyendo conexionado; según REBT, ITC-BT-14.</t>
  </si>
  <si>
    <t>03-119</t>
  </si>
  <si>
    <t>LÍNEA GENERAL ALIMENTACIÓN 4(1x10) mm2 Cu</t>
  </si>
  <si>
    <t>Línea general de alimentación (LGA) en canalización entubada formada por conductores unipolares de cobre aislados, RZ1-K (AS) 4x10 mm2, para una tensión nominal con 0,6/1 kV, no propagadores del incendio y con emisión de humos y opacidad reducida, bajo tubo de PVC reforzado M32/gp7. Instalación incluyendo conexionado; según REBT, ITC-BT-14.</t>
  </si>
  <si>
    <t>03-120</t>
  </si>
  <si>
    <t>LÍNEA GENERAL ALIMENTACIÓN 4(1x16) mm2 Cu</t>
  </si>
  <si>
    <t>Línea general de alimentación (LGA) en canalización entubada formada por conductores unipolares de cobre aislados, RZ1-K (AS) 4x16 mm2, para una tensión nominal 0,6/1 kV, no propagadores del incendio y con emisión de humos y opacidad reducida, bajo tubo de PVC reforzado M32/gp7. Instalación incluyendo conexionado; según REBT, ITC-BT-14.</t>
  </si>
  <si>
    <t>03-121</t>
  </si>
  <si>
    <t>LÍNEA GENERAL ALIMENTACIÓN 5(1x10) mm2 Cu</t>
  </si>
  <si>
    <t>Línea general de alimentación (LGA) en canalización entubada formada por conductores unipolares de cobre aislados, RZ1-K (AS) 5x10 mm2, para una tensión nominal 0,6/1 kV, no propagadores del incendio y con emisión de humos y opacidad reducida, bajo tubo de PVC reforzado M32/gp7. Instalación incluyendo conexionado; según REBT, ITC-BT-14.</t>
  </si>
  <si>
    <t>03-122</t>
  </si>
  <si>
    <t>LÍNEA GENERAL ALIMENTACIÓN 5(1x16) mm2 Cu</t>
  </si>
  <si>
    <t>Línea general de alimentación (LGA) en canalización entubada formada por conductores unipolares de cobre aislados, RZ1-K (AS) 5x16 mm2, para una tensión nominal 0,6/1 kV, no propagadores del incendio y con emisión de humos y opacidad reducida, bajo tubo PVC reforzado M40/gp7. Instalación incluyendo conexionado; según REBT, ITC-BT-14.</t>
  </si>
  <si>
    <t>03-123</t>
  </si>
  <si>
    <t>LÍNEA GENERAL ALIMENTACIÓN SUBTERRÁNEA 4(1x95) mm2 Cu</t>
  </si>
  <si>
    <t>Línea general de alimentación (LGA) subterránea entubada en zanja, formada por conductores unipolares de cobre aislados, RZ1-K (AS) 4x95 mm2, para una tensión nominal 0,6/1 kV, no propagadores del incendio y con emisión de humos y opacidad reducida, bajo tubo de polietileno de doble pared D=160 mm, incluido zanja de 50x85 cm,  cama de 5 cm y capa de protección de 10 cm ambas de arena de río, protección mecánica por placa y cinta de señalización de PVC. Totalmente instalado y conexionado; según REBT, ITC-BT-07, ITC-BT-11 e ITC-BT-21.</t>
  </si>
  <si>
    <t>03-124</t>
  </si>
  <si>
    <t>LÍNEA GENERAL ALIMENTACIÓN SUBTERRÁNEA 4(1x120) mm2 Cu</t>
  </si>
  <si>
    <t>Línea general de alimentación (LGA) subterránea entubada en zanja, formada por conductores unipolares de cobre aislados, RZ1-K (AS) 4x120 mm2, para una tensión nominal 0,6/1 kV, no propagadores del incendio y con emisión de humos y opacidad reducida, bajo tubo de polietileno de doble pared D=160 mm, incluido zanja de 50x85 cm,  cama de 5 cm y capa de protección de 10 cm ambas de arena de río, protección mecánica por placa y cinta de señalización de PVC. Totalmente instalado y conexionado; según REBT, ITC-BT-07, ITC-BT-11 e ITC-BT-21.</t>
  </si>
  <si>
    <t>03-125</t>
  </si>
  <si>
    <t>LÍNEA GENERAL ALIMENTACIÓN SUBTERRÁNEA 4(1x150) mm2 Cu</t>
  </si>
  <si>
    <t>Línea general de alimentación (LGA) subterránea entubada en zanja, formada por conductores unipolares de cobre aislados, RZ1-K (AS) 4x150 mm2, para una tensión nominal 0,6/1 kV, no propagadores del incendio y con emisión de humos y opacidad reducida, bajo tubo de polietileno de doble pared D=200 mm, incluido zanja de 50x85 cm,  cama de 5 cm y capa de protección de 10 cm ambas de arena de río, protección mecánica por placa y cinta de señalización de PVC. Totalmente instalado y conexionado; según REBT, ITC-BT-07, ITC-BT-11 e ITC-BT-21.</t>
  </si>
  <si>
    <t>03-126</t>
  </si>
  <si>
    <t>LÍNEA GENERAL ALIMENTACIÓN SUBTERRÁNEA 4(1x185) mm2 Cu</t>
  </si>
  <si>
    <t>Línea general de alimentación (LGA) subterránea entubada en zanja, formada por conductores unipolares de cobre aislados, RZ1-K (AS) 4x185 mm2, para una tensión nominal 0,6/1 kV, no propagadores del incendio y con emisión de humos y opacidad reducida, bajo tubo de polietileno de doble pared D=200 mm, incluido zanja de 50x85 cm,  cama de 5 cm y capa de protección de 10 cm ambas de arena de río, protección mecánica por placa y cinta de señalización de PVC. Totalmente instalado y conexionado; según REBT, ITC-BT-07, ITC-BT-11 e ITC-BT-21.</t>
  </si>
  <si>
    <t>03-127</t>
  </si>
  <si>
    <t>LÍNEA GENERAL ALIMENTACIÓN SUBTERRÁNEA 4(1x240) mm2 Cu</t>
  </si>
  <si>
    <t>Línea general de alimentación (LGA) subterránea entubada en zanja, formada por conductores unipolares de cobre aislados, RZ1-K (AS) 4x240 mm2, para una tensión nominal 0,6/1 kV, no propagadores del incendio y con emisión de humos y opacidad reducida, bajo tubo de polietileno de doble pared D=250 mm, incluido zanja de 50x85 cm,  cama de 5 cm y capa de protección de 10 cm ambas de arena de río, protección mecánica por placa y cinta de señalización de PVC. Totalmente instalado y conexionado; según REBT, ITC-BT-07, ITC-BT-11 e ITC-BT-21.</t>
  </si>
  <si>
    <t>Total CAP-02-1</t>
  </si>
  <si>
    <t>CAP-02-2</t>
  </si>
  <si>
    <t>MANO DE OBRA ESPECIALIZADA</t>
  </si>
  <si>
    <t>BG0020</t>
  </si>
  <si>
    <t>H</t>
  </si>
  <si>
    <t>OFICIAL 1ª DIURNO/TARDE/FESTIVO</t>
  </si>
  <si>
    <t>BG0020N</t>
  </si>
  <si>
    <t>OFICIAL 1ª (NOCTURNO)</t>
  </si>
  <si>
    <t>BG0020NT</t>
  </si>
  <si>
    <t>OFICIAL 1ª JORNADA 2:30 - 5:00 A.M.</t>
  </si>
  <si>
    <t>BG0020NE</t>
  </si>
  <si>
    <t>OFICIAL 1ª  JORNADA 2:00 - 6:00 A.M.</t>
  </si>
  <si>
    <t>BG0030</t>
  </si>
  <si>
    <t>OFICIAL 2ª DIURNO/TARDE/FESTIVO</t>
  </si>
  <si>
    <t>BG0030N</t>
  </si>
  <si>
    <t>OFICIAL 2ª (NOCTURNO)</t>
  </si>
  <si>
    <t>BG0030NT</t>
  </si>
  <si>
    <t>OFICIAL 2ªJORNADA 2:30 - 5:00 A.M.</t>
  </si>
  <si>
    <t>BG0030NE</t>
  </si>
  <si>
    <t>OFICIAL 2ª  JORNADA 2:00 - 6:00 A.M.</t>
  </si>
  <si>
    <t>BG0040</t>
  </si>
  <si>
    <t>AYUDANTE DIURNO/TARDE/FESTIVO</t>
  </si>
  <si>
    <t>BG0040N</t>
  </si>
  <si>
    <t>AYUDANTE (NOCTURNO)</t>
  </si>
  <si>
    <t>BG0040NT</t>
  </si>
  <si>
    <t>AYUDANTE  JORNADA 2:30 - 5:00 A.M.</t>
  </si>
  <si>
    <t>BG0040NE</t>
  </si>
  <si>
    <t>AYUDANTE  JORNADA 2:00 - 6:00 A.M.</t>
  </si>
  <si>
    <t>BE0020AC</t>
  </si>
  <si>
    <t>AGENTE DE CORTE DE TRACCIÓN EN ESTACIÓN O TÚNEL (NOCTURNO)</t>
  </si>
  <si>
    <t>Jornada de agente homologado por Metro de Madrid S.A. para la comprobación de ausencia de tensión en catenaria, incluso desplazamiento necesario a la estación o túnel correspondiente y herramientas de comprobación necesarias para efectuar el corte, en horario nocturno.</t>
  </si>
  <si>
    <t>BE00010</t>
  </si>
  <si>
    <t>TÉCNICO PCI DIURNO/TARDE/FESTIVO</t>
  </si>
  <si>
    <t>BE00010N</t>
  </si>
  <si>
    <t>TÉCNICO PCI (NOCTURNO)</t>
  </si>
  <si>
    <t>BE00010NT</t>
  </si>
  <si>
    <t>TÉCNICO PCI JORNADA 2:30 - 5:00 A.M.</t>
  </si>
  <si>
    <t>BE00010NE</t>
  </si>
  <si>
    <t>TÉCNICO PCI 2:00 - 6:00 A.M.</t>
  </si>
  <si>
    <t>Total CAP-02-2</t>
  </si>
  <si>
    <t>CAP-02-3</t>
  </si>
  <si>
    <t>EQUIPO DE REPARACIÓN GENERAL</t>
  </si>
  <si>
    <t>02-01</t>
  </si>
  <si>
    <t>EQUIPO DE REPARACIÓN</t>
  </si>
  <si>
    <t>Equipo de reparación de cualquier elemento de PCI, en horario nocturno restringido i/ medios y materiales auxiliares necesarios para su reparación, i/ ayudas de albañilería si fueran necesarias, i/ montaje y desmontaje de cualquier elemento de la estación necesario para la reparación de la incidencia i/coste del material incluido a justificar por parte de la empresa adjudicataria a petición de la DF, i/ picado por medios manuales o mecanicos, trasporte de escombros por medios manuales a vertedero, i/todos los medios auxiliares necesarios para la ejecución de la unidad, vehículos, Dresinas, aparatos especiales, i/ herramientas especiales, roscadora, i/ generadores para la generación de su propia energia electrica, permisos, tasas... etc. Totalemente termiando y funcionando.</t>
  </si>
  <si>
    <t>02-02</t>
  </si>
  <si>
    <t>EQUIPO DE REPARACION DIURNO/TARDE/FESTIVO</t>
  </si>
  <si>
    <t>Total CAP-02-3</t>
  </si>
  <si>
    <t>CAP-2</t>
  </si>
  <si>
    <t>LOTE-2</t>
  </si>
  <si>
    <t>Total CAP-2</t>
  </si>
  <si>
    <t>OFERTA</t>
  </si>
  <si>
    <t>%</t>
  </si>
  <si>
    <t>GG + BI</t>
  </si>
  <si>
    <t>Nombre de Empresa</t>
  </si>
  <si>
    <t>Domicilio Fiscal</t>
  </si>
  <si>
    <t>CIF:</t>
  </si>
  <si>
    <t>Fecha:</t>
  </si>
  <si>
    <t>Sello</t>
  </si>
  <si>
    <t>Firma</t>
  </si>
  <si>
    <t>TOTAL OFERTA LICITACION 4 AÑOS</t>
  </si>
  <si>
    <t>TOTAL OFERTA LICITACION ANUAL</t>
  </si>
  <si>
    <t>DIVISIÓN DE INGENIERÍA Y MANTENIMIENTO-ÁREA DE MANTENIMIENTO DE INSTALACIONES</t>
  </si>
  <si>
    <t>Servicio de Ingeniería de Mantenimiento de Instalaciones</t>
  </si>
  <si>
    <t>CONTRATACIÓN DE TRABAJOS AUXILIARES EN LA REPARACIÓN, CONSERVACIÓN, Y MANTENIMIENTO DE INSTALACIONES DE PROTECCIÓN CONTRA INCENDIOS</t>
  </si>
  <si>
    <t>El Contratista presentará en su oferta un precio unitario por partida no superior al precio unitario de proyecto (cumplimentando las celdas sombreadas en naranja)</t>
  </si>
  <si>
    <t>PROYECTO</t>
  </si>
  <si>
    <t>Total</t>
  </si>
  <si>
    <t xml:space="preserve">ANEXO III: LOTE 2 (Cuadro presentación desglose oferta económica) </t>
  </si>
  <si>
    <t>Para la elaboración de este documento se tendrán en cuenta las Notas del apartado 27 del cuadro resumen del Pliego de Condiciones Particulares</t>
  </si>
  <si>
    <t>IVA</t>
  </si>
  <si>
    <t>TOTAL OFERTA LICITACION 4 AÑOS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</si>
</sst>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0000FF"/>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11"/>
      <color theme="1"/>
      <name val="Calibri"/>
      <family val="2"/>
      <scheme val="minor"/>
    </font>
    <font>
      <sz val="8"/>
      <name val="Calibri"/>
      <family val="2"/>
      <scheme val="minor"/>
    </font>
    <font>
      <b/>
      <sz val="8"/>
      <name val="Calibri"/>
      <family val="2"/>
      <scheme val="minor"/>
    </font>
    <font>
      <sz val="12"/>
      <name val="Calibri"/>
      <family val="2"/>
      <scheme val="minor"/>
    </font>
    <font>
      <b/>
      <sz val="12"/>
      <color theme="1"/>
      <name val="Calibri"/>
      <family val="2"/>
      <scheme val="minor"/>
    </font>
    <font>
      <sz val="9"/>
      <color theme="1"/>
      <name val="Calibri"/>
      <family val="2"/>
      <scheme val="minor"/>
    </font>
    <font>
      <b/>
      <sz val="12"/>
      <color rgb="FF000000"/>
      <name val="Calibri"/>
      <family val="2"/>
      <scheme val="minor"/>
    </font>
    <font>
      <b/>
      <sz val="10"/>
      <color rgb="FF000000"/>
      <name val="Calibri"/>
      <family val="2"/>
      <scheme val="minor"/>
    </font>
    <font>
      <b/>
      <sz val="11"/>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theme="7" tint="0.59999389629810485"/>
        <bgColor indexed="64"/>
      </patternFill>
    </fill>
    <fill>
      <patternFill patternType="solid">
        <fgColor indexed="26"/>
        <bgColor indexed="64"/>
      </patternFill>
    </fill>
    <fill>
      <patternFill patternType="solid">
        <fgColor rgb="FF8DB3E2"/>
        <bgColor indexed="64"/>
      </patternFill>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s>
  <cellStyleXfs count="1">
    <xf numFmtId="0" fontId="0" fillId="0" borderId="0"/>
  </cellStyleXfs>
  <cellXfs count="95">
    <xf numFmtId="0" fontId="0" fillId="0" borderId="0" xfId="0"/>
    <xf numFmtId="0" fontId="0" fillId="0" borderId="0" xfId="0" applyAlignment="1">
      <alignment vertical="top"/>
    </xf>
    <xf numFmtId="0" fontId="1" fillId="0" borderId="0" xfId="0" applyFont="1" applyAlignment="1">
      <alignment vertical="top"/>
    </xf>
    <xf numFmtId="0" fontId="3" fillId="0" borderId="0" xfId="0" applyFont="1" applyAlignment="1">
      <alignment vertical="top"/>
    </xf>
    <xf numFmtId="49" fontId="4" fillId="2" borderId="0" xfId="0" applyNumberFormat="1" applyFont="1" applyFill="1" applyAlignment="1">
      <alignment vertical="top"/>
    </xf>
    <xf numFmtId="49" fontId="5" fillId="2" borderId="0" xfId="0" applyNumberFormat="1" applyFont="1" applyFill="1" applyAlignment="1">
      <alignment vertical="top"/>
    </xf>
    <xf numFmtId="49" fontId="4" fillId="3" borderId="0" xfId="0" applyNumberFormat="1" applyFont="1" applyFill="1" applyAlignment="1">
      <alignment vertical="top"/>
    </xf>
    <xf numFmtId="49" fontId="5"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0" fontId="7" fillId="5" borderId="0" xfId="0" applyFont="1" applyFill="1" applyAlignment="1">
      <alignment vertical="top"/>
    </xf>
    <xf numFmtId="0" fontId="3" fillId="0" borderId="0" xfId="0" applyFont="1" applyAlignment="1">
      <alignment vertical="top" wrapText="1"/>
    </xf>
    <xf numFmtId="49" fontId="4" fillId="2" borderId="0" xfId="0" applyNumberFormat="1" applyFont="1" applyFill="1" applyAlignment="1">
      <alignment vertical="top" wrapText="1"/>
    </xf>
    <xf numFmtId="49" fontId="4" fillId="3" borderId="0" xfId="0" applyNumberFormat="1" applyFont="1" applyFill="1" applyAlignment="1">
      <alignment vertical="top" wrapText="1"/>
    </xf>
    <xf numFmtId="49" fontId="4" fillId="0" borderId="0" xfId="0" applyNumberFormat="1" applyFont="1" applyAlignment="1">
      <alignment vertical="top" wrapText="1"/>
    </xf>
    <xf numFmtId="0" fontId="7" fillId="5" borderId="0" xfId="0" applyFont="1" applyFill="1" applyAlignment="1">
      <alignment vertical="top" wrapText="1"/>
    </xf>
    <xf numFmtId="0" fontId="0" fillId="0" borderId="0" xfId="0" applyProtection="1">
      <protection locked="0"/>
    </xf>
    <xf numFmtId="0" fontId="10" fillId="0" borderId="0" xfId="0" applyFont="1"/>
    <xf numFmtId="49" fontId="11" fillId="0" borderId="0" xfId="0" applyNumberFormat="1" applyFont="1" applyAlignment="1">
      <alignment horizontal="left" vertical="top" wrapText="1"/>
    </xf>
    <xf numFmtId="49" fontId="11" fillId="0" borderId="0" xfId="0" applyNumberFormat="1" applyFont="1" applyAlignment="1">
      <alignment vertical="top" wrapText="1"/>
    </xf>
    <xf numFmtId="4" fontId="7" fillId="0" borderId="2" xfId="0" applyNumberFormat="1" applyFont="1" applyFill="1" applyBorder="1" applyAlignment="1">
      <alignment vertical="top"/>
    </xf>
    <xf numFmtId="4" fontId="7" fillId="0" borderId="0" xfId="0" applyNumberFormat="1" applyFont="1" applyFill="1" applyBorder="1" applyAlignment="1">
      <alignment vertical="top"/>
    </xf>
    <xf numFmtId="0" fontId="3" fillId="0" borderId="2" xfId="0" applyFont="1" applyBorder="1" applyAlignment="1">
      <alignment vertical="top"/>
    </xf>
    <xf numFmtId="4" fontId="6" fillId="3" borderId="2" xfId="0" applyNumberFormat="1" applyFont="1" applyFill="1" applyBorder="1" applyAlignment="1">
      <alignment vertical="top"/>
    </xf>
    <xf numFmtId="0" fontId="7" fillId="5" borderId="2" xfId="0" applyFont="1" applyFill="1" applyBorder="1" applyAlignment="1">
      <alignment vertical="top"/>
    </xf>
    <xf numFmtId="0" fontId="3" fillId="0" borderId="1" xfId="0" applyFont="1" applyBorder="1" applyAlignment="1">
      <alignment vertical="top"/>
    </xf>
    <xf numFmtId="4" fontId="6" fillId="2" borderId="1" xfId="0" applyNumberFormat="1" applyFont="1" applyFill="1" applyBorder="1" applyAlignment="1">
      <alignment vertical="top"/>
    </xf>
    <xf numFmtId="4" fontId="6" fillId="3" borderId="1" xfId="0" applyNumberFormat="1" applyFont="1" applyFill="1" applyBorder="1" applyAlignment="1">
      <alignment vertical="top"/>
    </xf>
    <xf numFmtId="4" fontId="8" fillId="0" borderId="1" xfId="0" applyNumberFormat="1" applyFont="1" applyBorder="1" applyAlignment="1">
      <alignment vertical="top"/>
    </xf>
    <xf numFmtId="0" fontId="7" fillId="0" borderId="1" xfId="0" applyFont="1" applyBorder="1" applyAlignment="1">
      <alignment vertical="top"/>
    </xf>
    <xf numFmtId="4" fontId="6" fillId="0" borderId="1" xfId="0" applyNumberFormat="1" applyFont="1" applyBorder="1" applyAlignment="1">
      <alignment vertical="top"/>
    </xf>
    <xf numFmtId="0" fontId="7" fillId="5" borderId="1" xfId="0" applyFont="1" applyFill="1" applyBorder="1" applyAlignment="1">
      <alignment vertical="top"/>
    </xf>
    <xf numFmtId="0" fontId="0" fillId="0" borderId="0" xfId="0" applyBorder="1"/>
    <xf numFmtId="0" fontId="9" fillId="0" borderId="0" xfId="0" applyFont="1" applyAlignment="1">
      <alignment horizontal="left"/>
    </xf>
    <xf numFmtId="49" fontId="17" fillId="0" borderId="0" xfId="0" applyNumberFormat="1" applyFont="1" applyAlignment="1">
      <alignment vertical="top" wrapText="1"/>
    </xf>
    <xf numFmtId="0" fontId="12" fillId="0" borderId="2" xfId="0" applyFont="1" applyBorder="1"/>
    <xf numFmtId="0" fontId="12" fillId="0" borderId="0" xfId="0" applyFont="1" applyBorder="1"/>
    <xf numFmtId="4" fontId="13" fillId="7" borderId="1" xfId="0" applyNumberFormat="1" applyFont="1" applyFill="1" applyBorder="1" applyAlignment="1">
      <alignment vertical="top"/>
    </xf>
    <xf numFmtId="0" fontId="12" fillId="0" borderId="3" xfId="0" applyFont="1" applyBorder="1"/>
    <xf numFmtId="0" fontId="12" fillId="0" borderId="4" xfId="0" applyFont="1" applyBorder="1"/>
    <xf numFmtId="4" fontId="13" fillId="7" borderId="5" xfId="0" applyNumberFormat="1" applyFont="1" applyFill="1" applyBorder="1" applyAlignment="1">
      <alignment vertical="top"/>
    </xf>
    <xf numFmtId="0" fontId="3" fillId="0" borderId="0" xfId="0" applyFont="1" applyBorder="1" applyAlignment="1">
      <alignment vertical="top"/>
    </xf>
    <xf numFmtId="0" fontId="7" fillId="5" borderId="0" xfId="0" applyFont="1" applyFill="1" applyBorder="1" applyAlignment="1">
      <alignment vertical="top"/>
    </xf>
    <xf numFmtId="4" fontId="6" fillId="2" borderId="0" xfId="0" applyNumberFormat="1" applyFont="1" applyFill="1" applyBorder="1" applyAlignment="1">
      <alignment vertical="top"/>
    </xf>
    <xf numFmtId="4" fontId="6" fillId="3" borderId="0" xfId="0" applyNumberFormat="1" applyFont="1" applyFill="1" applyBorder="1" applyAlignment="1">
      <alignment vertical="top"/>
    </xf>
    <xf numFmtId="4" fontId="7" fillId="0" borderId="0" xfId="0" applyNumberFormat="1" applyFont="1" applyBorder="1" applyAlignment="1">
      <alignment vertical="top"/>
    </xf>
    <xf numFmtId="0" fontId="7" fillId="0" borderId="0" xfId="0" applyFont="1" applyBorder="1" applyAlignment="1">
      <alignment vertical="top"/>
    </xf>
    <xf numFmtId="4" fontId="6" fillId="0" borderId="0" xfId="0" applyNumberFormat="1" applyFont="1" applyBorder="1" applyAlignment="1">
      <alignment vertical="top"/>
    </xf>
    <xf numFmtId="3" fontId="6" fillId="2" borderId="2" xfId="0" applyNumberFormat="1" applyFont="1" applyFill="1" applyBorder="1" applyAlignment="1">
      <alignment vertical="top"/>
    </xf>
    <xf numFmtId="4" fontId="7" fillId="0" borderId="2" xfId="0" applyNumberFormat="1" applyFont="1" applyBorder="1" applyAlignment="1">
      <alignment vertical="top"/>
    </xf>
    <xf numFmtId="0" fontId="7" fillId="0" borderId="2" xfId="0" applyFont="1" applyBorder="1" applyAlignment="1">
      <alignment vertical="top"/>
    </xf>
    <xf numFmtId="3" fontId="7" fillId="0" borderId="2" xfId="0" applyNumberFormat="1" applyFont="1" applyBorder="1" applyAlignment="1">
      <alignment vertical="top"/>
    </xf>
    <xf numFmtId="0" fontId="0" fillId="0" borderId="2" xfId="0" applyBorder="1"/>
    <xf numFmtId="4" fontId="7" fillId="6" borderId="0" xfId="0" applyNumberFormat="1" applyFont="1" applyFill="1" applyBorder="1" applyAlignment="1" applyProtection="1">
      <alignment vertical="top"/>
      <protection locked="0"/>
    </xf>
    <xf numFmtId="0" fontId="7" fillId="0" borderId="0" xfId="0" applyFont="1" applyBorder="1" applyAlignment="1" applyProtection="1">
      <alignment vertical="top"/>
      <protection locked="0"/>
    </xf>
    <xf numFmtId="4" fontId="7" fillId="0" borderId="0" xfId="0" applyNumberFormat="1" applyFont="1" applyBorder="1" applyAlignment="1" applyProtection="1">
      <alignment vertical="top"/>
      <protection locked="0"/>
    </xf>
    <xf numFmtId="0" fontId="7" fillId="5" borderId="0" xfId="0" applyFont="1" applyFill="1" applyBorder="1" applyAlignment="1" applyProtection="1">
      <alignment vertical="top"/>
      <protection locked="0"/>
    </xf>
    <xf numFmtId="0" fontId="9" fillId="0" borderId="0" xfId="0" applyFont="1" applyAlignment="1">
      <alignment horizontal="left"/>
    </xf>
    <xf numFmtId="0" fontId="9" fillId="0" borderId="7" xfId="0" applyFont="1" applyBorder="1" applyAlignment="1">
      <alignment horizontal="center" vertical="top"/>
    </xf>
    <xf numFmtId="0" fontId="0" fillId="0" borderId="8" xfId="0" applyBorder="1" applyAlignment="1">
      <alignment horizontal="center" vertical="top"/>
    </xf>
    <xf numFmtId="0" fontId="0" fillId="0" borderId="9" xfId="0" applyBorder="1" applyAlignment="1">
      <alignment horizontal="center" vertical="top"/>
    </xf>
    <xf numFmtId="0" fontId="1" fillId="0" borderId="7" xfId="0" applyFont="1" applyBorder="1" applyAlignment="1">
      <alignment horizontal="center" vertical="top"/>
    </xf>
    <xf numFmtId="0" fontId="1" fillId="0" borderId="8" xfId="0" applyFont="1" applyBorder="1" applyAlignment="1">
      <alignment horizontal="center" vertical="top"/>
    </xf>
    <xf numFmtId="0" fontId="1" fillId="0" borderId="9" xfId="0" applyFont="1" applyBorder="1" applyAlignment="1">
      <alignment horizontal="center" vertical="top"/>
    </xf>
    <xf numFmtId="0" fontId="9" fillId="0" borderId="0" xfId="0" applyFont="1" applyAlignment="1">
      <alignment horizontal="left" vertical="center" wrapText="1"/>
    </xf>
    <xf numFmtId="0" fontId="14" fillId="0" borderId="0" xfId="0" applyFont="1" applyAlignment="1">
      <alignment horizontal="left" vertical="center"/>
    </xf>
    <xf numFmtId="0" fontId="15" fillId="8" borderId="11" xfId="0" applyFont="1" applyFill="1" applyBorder="1" applyAlignment="1">
      <alignment horizontal="center" vertical="center"/>
    </xf>
    <xf numFmtId="0" fontId="16" fillId="0" borderId="0" xfId="0" applyFont="1" applyFill="1" applyBorder="1" applyAlignment="1">
      <alignment horizontal="left" vertical="center" wrapText="1"/>
    </xf>
    <xf numFmtId="0" fontId="10" fillId="0" borderId="7" xfId="0" applyFont="1" applyFill="1" applyBorder="1" applyAlignment="1" applyProtection="1">
      <alignment horizontal="left"/>
      <protection locked="0"/>
    </xf>
    <xf numFmtId="0" fontId="10" fillId="0" borderId="8" xfId="0" applyFont="1" applyFill="1" applyBorder="1" applyAlignment="1" applyProtection="1">
      <alignment horizontal="left"/>
      <protection locked="0"/>
    </xf>
    <xf numFmtId="0" fontId="10" fillId="0" borderId="9" xfId="0" applyFont="1" applyFill="1" applyBorder="1" applyAlignment="1" applyProtection="1">
      <alignment horizontal="left"/>
      <protection locked="0"/>
    </xf>
    <xf numFmtId="0" fontId="10" fillId="0" borderId="3" xfId="0" applyFont="1" applyFill="1" applyBorder="1" applyAlignment="1" applyProtection="1">
      <alignment horizontal="left"/>
      <protection locked="0"/>
    </xf>
    <xf numFmtId="0" fontId="10" fillId="0" borderId="4" xfId="0" applyFont="1" applyFill="1" applyBorder="1" applyAlignment="1" applyProtection="1">
      <alignment horizontal="left"/>
      <protection locked="0"/>
    </xf>
    <xf numFmtId="0" fontId="10" fillId="0" borderId="5" xfId="0" applyFont="1" applyFill="1" applyBorder="1" applyAlignment="1" applyProtection="1">
      <alignment horizontal="left"/>
      <protection locked="0"/>
    </xf>
    <xf numFmtId="0" fontId="10" fillId="0" borderId="7" xfId="0" applyFont="1" applyBorder="1" applyAlignment="1" applyProtection="1">
      <alignment horizontal="left"/>
      <protection locked="0"/>
    </xf>
    <xf numFmtId="0" fontId="10" fillId="0" borderId="8" xfId="0" applyFont="1" applyBorder="1" applyAlignment="1" applyProtection="1">
      <alignment horizontal="left"/>
      <protection locked="0"/>
    </xf>
    <xf numFmtId="0" fontId="10" fillId="0" borderId="9" xfId="0" applyFont="1" applyBorder="1" applyAlignment="1" applyProtection="1">
      <alignment horizontal="left"/>
      <protection locked="0"/>
    </xf>
    <xf numFmtId="0" fontId="10" fillId="0" borderId="2" xfId="0" applyFont="1" applyBorder="1" applyAlignment="1" applyProtection="1">
      <alignment horizontal="left"/>
      <protection locked="0"/>
    </xf>
    <xf numFmtId="0" fontId="10" fillId="0" borderId="0" xfId="0" applyFont="1" applyBorder="1" applyAlignment="1" applyProtection="1">
      <alignment horizontal="left"/>
      <protection locked="0"/>
    </xf>
    <xf numFmtId="0" fontId="10" fillId="0" borderId="1" xfId="0" applyFont="1" applyBorder="1" applyAlignment="1" applyProtection="1">
      <alignment horizontal="left"/>
      <protection locked="0"/>
    </xf>
    <xf numFmtId="0" fontId="10" fillId="0" borderId="3" xfId="0" applyFont="1" applyBorder="1" applyAlignment="1" applyProtection="1">
      <alignment horizontal="left"/>
      <protection locked="0"/>
    </xf>
    <xf numFmtId="0" fontId="10" fillId="0" borderId="4" xfId="0" applyFont="1" applyBorder="1" applyAlignment="1" applyProtection="1">
      <alignment horizontal="left"/>
      <protection locked="0"/>
    </xf>
    <xf numFmtId="0" fontId="10" fillId="0" borderId="5" xfId="0" applyFont="1" applyBorder="1" applyAlignment="1" applyProtection="1">
      <alignment horizontal="left"/>
      <protection locked="0"/>
    </xf>
    <xf numFmtId="0" fontId="10" fillId="0" borderId="6" xfId="0" applyFont="1" applyFill="1" applyBorder="1" applyAlignment="1">
      <alignment horizontal="left"/>
    </xf>
    <xf numFmtId="0" fontId="10" fillId="0" borderId="10" xfId="0" applyFont="1" applyFill="1" applyBorder="1" applyAlignment="1">
      <alignment horizontal="left"/>
    </xf>
    <xf numFmtId="0" fontId="10" fillId="0" borderId="7" xfId="0" applyFont="1" applyFill="1" applyBorder="1" applyAlignment="1" applyProtection="1">
      <alignment horizontal="center"/>
      <protection locked="0"/>
    </xf>
    <xf numFmtId="0" fontId="10" fillId="0" borderId="8" xfId="0" applyFont="1" applyFill="1" applyBorder="1" applyAlignment="1" applyProtection="1">
      <alignment horizontal="center"/>
      <protection locked="0"/>
    </xf>
    <xf numFmtId="0" fontId="10" fillId="0" borderId="9" xfId="0" applyFont="1" applyFill="1" applyBorder="1" applyAlignment="1" applyProtection="1">
      <alignment horizontal="center"/>
      <protection locked="0"/>
    </xf>
    <xf numFmtId="0" fontId="10" fillId="0" borderId="3" xfId="0" applyFont="1" applyFill="1" applyBorder="1" applyAlignment="1" applyProtection="1">
      <alignment horizontal="center"/>
      <protection locked="0"/>
    </xf>
    <xf numFmtId="0" fontId="10" fillId="0" borderId="4" xfId="0" applyFont="1" applyFill="1" applyBorder="1" applyAlignment="1" applyProtection="1">
      <alignment horizontal="center"/>
      <protection locked="0"/>
    </xf>
    <xf numFmtId="0" fontId="10" fillId="0" borderId="5" xfId="0" applyFont="1" applyFill="1" applyBorder="1" applyAlignment="1" applyProtection="1">
      <alignment horizontal="center"/>
      <protection locked="0"/>
    </xf>
    <xf numFmtId="0" fontId="10" fillId="0" borderId="7" xfId="0" applyFont="1" applyFill="1" applyBorder="1" applyAlignment="1">
      <alignment horizontal="left"/>
    </xf>
    <xf numFmtId="0" fontId="10" fillId="0" borderId="3"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1C919-38BA-46B4-A4BE-5B3BDC9A8AE0}">
  <dimension ref="A1:J597"/>
  <sheetViews>
    <sheetView tabSelected="1" zoomScale="65" zoomScaleNormal="65" workbookViewId="0">
      <pane xSplit="4" ySplit="8" topLeftCell="E9" activePane="bottomRight" state="frozen"/>
      <selection pane="topRight" activeCell="E1" sqref="E1"/>
      <selection pane="bottomLeft" activeCell="A4" sqref="A4"/>
      <selection pane="bottomRight" activeCell="M13" sqref="M13"/>
    </sheetView>
  </sheetViews>
  <sheetFormatPr baseColWidth="10" defaultRowHeight="15" x14ac:dyDescent="0.25"/>
  <cols>
    <col min="1" max="1" width="7.42578125" customWidth="1"/>
    <col min="2" max="2" width="5.85546875" bestFit="1" customWidth="1"/>
    <col min="3" max="3" width="3.5703125" bestFit="1" customWidth="1"/>
    <col min="4" max="4" width="63.42578125" customWidth="1"/>
    <col min="5" max="5" width="7.5703125" bestFit="1" customWidth="1"/>
    <col min="6" max="6" width="9.140625" bestFit="1" customWidth="1"/>
    <col min="7" max="7" width="11" bestFit="1" customWidth="1"/>
    <col min="8" max="8" width="7.5703125" customWidth="1"/>
    <col min="9" max="9" width="6.42578125" style="18" bestFit="1" customWidth="1"/>
    <col min="10" max="10" width="15.85546875" customWidth="1"/>
  </cols>
  <sheetData>
    <row r="1" spans="1:10" ht="25.5" customHeight="1" x14ac:dyDescent="0.25">
      <c r="A1" s="66" t="s">
        <v>430</v>
      </c>
      <c r="B1" s="66"/>
      <c r="C1" s="66"/>
      <c r="D1" s="66"/>
      <c r="E1" s="66"/>
      <c r="F1" s="66"/>
      <c r="G1" s="66"/>
      <c r="H1" s="66"/>
      <c r="I1" s="66"/>
      <c r="J1" s="66"/>
    </row>
    <row r="2" spans="1:10" x14ac:dyDescent="0.25">
      <c r="A2" s="67" t="s">
        <v>428</v>
      </c>
      <c r="B2" s="67"/>
      <c r="C2" s="67"/>
      <c r="D2" s="67"/>
      <c r="E2" s="67"/>
      <c r="F2" s="67"/>
      <c r="G2" s="67"/>
      <c r="H2" s="67"/>
      <c r="I2" s="67"/>
      <c r="J2" s="67"/>
    </row>
    <row r="3" spans="1:10" x14ac:dyDescent="0.25">
      <c r="A3" s="67" t="s">
        <v>429</v>
      </c>
      <c r="B3" s="67"/>
      <c r="C3" s="67"/>
      <c r="D3" s="67"/>
      <c r="E3" s="67"/>
      <c r="F3" s="67"/>
      <c r="G3" s="67"/>
      <c r="H3" s="67"/>
      <c r="I3" s="67"/>
      <c r="J3" s="67"/>
    </row>
    <row r="5" spans="1:10" ht="15.75" x14ac:dyDescent="0.25">
      <c r="A5" s="68" t="s">
        <v>434</v>
      </c>
      <c r="B5" s="68"/>
      <c r="C5" s="68"/>
      <c r="D5" s="68"/>
      <c r="E5" s="68"/>
      <c r="F5" s="68"/>
      <c r="G5" s="68"/>
      <c r="H5" s="68"/>
      <c r="I5" s="68"/>
      <c r="J5" s="68"/>
    </row>
    <row r="6" spans="1:10" ht="26.1" customHeight="1" x14ac:dyDescent="0.25">
      <c r="A6" s="69" t="s">
        <v>431</v>
      </c>
      <c r="B6" s="69"/>
      <c r="C6" s="69"/>
      <c r="D6" s="69"/>
      <c r="E6" s="69"/>
      <c r="F6" s="69"/>
      <c r="G6" s="69"/>
      <c r="H6" s="69"/>
      <c r="I6" s="69"/>
      <c r="J6" s="69"/>
    </row>
    <row r="7" spans="1:10" ht="18.75" x14ac:dyDescent="0.25">
      <c r="A7" s="2" t="s">
        <v>0</v>
      </c>
      <c r="B7" s="1"/>
      <c r="C7" s="1"/>
      <c r="D7" s="1"/>
      <c r="E7" s="60" t="s">
        <v>432</v>
      </c>
      <c r="F7" s="61"/>
      <c r="G7" s="62"/>
      <c r="H7" s="63" t="s">
        <v>417</v>
      </c>
      <c r="I7" s="64"/>
      <c r="J7" s="65"/>
    </row>
    <row r="8" spans="1:10" x14ac:dyDescent="0.25">
      <c r="A8" s="3" t="s">
        <v>1</v>
      </c>
      <c r="B8" s="3" t="s">
        <v>2</v>
      </c>
      <c r="C8" s="3" t="s">
        <v>3</v>
      </c>
      <c r="D8" s="13" t="s">
        <v>4</v>
      </c>
      <c r="E8" s="24" t="s">
        <v>5</v>
      </c>
      <c r="F8" s="43" t="s">
        <v>6</v>
      </c>
      <c r="G8" s="27" t="s">
        <v>7</v>
      </c>
      <c r="H8" s="24" t="s">
        <v>5</v>
      </c>
      <c r="I8" s="43" t="s">
        <v>6</v>
      </c>
      <c r="J8" s="27" t="s">
        <v>7</v>
      </c>
    </row>
    <row r="9" spans="1:10" ht="0.95" customHeight="1" x14ac:dyDescent="0.25">
      <c r="A9" s="12"/>
      <c r="B9" s="12"/>
      <c r="C9" s="12"/>
      <c r="D9" s="17"/>
      <c r="E9" s="26"/>
      <c r="F9" s="44"/>
      <c r="G9" s="33"/>
      <c r="H9" s="26"/>
      <c r="I9" s="44"/>
      <c r="J9" s="33"/>
    </row>
    <row r="10" spans="1:10" x14ac:dyDescent="0.25">
      <c r="A10" s="4" t="s">
        <v>414</v>
      </c>
      <c r="B10" s="5" t="s">
        <v>8</v>
      </c>
      <c r="C10" s="4" t="s">
        <v>9</v>
      </c>
      <c r="D10" s="14" t="s">
        <v>415</v>
      </c>
      <c r="E10" s="50">
        <f t="shared" ref="E10:J10" si="0">E273</f>
        <v>1</v>
      </c>
      <c r="F10" s="45">
        <f t="shared" si="0"/>
        <v>43379.27</v>
      </c>
      <c r="G10" s="28">
        <f t="shared" si="0"/>
        <v>43379.27</v>
      </c>
      <c r="H10" s="50">
        <f t="shared" si="0"/>
        <v>1</v>
      </c>
      <c r="I10" s="45">
        <f t="shared" si="0"/>
        <v>0</v>
      </c>
      <c r="J10" s="28">
        <f t="shared" si="0"/>
        <v>0</v>
      </c>
    </row>
    <row r="11" spans="1:10" x14ac:dyDescent="0.25">
      <c r="A11" s="6" t="s">
        <v>10</v>
      </c>
      <c r="B11" s="7" t="s">
        <v>8</v>
      </c>
      <c r="C11" s="6" t="s">
        <v>9</v>
      </c>
      <c r="D11" s="15" t="s">
        <v>11</v>
      </c>
      <c r="E11" s="25">
        <f t="shared" ref="E11:J11" si="1">E244</f>
        <v>1</v>
      </c>
      <c r="F11" s="46">
        <f t="shared" si="1"/>
        <v>41271.86</v>
      </c>
      <c r="G11" s="29">
        <f t="shared" si="1"/>
        <v>41271.86</v>
      </c>
      <c r="H11" s="25">
        <f t="shared" si="1"/>
        <v>1</v>
      </c>
      <c r="I11" s="46">
        <f t="shared" si="1"/>
        <v>0</v>
      </c>
      <c r="J11" s="29">
        <f t="shared" si="1"/>
        <v>0</v>
      </c>
    </row>
    <row r="12" spans="1:10" x14ac:dyDescent="0.25">
      <c r="A12" s="8" t="s">
        <v>12</v>
      </c>
      <c r="B12" s="9" t="s">
        <v>13</v>
      </c>
      <c r="C12" s="9" t="s">
        <v>14</v>
      </c>
      <c r="D12" s="11" t="s">
        <v>15</v>
      </c>
      <c r="E12" s="51">
        <v>6</v>
      </c>
      <c r="F12" s="47">
        <v>80.34</v>
      </c>
      <c r="G12" s="30">
        <f>ROUND(E12*F12,2)</f>
        <v>482.04</v>
      </c>
      <c r="H12" s="51">
        <v>6</v>
      </c>
      <c r="I12" s="55">
        <v>0</v>
      </c>
      <c r="J12" s="30">
        <f>ROUND(H12*I12,2)</f>
        <v>0</v>
      </c>
    </row>
    <row r="13" spans="1:10" ht="45" x14ac:dyDescent="0.25">
      <c r="A13" s="10"/>
      <c r="B13" s="10"/>
      <c r="C13" s="10"/>
      <c r="D13" s="11" t="s">
        <v>16</v>
      </c>
      <c r="E13" s="52"/>
      <c r="F13" s="48"/>
      <c r="G13" s="31"/>
      <c r="H13" s="52"/>
      <c r="I13" s="56"/>
      <c r="J13" s="31"/>
    </row>
    <row r="14" spans="1:10" x14ac:dyDescent="0.25">
      <c r="A14" s="8" t="s">
        <v>17</v>
      </c>
      <c r="B14" s="9" t="s">
        <v>13</v>
      </c>
      <c r="C14" s="9" t="s">
        <v>14</v>
      </c>
      <c r="D14" s="11" t="s">
        <v>18</v>
      </c>
      <c r="E14" s="51">
        <v>3</v>
      </c>
      <c r="F14" s="47">
        <v>123.51</v>
      </c>
      <c r="G14" s="30">
        <f>ROUND(E14*F14,2)</f>
        <v>370.53</v>
      </c>
      <c r="H14" s="51">
        <v>3</v>
      </c>
      <c r="I14" s="55">
        <v>0</v>
      </c>
      <c r="J14" s="30">
        <f>ROUND(H14*I14,2)</f>
        <v>0</v>
      </c>
    </row>
    <row r="15" spans="1:10" ht="33.75" x14ac:dyDescent="0.25">
      <c r="A15" s="10"/>
      <c r="B15" s="10"/>
      <c r="C15" s="10"/>
      <c r="D15" s="11" t="s">
        <v>19</v>
      </c>
      <c r="E15" s="52"/>
      <c r="F15" s="48"/>
      <c r="G15" s="31"/>
      <c r="H15" s="52"/>
      <c r="I15" s="56"/>
      <c r="J15" s="31"/>
    </row>
    <row r="16" spans="1:10" ht="20.45" customHeight="1" x14ac:dyDescent="0.25">
      <c r="A16" s="8" t="s">
        <v>20</v>
      </c>
      <c r="B16" s="9" t="s">
        <v>13</v>
      </c>
      <c r="C16" s="9" t="s">
        <v>14</v>
      </c>
      <c r="D16" s="11" t="s">
        <v>21</v>
      </c>
      <c r="E16" s="51">
        <v>4</v>
      </c>
      <c r="F16" s="47">
        <v>108.01</v>
      </c>
      <c r="G16" s="30">
        <f>ROUND(E16*F16,2)</f>
        <v>432.04</v>
      </c>
      <c r="H16" s="51">
        <v>4</v>
      </c>
      <c r="I16" s="55">
        <v>0</v>
      </c>
      <c r="J16" s="30">
        <f>ROUND(H16*I16,2)</f>
        <v>0</v>
      </c>
    </row>
    <row r="17" spans="1:10" ht="22.5" x14ac:dyDescent="0.25">
      <c r="A17" s="10"/>
      <c r="B17" s="10"/>
      <c r="C17" s="10"/>
      <c r="D17" s="11" t="s">
        <v>22</v>
      </c>
      <c r="E17" s="52"/>
      <c r="F17" s="48"/>
      <c r="G17" s="31"/>
      <c r="H17" s="52"/>
      <c r="I17" s="56"/>
      <c r="J17" s="31"/>
    </row>
    <row r="18" spans="1:10" x14ac:dyDescent="0.25">
      <c r="A18" s="8" t="s">
        <v>23</v>
      </c>
      <c r="B18" s="9" t="s">
        <v>13</v>
      </c>
      <c r="C18" s="9" t="s">
        <v>14</v>
      </c>
      <c r="D18" s="11" t="s">
        <v>24</v>
      </c>
      <c r="E18" s="51">
        <v>4</v>
      </c>
      <c r="F18" s="47">
        <v>208.01</v>
      </c>
      <c r="G18" s="30">
        <f>ROUND(E18*F18,2)</f>
        <v>832.04</v>
      </c>
      <c r="H18" s="51">
        <v>4</v>
      </c>
      <c r="I18" s="55">
        <v>0</v>
      </c>
      <c r="J18" s="30">
        <f>ROUND(H18*I18,2)</f>
        <v>0</v>
      </c>
    </row>
    <row r="19" spans="1:10" ht="45" x14ac:dyDescent="0.25">
      <c r="A19" s="10"/>
      <c r="B19" s="10"/>
      <c r="C19" s="10"/>
      <c r="D19" s="11" t="s">
        <v>25</v>
      </c>
      <c r="E19" s="52"/>
      <c r="F19" s="48"/>
      <c r="G19" s="31"/>
      <c r="H19" s="52"/>
      <c r="I19" s="56"/>
      <c r="J19" s="31"/>
    </row>
    <row r="20" spans="1:10" x14ac:dyDescent="0.25">
      <c r="A20" s="8" t="s">
        <v>26</v>
      </c>
      <c r="B20" s="9" t="s">
        <v>13</v>
      </c>
      <c r="C20" s="9" t="s">
        <v>27</v>
      </c>
      <c r="D20" s="11" t="s">
        <v>28</v>
      </c>
      <c r="E20" s="51">
        <v>4</v>
      </c>
      <c r="F20" s="47">
        <v>31.13</v>
      </c>
      <c r="G20" s="30">
        <f>ROUND(E20*F20,2)</f>
        <v>124.52</v>
      </c>
      <c r="H20" s="51">
        <v>4</v>
      </c>
      <c r="I20" s="55">
        <v>0</v>
      </c>
      <c r="J20" s="30">
        <f>ROUND(H20*I20,2)</f>
        <v>0</v>
      </c>
    </row>
    <row r="21" spans="1:10" ht="33.75" x14ac:dyDescent="0.25">
      <c r="A21" s="10"/>
      <c r="B21" s="10"/>
      <c r="C21" s="10"/>
      <c r="D21" s="11" t="s">
        <v>29</v>
      </c>
      <c r="E21" s="52"/>
      <c r="F21" s="48"/>
      <c r="G21" s="31"/>
      <c r="H21" s="52"/>
      <c r="I21" s="56"/>
      <c r="J21" s="31"/>
    </row>
    <row r="22" spans="1:10" x14ac:dyDescent="0.25">
      <c r="A22" s="8" t="s">
        <v>30</v>
      </c>
      <c r="B22" s="9" t="s">
        <v>13</v>
      </c>
      <c r="C22" s="9" t="s">
        <v>27</v>
      </c>
      <c r="D22" s="11" t="s">
        <v>31</v>
      </c>
      <c r="E22" s="51">
        <v>6</v>
      </c>
      <c r="F22" s="47">
        <v>73.8</v>
      </c>
      <c r="G22" s="30">
        <f>ROUND(E22*F22,2)</f>
        <v>442.8</v>
      </c>
      <c r="H22" s="51">
        <v>6</v>
      </c>
      <c r="I22" s="55">
        <v>0</v>
      </c>
      <c r="J22" s="30">
        <f>ROUND(H22*I22,2)</f>
        <v>0</v>
      </c>
    </row>
    <row r="23" spans="1:10" ht="33.75" x14ac:dyDescent="0.25">
      <c r="A23" s="10"/>
      <c r="B23" s="10"/>
      <c r="C23" s="10"/>
      <c r="D23" s="11" t="s">
        <v>32</v>
      </c>
      <c r="E23" s="52"/>
      <c r="F23" s="48"/>
      <c r="G23" s="31"/>
      <c r="H23" s="52"/>
      <c r="I23" s="56"/>
      <c r="J23" s="31"/>
    </row>
    <row r="24" spans="1:10" x14ac:dyDescent="0.25">
      <c r="A24" s="8" t="s">
        <v>33</v>
      </c>
      <c r="B24" s="9" t="s">
        <v>13</v>
      </c>
      <c r="C24" s="9" t="s">
        <v>14</v>
      </c>
      <c r="D24" s="11" t="s">
        <v>34</v>
      </c>
      <c r="E24" s="51">
        <v>5</v>
      </c>
      <c r="F24" s="47">
        <v>52.67</v>
      </c>
      <c r="G24" s="30">
        <f>ROUND(E24*F24,2)</f>
        <v>263.35000000000002</v>
      </c>
      <c r="H24" s="51">
        <v>5</v>
      </c>
      <c r="I24" s="55">
        <v>0</v>
      </c>
      <c r="J24" s="30">
        <f>ROUND(H24*I24,2)</f>
        <v>0</v>
      </c>
    </row>
    <row r="25" spans="1:10" ht="22.5" x14ac:dyDescent="0.25">
      <c r="A25" s="10"/>
      <c r="B25" s="10"/>
      <c r="C25" s="10"/>
      <c r="D25" s="11" t="s">
        <v>35</v>
      </c>
      <c r="E25" s="52"/>
      <c r="F25" s="48"/>
      <c r="G25" s="31"/>
      <c r="H25" s="52"/>
      <c r="I25" s="56"/>
      <c r="J25" s="31"/>
    </row>
    <row r="26" spans="1:10" x14ac:dyDescent="0.25">
      <c r="A26" s="8" t="s">
        <v>36</v>
      </c>
      <c r="B26" s="9" t="s">
        <v>13</v>
      </c>
      <c r="C26" s="9" t="s">
        <v>14</v>
      </c>
      <c r="D26" s="11" t="s">
        <v>37</v>
      </c>
      <c r="E26" s="51">
        <v>6</v>
      </c>
      <c r="F26" s="47">
        <v>60.81</v>
      </c>
      <c r="G26" s="30">
        <f>ROUND(E26*F26,2)</f>
        <v>364.86</v>
      </c>
      <c r="H26" s="51">
        <v>6</v>
      </c>
      <c r="I26" s="55">
        <v>0</v>
      </c>
      <c r="J26" s="30">
        <f>ROUND(H26*I26,2)</f>
        <v>0</v>
      </c>
    </row>
    <row r="27" spans="1:10" x14ac:dyDescent="0.25">
      <c r="A27" s="10"/>
      <c r="B27" s="10"/>
      <c r="C27" s="10"/>
      <c r="D27" s="11" t="s">
        <v>38</v>
      </c>
      <c r="E27" s="52"/>
      <c r="F27" s="48"/>
      <c r="G27" s="31"/>
      <c r="H27" s="52"/>
      <c r="I27" s="56"/>
      <c r="J27" s="31"/>
    </row>
    <row r="28" spans="1:10" x14ac:dyDescent="0.25">
      <c r="A28" s="8" t="s">
        <v>39</v>
      </c>
      <c r="B28" s="9" t="s">
        <v>13</v>
      </c>
      <c r="C28" s="9" t="s">
        <v>14</v>
      </c>
      <c r="D28" s="11" t="s">
        <v>40</v>
      </c>
      <c r="E28" s="51">
        <v>4</v>
      </c>
      <c r="F28" s="47">
        <v>82.67</v>
      </c>
      <c r="G28" s="30">
        <f>ROUND(E28*F28,2)</f>
        <v>330.68</v>
      </c>
      <c r="H28" s="51">
        <v>4</v>
      </c>
      <c r="I28" s="55">
        <v>0</v>
      </c>
      <c r="J28" s="30">
        <f>ROUND(H28*I28,2)</f>
        <v>0</v>
      </c>
    </row>
    <row r="29" spans="1:10" ht="33.75" x14ac:dyDescent="0.25">
      <c r="A29" s="10"/>
      <c r="B29" s="10"/>
      <c r="C29" s="10"/>
      <c r="D29" s="11" t="s">
        <v>41</v>
      </c>
      <c r="E29" s="52"/>
      <c r="F29" s="48"/>
      <c r="G29" s="31"/>
      <c r="H29" s="52"/>
      <c r="I29" s="56"/>
      <c r="J29" s="31"/>
    </row>
    <row r="30" spans="1:10" x14ac:dyDescent="0.25">
      <c r="A30" s="8" t="s">
        <v>42</v>
      </c>
      <c r="B30" s="9" t="s">
        <v>13</v>
      </c>
      <c r="C30" s="9" t="s">
        <v>14</v>
      </c>
      <c r="D30" s="11" t="s">
        <v>43</v>
      </c>
      <c r="E30" s="51">
        <v>3</v>
      </c>
      <c r="F30" s="47">
        <v>26.13</v>
      </c>
      <c r="G30" s="30">
        <f>ROUND(E30*F30,2)</f>
        <v>78.39</v>
      </c>
      <c r="H30" s="51">
        <v>3</v>
      </c>
      <c r="I30" s="55">
        <v>0</v>
      </c>
      <c r="J30" s="30">
        <f>ROUND(H30*I30,2)</f>
        <v>0</v>
      </c>
    </row>
    <row r="31" spans="1:10" ht="22.5" x14ac:dyDescent="0.25">
      <c r="A31" s="10"/>
      <c r="B31" s="10"/>
      <c r="C31" s="10"/>
      <c r="D31" s="11" t="s">
        <v>44</v>
      </c>
      <c r="E31" s="52"/>
      <c r="F31" s="48"/>
      <c r="G31" s="31"/>
      <c r="H31" s="52"/>
      <c r="I31" s="56"/>
      <c r="J31" s="31"/>
    </row>
    <row r="32" spans="1:10" x14ac:dyDescent="0.25">
      <c r="A32" s="8" t="s">
        <v>45</v>
      </c>
      <c r="B32" s="9" t="s">
        <v>13</v>
      </c>
      <c r="C32" s="9" t="s">
        <v>14</v>
      </c>
      <c r="D32" s="11" t="s">
        <v>46</v>
      </c>
      <c r="E32" s="51">
        <v>5</v>
      </c>
      <c r="F32" s="47">
        <v>95.07</v>
      </c>
      <c r="G32" s="30">
        <f>ROUND(E32*F32,2)</f>
        <v>475.35</v>
      </c>
      <c r="H32" s="51">
        <v>5</v>
      </c>
      <c r="I32" s="55">
        <v>0</v>
      </c>
      <c r="J32" s="30">
        <f>ROUND(H32*I32,2)</f>
        <v>0</v>
      </c>
    </row>
    <row r="33" spans="1:10" ht="22.5" x14ac:dyDescent="0.25">
      <c r="A33" s="10"/>
      <c r="B33" s="10"/>
      <c r="C33" s="10"/>
      <c r="D33" s="11" t="s">
        <v>47</v>
      </c>
      <c r="E33" s="52"/>
      <c r="F33" s="48"/>
      <c r="G33" s="31"/>
      <c r="H33" s="52"/>
      <c r="I33" s="56"/>
      <c r="J33" s="31"/>
    </row>
    <row r="34" spans="1:10" x14ac:dyDescent="0.25">
      <c r="A34" s="8" t="s">
        <v>48</v>
      </c>
      <c r="B34" s="9" t="s">
        <v>13</v>
      </c>
      <c r="C34" s="9" t="s">
        <v>14</v>
      </c>
      <c r="D34" s="11" t="s">
        <v>49</v>
      </c>
      <c r="E34" s="51">
        <v>6</v>
      </c>
      <c r="F34" s="47">
        <v>85.94</v>
      </c>
      <c r="G34" s="30">
        <f>ROUND(E34*F34,2)</f>
        <v>515.64</v>
      </c>
      <c r="H34" s="51">
        <v>6</v>
      </c>
      <c r="I34" s="55">
        <v>0</v>
      </c>
      <c r="J34" s="30">
        <f>ROUND(H34*I34,2)</f>
        <v>0</v>
      </c>
    </row>
    <row r="35" spans="1:10" ht="45" x14ac:dyDescent="0.25">
      <c r="A35" s="10"/>
      <c r="B35" s="10"/>
      <c r="C35" s="10"/>
      <c r="D35" s="11" t="s">
        <v>50</v>
      </c>
      <c r="E35" s="52"/>
      <c r="F35" s="48"/>
      <c r="G35" s="31"/>
      <c r="H35" s="52"/>
      <c r="I35" s="56"/>
      <c r="J35" s="31"/>
    </row>
    <row r="36" spans="1:10" x14ac:dyDescent="0.25">
      <c r="A36" s="8" t="s">
        <v>51</v>
      </c>
      <c r="B36" s="9" t="s">
        <v>13</v>
      </c>
      <c r="C36" s="9" t="s">
        <v>27</v>
      </c>
      <c r="D36" s="11" t="s">
        <v>52</v>
      </c>
      <c r="E36" s="51">
        <v>2</v>
      </c>
      <c r="F36" s="47">
        <v>246.02</v>
      </c>
      <c r="G36" s="30">
        <f>ROUND(E36*F36,2)</f>
        <v>492.04</v>
      </c>
      <c r="H36" s="51">
        <v>2</v>
      </c>
      <c r="I36" s="55">
        <v>0</v>
      </c>
      <c r="J36" s="30">
        <f>ROUND(H36*I36,2)</f>
        <v>0</v>
      </c>
    </row>
    <row r="37" spans="1:10" ht="45" x14ac:dyDescent="0.25">
      <c r="A37" s="10"/>
      <c r="B37" s="10"/>
      <c r="C37" s="10"/>
      <c r="D37" s="11" t="s">
        <v>53</v>
      </c>
      <c r="E37" s="52"/>
      <c r="F37" s="48"/>
      <c r="G37" s="31"/>
      <c r="H37" s="52"/>
      <c r="I37" s="56"/>
      <c r="J37" s="31"/>
    </row>
    <row r="38" spans="1:10" x14ac:dyDescent="0.25">
      <c r="A38" s="8" t="s">
        <v>54</v>
      </c>
      <c r="B38" s="9" t="s">
        <v>13</v>
      </c>
      <c r="C38" s="9" t="s">
        <v>27</v>
      </c>
      <c r="D38" s="11" t="s">
        <v>55</v>
      </c>
      <c r="E38" s="51">
        <v>2</v>
      </c>
      <c r="F38" s="47">
        <v>278.69</v>
      </c>
      <c r="G38" s="30">
        <f>ROUND(E38*F38,2)</f>
        <v>557.38</v>
      </c>
      <c r="H38" s="51">
        <v>2</v>
      </c>
      <c r="I38" s="55">
        <v>0</v>
      </c>
      <c r="J38" s="30">
        <f>ROUND(H38*I38,2)</f>
        <v>0</v>
      </c>
    </row>
    <row r="39" spans="1:10" ht="45" x14ac:dyDescent="0.25">
      <c r="A39" s="10"/>
      <c r="B39" s="10"/>
      <c r="C39" s="10"/>
      <c r="D39" s="11" t="s">
        <v>53</v>
      </c>
      <c r="E39" s="52"/>
      <c r="F39" s="48"/>
      <c r="G39" s="31"/>
      <c r="H39" s="52"/>
      <c r="I39" s="56"/>
      <c r="J39" s="31"/>
    </row>
    <row r="40" spans="1:10" ht="22.5" x14ac:dyDescent="0.25">
      <c r="A40" s="8" t="s">
        <v>56</v>
      </c>
      <c r="B40" s="9" t="s">
        <v>13</v>
      </c>
      <c r="C40" s="9" t="s">
        <v>57</v>
      </c>
      <c r="D40" s="11" t="s">
        <v>58</v>
      </c>
      <c r="E40" s="51">
        <v>4</v>
      </c>
      <c r="F40" s="47">
        <v>31.34</v>
      </c>
      <c r="G40" s="30">
        <f>ROUND(E40*F40,2)</f>
        <v>125.36</v>
      </c>
      <c r="H40" s="51">
        <v>4</v>
      </c>
      <c r="I40" s="55">
        <v>0</v>
      </c>
      <c r="J40" s="30">
        <f>ROUND(H40*I40,2)</f>
        <v>0</v>
      </c>
    </row>
    <row r="41" spans="1:10" ht="33.75" x14ac:dyDescent="0.25">
      <c r="A41" s="10"/>
      <c r="B41" s="10"/>
      <c r="C41" s="10"/>
      <c r="D41" s="11" t="s">
        <v>59</v>
      </c>
      <c r="E41" s="52"/>
      <c r="F41" s="48"/>
      <c r="G41" s="31"/>
      <c r="H41" s="52"/>
      <c r="I41" s="56"/>
      <c r="J41" s="31"/>
    </row>
    <row r="42" spans="1:10" x14ac:dyDescent="0.25">
      <c r="A42" s="8" t="s">
        <v>60</v>
      </c>
      <c r="B42" s="9" t="s">
        <v>13</v>
      </c>
      <c r="C42" s="9" t="s">
        <v>14</v>
      </c>
      <c r="D42" s="11" t="s">
        <v>61</v>
      </c>
      <c r="E42" s="51">
        <v>5</v>
      </c>
      <c r="F42" s="47">
        <v>26.34</v>
      </c>
      <c r="G42" s="30">
        <f>ROUND(E42*F42,2)</f>
        <v>131.69999999999999</v>
      </c>
      <c r="H42" s="51">
        <v>5</v>
      </c>
      <c r="I42" s="55">
        <v>0</v>
      </c>
      <c r="J42" s="30">
        <f>ROUND(H42*I42,2)</f>
        <v>0</v>
      </c>
    </row>
    <row r="43" spans="1:10" ht="22.5" x14ac:dyDescent="0.25">
      <c r="A43" s="10"/>
      <c r="B43" s="10"/>
      <c r="C43" s="10"/>
      <c r="D43" s="11" t="s">
        <v>62</v>
      </c>
      <c r="E43" s="52"/>
      <c r="F43" s="48"/>
      <c r="G43" s="31"/>
      <c r="H43" s="52"/>
      <c r="I43" s="56"/>
      <c r="J43" s="31"/>
    </row>
    <row r="44" spans="1:10" x14ac:dyDescent="0.25">
      <c r="A44" s="8" t="s">
        <v>63</v>
      </c>
      <c r="B44" s="9" t="s">
        <v>13</v>
      </c>
      <c r="C44" s="9" t="s">
        <v>14</v>
      </c>
      <c r="D44" s="11" t="s">
        <v>64</v>
      </c>
      <c r="E44" s="51">
        <v>4</v>
      </c>
      <c r="F44" s="47">
        <v>36.340000000000003</v>
      </c>
      <c r="G44" s="30">
        <f>ROUND(E44*F44,2)</f>
        <v>145.36000000000001</v>
      </c>
      <c r="H44" s="51">
        <v>4</v>
      </c>
      <c r="I44" s="55">
        <v>0</v>
      </c>
      <c r="J44" s="30">
        <f>ROUND(H44*I44,2)</f>
        <v>0</v>
      </c>
    </row>
    <row r="45" spans="1:10" ht="22.5" x14ac:dyDescent="0.25">
      <c r="A45" s="10"/>
      <c r="B45" s="10"/>
      <c r="C45" s="10"/>
      <c r="D45" s="11" t="s">
        <v>65</v>
      </c>
      <c r="E45" s="52"/>
      <c r="F45" s="48"/>
      <c r="G45" s="31"/>
      <c r="H45" s="52"/>
      <c r="I45" s="56"/>
      <c r="J45" s="31"/>
    </row>
    <row r="46" spans="1:10" x14ac:dyDescent="0.25">
      <c r="A46" s="8" t="s">
        <v>66</v>
      </c>
      <c r="B46" s="9" t="s">
        <v>13</v>
      </c>
      <c r="C46" s="9" t="s">
        <v>14</v>
      </c>
      <c r="D46" s="11" t="s">
        <v>67</v>
      </c>
      <c r="E46" s="51">
        <v>2</v>
      </c>
      <c r="F46" s="47">
        <v>231.68</v>
      </c>
      <c r="G46" s="30">
        <f>ROUND(E46*F46,2)</f>
        <v>463.36</v>
      </c>
      <c r="H46" s="51">
        <v>2</v>
      </c>
      <c r="I46" s="55">
        <v>0</v>
      </c>
      <c r="J46" s="30">
        <f>ROUND(H46*I46,2)</f>
        <v>0</v>
      </c>
    </row>
    <row r="47" spans="1:10" ht="67.5" x14ac:dyDescent="0.25">
      <c r="A47" s="10"/>
      <c r="B47" s="10"/>
      <c r="C47" s="10"/>
      <c r="D47" s="11" t="s">
        <v>68</v>
      </c>
      <c r="E47" s="52"/>
      <c r="F47" s="48"/>
      <c r="G47" s="31"/>
      <c r="H47" s="52"/>
      <c r="I47" s="56"/>
      <c r="J47" s="31"/>
    </row>
    <row r="48" spans="1:10" x14ac:dyDescent="0.25">
      <c r="A48" s="8" t="s">
        <v>69</v>
      </c>
      <c r="B48" s="9" t="s">
        <v>13</v>
      </c>
      <c r="C48" s="9" t="s">
        <v>14</v>
      </c>
      <c r="D48" s="11" t="s">
        <v>70</v>
      </c>
      <c r="E48" s="51">
        <v>3</v>
      </c>
      <c r="F48" s="47">
        <v>62.67</v>
      </c>
      <c r="G48" s="30">
        <f>ROUND(E48*F48,2)</f>
        <v>188.01</v>
      </c>
      <c r="H48" s="51">
        <v>3</v>
      </c>
      <c r="I48" s="55">
        <v>0</v>
      </c>
      <c r="J48" s="30">
        <f>ROUND(H48*I48,2)</f>
        <v>0</v>
      </c>
    </row>
    <row r="49" spans="1:10" ht="33.75" x14ac:dyDescent="0.25">
      <c r="A49" s="10"/>
      <c r="B49" s="10"/>
      <c r="C49" s="10"/>
      <c r="D49" s="11" t="s">
        <v>71</v>
      </c>
      <c r="E49" s="52"/>
      <c r="F49" s="48"/>
      <c r="G49" s="31"/>
      <c r="H49" s="52"/>
      <c r="I49" s="56"/>
      <c r="J49" s="31"/>
    </row>
    <row r="50" spans="1:10" x14ac:dyDescent="0.25">
      <c r="A50" s="8" t="s">
        <v>72</v>
      </c>
      <c r="B50" s="9" t="s">
        <v>13</v>
      </c>
      <c r="C50" s="9" t="s">
        <v>14</v>
      </c>
      <c r="D50" s="11" t="s">
        <v>73</v>
      </c>
      <c r="E50" s="51">
        <v>5</v>
      </c>
      <c r="F50" s="47">
        <v>47.67</v>
      </c>
      <c r="G50" s="30">
        <f>ROUND(E50*F50,2)</f>
        <v>238.35</v>
      </c>
      <c r="H50" s="51">
        <v>5</v>
      </c>
      <c r="I50" s="55">
        <v>0</v>
      </c>
      <c r="J50" s="30">
        <f>ROUND(H50*I50,2)</f>
        <v>0</v>
      </c>
    </row>
    <row r="51" spans="1:10" ht="22.5" x14ac:dyDescent="0.25">
      <c r="A51" s="10"/>
      <c r="B51" s="10"/>
      <c r="C51" s="10"/>
      <c r="D51" s="11" t="s">
        <v>74</v>
      </c>
      <c r="E51" s="52"/>
      <c r="F51" s="48"/>
      <c r="G51" s="31"/>
      <c r="H51" s="52"/>
      <c r="I51" s="56"/>
      <c r="J51" s="31"/>
    </row>
    <row r="52" spans="1:10" x14ac:dyDescent="0.25">
      <c r="A52" s="8" t="s">
        <v>75</v>
      </c>
      <c r="B52" s="9" t="s">
        <v>13</v>
      </c>
      <c r="C52" s="9" t="s">
        <v>14</v>
      </c>
      <c r="D52" s="11" t="s">
        <v>76</v>
      </c>
      <c r="E52" s="51">
        <v>3</v>
      </c>
      <c r="F52" s="47">
        <v>72.67</v>
      </c>
      <c r="G52" s="30">
        <f>ROUND(E52*F52,2)</f>
        <v>218.01</v>
      </c>
      <c r="H52" s="51">
        <v>3</v>
      </c>
      <c r="I52" s="55">
        <v>0</v>
      </c>
      <c r="J52" s="30">
        <f>ROUND(H52*I52,2)</f>
        <v>0</v>
      </c>
    </row>
    <row r="53" spans="1:10" ht="33.75" x14ac:dyDescent="0.25">
      <c r="A53" s="10"/>
      <c r="B53" s="10"/>
      <c r="C53" s="10"/>
      <c r="D53" s="11" t="s">
        <v>77</v>
      </c>
      <c r="E53" s="52"/>
      <c r="F53" s="48"/>
      <c r="G53" s="31"/>
      <c r="H53" s="52"/>
      <c r="I53" s="56"/>
      <c r="J53" s="31"/>
    </row>
    <row r="54" spans="1:10" x14ac:dyDescent="0.25">
      <c r="A54" s="8" t="s">
        <v>78</v>
      </c>
      <c r="B54" s="9" t="s">
        <v>13</v>
      </c>
      <c r="C54" s="9" t="s">
        <v>14</v>
      </c>
      <c r="D54" s="11" t="s">
        <v>79</v>
      </c>
      <c r="E54" s="51">
        <v>20</v>
      </c>
      <c r="F54" s="47">
        <v>25.1</v>
      </c>
      <c r="G54" s="30">
        <f>ROUND(E54*F54,2)</f>
        <v>502</v>
      </c>
      <c r="H54" s="51">
        <v>20</v>
      </c>
      <c r="I54" s="55">
        <v>0</v>
      </c>
      <c r="J54" s="30">
        <f>ROUND(H54*I54,2)</f>
        <v>0</v>
      </c>
    </row>
    <row r="55" spans="1:10" ht="33.75" x14ac:dyDescent="0.25">
      <c r="A55" s="10"/>
      <c r="B55" s="10"/>
      <c r="C55" s="10"/>
      <c r="D55" s="11" t="s">
        <v>80</v>
      </c>
      <c r="E55" s="52"/>
      <c r="F55" s="48"/>
      <c r="G55" s="31"/>
      <c r="H55" s="52"/>
      <c r="I55" s="56"/>
      <c r="J55" s="31"/>
    </row>
    <row r="56" spans="1:10" x14ac:dyDescent="0.25">
      <c r="A56" s="8" t="s">
        <v>81</v>
      </c>
      <c r="B56" s="9" t="s">
        <v>13</v>
      </c>
      <c r="C56" s="9" t="s">
        <v>14</v>
      </c>
      <c r="D56" s="11" t="s">
        <v>82</v>
      </c>
      <c r="E56" s="51">
        <v>5</v>
      </c>
      <c r="F56" s="47">
        <v>82.67</v>
      </c>
      <c r="G56" s="30">
        <f>ROUND(E56*F56,2)</f>
        <v>413.35</v>
      </c>
      <c r="H56" s="51">
        <v>5</v>
      </c>
      <c r="I56" s="55">
        <v>0</v>
      </c>
      <c r="J56" s="30">
        <f>ROUND(H56*I56,2)</f>
        <v>0</v>
      </c>
    </row>
    <row r="57" spans="1:10" ht="22.5" x14ac:dyDescent="0.25">
      <c r="A57" s="10"/>
      <c r="B57" s="10"/>
      <c r="C57" s="10"/>
      <c r="D57" s="11" t="s">
        <v>83</v>
      </c>
      <c r="E57" s="52"/>
      <c r="F57" s="48"/>
      <c r="G57" s="31"/>
      <c r="H57" s="52"/>
      <c r="I57" s="56"/>
      <c r="J57" s="31"/>
    </row>
    <row r="58" spans="1:10" x14ac:dyDescent="0.25">
      <c r="A58" s="8" t="s">
        <v>84</v>
      </c>
      <c r="B58" s="9" t="s">
        <v>13</v>
      </c>
      <c r="C58" s="9" t="s">
        <v>14</v>
      </c>
      <c r="D58" s="11" t="s">
        <v>85</v>
      </c>
      <c r="E58" s="51">
        <v>3</v>
      </c>
      <c r="F58" s="47">
        <v>97.67</v>
      </c>
      <c r="G58" s="30">
        <f>ROUND(E58*F58,2)</f>
        <v>293.01</v>
      </c>
      <c r="H58" s="51">
        <v>3</v>
      </c>
      <c r="I58" s="55">
        <v>0</v>
      </c>
      <c r="J58" s="30">
        <f>ROUND(H58*I58,2)</f>
        <v>0</v>
      </c>
    </row>
    <row r="59" spans="1:10" ht="45" x14ac:dyDescent="0.25">
      <c r="A59" s="10"/>
      <c r="B59" s="10"/>
      <c r="C59" s="10"/>
      <c r="D59" s="11" t="s">
        <v>86</v>
      </c>
      <c r="E59" s="52"/>
      <c r="F59" s="48"/>
      <c r="G59" s="31"/>
      <c r="H59" s="52"/>
      <c r="I59" s="56"/>
      <c r="J59" s="31"/>
    </row>
    <row r="60" spans="1:10" x14ac:dyDescent="0.25">
      <c r="A60" s="8" t="s">
        <v>87</v>
      </c>
      <c r="B60" s="9" t="s">
        <v>13</v>
      </c>
      <c r="C60" s="9" t="s">
        <v>88</v>
      </c>
      <c r="D60" s="11" t="s">
        <v>89</v>
      </c>
      <c r="E60" s="51">
        <v>2</v>
      </c>
      <c r="F60" s="47">
        <v>240.68</v>
      </c>
      <c r="G60" s="30">
        <f>ROUND(E60*F60,2)</f>
        <v>481.36</v>
      </c>
      <c r="H60" s="51">
        <v>2</v>
      </c>
      <c r="I60" s="55">
        <v>0</v>
      </c>
      <c r="J60" s="30">
        <f>ROUND(H60*I60,2)</f>
        <v>0</v>
      </c>
    </row>
    <row r="61" spans="1:10" ht="33.75" x14ac:dyDescent="0.25">
      <c r="A61" s="10"/>
      <c r="B61" s="10"/>
      <c r="C61" s="10"/>
      <c r="D61" s="11" t="s">
        <v>90</v>
      </c>
      <c r="E61" s="52"/>
      <c r="F61" s="48"/>
      <c r="G61" s="31"/>
      <c r="H61" s="52"/>
      <c r="I61" s="56"/>
      <c r="J61" s="31"/>
    </row>
    <row r="62" spans="1:10" x14ac:dyDescent="0.25">
      <c r="A62" s="8" t="s">
        <v>91</v>
      </c>
      <c r="B62" s="9" t="s">
        <v>13</v>
      </c>
      <c r="C62" s="9" t="s">
        <v>88</v>
      </c>
      <c r="D62" s="11" t="s">
        <v>92</v>
      </c>
      <c r="E62" s="51">
        <v>2</v>
      </c>
      <c r="F62" s="47">
        <v>225.69</v>
      </c>
      <c r="G62" s="30">
        <f>ROUND(E62*F62,2)</f>
        <v>451.38</v>
      </c>
      <c r="H62" s="51">
        <v>2</v>
      </c>
      <c r="I62" s="55">
        <v>0</v>
      </c>
      <c r="J62" s="30">
        <f>ROUND(H62*I62,2)</f>
        <v>0</v>
      </c>
    </row>
    <row r="63" spans="1:10" ht="33.75" x14ac:dyDescent="0.25">
      <c r="A63" s="10"/>
      <c r="B63" s="10"/>
      <c r="C63" s="10"/>
      <c r="D63" s="11" t="s">
        <v>93</v>
      </c>
      <c r="E63" s="52"/>
      <c r="F63" s="48"/>
      <c r="G63" s="31"/>
      <c r="H63" s="52"/>
      <c r="I63" s="56"/>
      <c r="J63" s="31"/>
    </row>
    <row r="64" spans="1:10" x14ac:dyDescent="0.25">
      <c r="A64" s="8" t="s">
        <v>94</v>
      </c>
      <c r="B64" s="9" t="s">
        <v>13</v>
      </c>
      <c r="C64" s="9" t="s">
        <v>14</v>
      </c>
      <c r="D64" s="11" t="s">
        <v>95</v>
      </c>
      <c r="E64" s="51">
        <v>6</v>
      </c>
      <c r="F64" s="47">
        <v>133</v>
      </c>
      <c r="G64" s="30">
        <f>ROUND(E64*F64,2)</f>
        <v>798</v>
      </c>
      <c r="H64" s="51">
        <v>6</v>
      </c>
      <c r="I64" s="55">
        <v>0</v>
      </c>
      <c r="J64" s="30">
        <f>ROUND(H64*I64,2)</f>
        <v>0</v>
      </c>
    </row>
    <row r="65" spans="1:10" ht="22.5" x14ac:dyDescent="0.25">
      <c r="A65" s="10"/>
      <c r="B65" s="10"/>
      <c r="C65" s="10"/>
      <c r="D65" s="11" t="s">
        <v>96</v>
      </c>
      <c r="E65" s="52"/>
      <c r="F65" s="48"/>
      <c r="G65" s="31"/>
      <c r="H65" s="52"/>
      <c r="I65" s="56"/>
      <c r="J65" s="31"/>
    </row>
    <row r="66" spans="1:10" x14ac:dyDescent="0.25">
      <c r="A66" s="8" t="s">
        <v>97</v>
      </c>
      <c r="B66" s="9" t="s">
        <v>13</v>
      </c>
      <c r="C66" s="9" t="s">
        <v>14</v>
      </c>
      <c r="D66" s="11" t="s">
        <v>98</v>
      </c>
      <c r="E66" s="51">
        <v>3</v>
      </c>
      <c r="F66" s="47">
        <v>205.01</v>
      </c>
      <c r="G66" s="30">
        <f>ROUND(E66*F66,2)</f>
        <v>615.03</v>
      </c>
      <c r="H66" s="51">
        <v>3</v>
      </c>
      <c r="I66" s="55">
        <v>0</v>
      </c>
      <c r="J66" s="30">
        <f>ROUND(H66*I66,2)</f>
        <v>0</v>
      </c>
    </row>
    <row r="67" spans="1:10" x14ac:dyDescent="0.25">
      <c r="A67" s="10"/>
      <c r="B67" s="10"/>
      <c r="C67" s="10"/>
      <c r="D67" s="11" t="s">
        <v>99</v>
      </c>
      <c r="E67" s="52"/>
      <c r="F67" s="48"/>
      <c r="G67" s="31"/>
      <c r="H67" s="52"/>
      <c r="I67" s="56"/>
      <c r="J67" s="31"/>
    </row>
    <row r="68" spans="1:10" x14ac:dyDescent="0.25">
      <c r="A68" s="8" t="s">
        <v>100</v>
      </c>
      <c r="B68" s="9" t="s">
        <v>13</v>
      </c>
      <c r="C68" s="9" t="s">
        <v>14</v>
      </c>
      <c r="D68" s="11" t="s">
        <v>101</v>
      </c>
      <c r="E68" s="51">
        <v>3</v>
      </c>
      <c r="F68" s="47">
        <v>240.68</v>
      </c>
      <c r="G68" s="30">
        <f>ROUND(E68*F68,2)</f>
        <v>722.04</v>
      </c>
      <c r="H68" s="51">
        <v>3</v>
      </c>
      <c r="I68" s="55">
        <v>0</v>
      </c>
      <c r="J68" s="30">
        <f>ROUND(H68*I68,2)</f>
        <v>0</v>
      </c>
    </row>
    <row r="69" spans="1:10" ht="33.75" x14ac:dyDescent="0.25">
      <c r="A69" s="10"/>
      <c r="B69" s="10"/>
      <c r="C69" s="10"/>
      <c r="D69" s="11" t="s">
        <v>102</v>
      </c>
      <c r="E69" s="52"/>
      <c r="F69" s="48"/>
      <c r="G69" s="31"/>
      <c r="H69" s="52"/>
      <c r="I69" s="56"/>
      <c r="J69" s="31"/>
    </row>
    <row r="70" spans="1:10" x14ac:dyDescent="0.25">
      <c r="A70" s="8" t="s">
        <v>103</v>
      </c>
      <c r="B70" s="9" t="s">
        <v>13</v>
      </c>
      <c r="C70" s="9" t="s">
        <v>27</v>
      </c>
      <c r="D70" s="11" t="s">
        <v>104</v>
      </c>
      <c r="E70" s="51">
        <v>4</v>
      </c>
      <c r="F70" s="47">
        <v>14.2</v>
      </c>
      <c r="G70" s="30">
        <f>ROUND(E70*F70,2)</f>
        <v>56.8</v>
      </c>
      <c r="H70" s="51">
        <v>4</v>
      </c>
      <c r="I70" s="55">
        <v>0</v>
      </c>
      <c r="J70" s="30">
        <f>ROUND(H70*I70,2)</f>
        <v>0</v>
      </c>
    </row>
    <row r="71" spans="1:10" ht="45" x14ac:dyDescent="0.25">
      <c r="A71" s="10"/>
      <c r="B71" s="10"/>
      <c r="C71" s="10"/>
      <c r="D71" s="11" t="s">
        <v>105</v>
      </c>
      <c r="E71" s="52"/>
      <c r="F71" s="48"/>
      <c r="G71" s="31"/>
      <c r="H71" s="52"/>
      <c r="I71" s="56"/>
      <c r="J71" s="31"/>
    </row>
    <row r="72" spans="1:10" x14ac:dyDescent="0.25">
      <c r="A72" s="8" t="s">
        <v>106</v>
      </c>
      <c r="B72" s="9" t="s">
        <v>13</v>
      </c>
      <c r="C72" s="9" t="s">
        <v>14</v>
      </c>
      <c r="D72" s="11" t="s">
        <v>107</v>
      </c>
      <c r="E72" s="51">
        <v>2</v>
      </c>
      <c r="F72" s="47">
        <v>175.67</v>
      </c>
      <c r="G72" s="30">
        <f>ROUND(E72*F72,2)</f>
        <v>351.34</v>
      </c>
      <c r="H72" s="51">
        <v>2</v>
      </c>
      <c r="I72" s="55">
        <v>0</v>
      </c>
      <c r="J72" s="30">
        <f>ROUND(H72*I72,2)</f>
        <v>0</v>
      </c>
    </row>
    <row r="73" spans="1:10" x14ac:dyDescent="0.25">
      <c r="A73" s="10"/>
      <c r="B73" s="10"/>
      <c r="C73" s="10"/>
      <c r="D73" s="11" t="s">
        <v>108</v>
      </c>
      <c r="E73" s="52"/>
      <c r="F73" s="48"/>
      <c r="G73" s="31"/>
      <c r="H73" s="52"/>
      <c r="I73" s="56"/>
      <c r="J73" s="31"/>
    </row>
    <row r="74" spans="1:10" x14ac:dyDescent="0.25">
      <c r="A74" s="8" t="s">
        <v>109</v>
      </c>
      <c r="B74" s="9" t="s">
        <v>13</v>
      </c>
      <c r="C74" s="9" t="s">
        <v>88</v>
      </c>
      <c r="D74" s="11" t="s">
        <v>110</v>
      </c>
      <c r="E74" s="51">
        <v>1</v>
      </c>
      <c r="F74" s="47">
        <v>54.8</v>
      </c>
      <c r="G74" s="30">
        <f>ROUND(E74*F74,2)</f>
        <v>54.8</v>
      </c>
      <c r="H74" s="51">
        <v>1</v>
      </c>
      <c r="I74" s="55">
        <v>0</v>
      </c>
      <c r="J74" s="30">
        <f>ROUND(H74*I74,2)</f>
        <v>0</v>
      </c>
    </row>
    <row r="75" spans="1:10" ht="45" x14ac:dyDescent="0.25">
      <c r="A75" s="10"/>
      <c r="B75" s="10"/>
      <c r="C75" s="10"/>
      <c r="D75" s="11" t="s">
        <v>111</v>
      </c>
      <c r="E75" s="52"/>
      <c r="F75" s="48"/>
      <c r="G75" s="31"/>
      <c r="H75" s="52"/>
      <c r="I75" s="56"/>
      <c r="J75" s="31"/>
    </row>
    <row r="76" spans="1:10" x14ac:dyDescent="0.25">
      <c r="A76" s="8" t="s">
        <v>112</v>
      </c>
      <c r="B76" s="9" t="s">
        <v>13</v>
      </c>
      <c r="C76" s="9" t="s">
        <v>113</v>
      </c>
      <c r="D76" s="11" t="s">
        <v>114</v>
      </c>
      <c r="E76" s="51">
        <v>1</v>
      </c>
      <c r="F76" s="47">
        <v>97.58</v>
      </c>
      <c r="G76" s="30">
        <f>ROUND(E76*F76,2)</f>
        <v>97.58</v>
      </c>
      <c r="H76" s="51">
        <v>1</v>
      </c>
      <c r="I76" s="55">
        <v>0</v>
      </c>
      <c r="J76" s="30">
        <f>ROUND(H76*I76,2)</f>
        <v>0</v>
      </c>
    </row>
    <row r="77" spans="1:10" ht="56.25" x14ac:dyDescent="0.25">
      <c r="A77" s="10"/>
      <c r="B77" s="10"/>
      <c r="C77" s="10"/>
      <c r="D77" s="11" t="s">
        <v>115</v>
      </c>
      <c r="E77" s="52"/>
      <c r="F77" s="48"/>
      <c r="G77" s="31"/>
      <c r="H77" s="52"/>
      <c r="I77" s="56"/>
      <c r="J77" s="31"/>
    </row>
    <row r="78" spans="1:10" x14ac:dyDescent="0.25">
      <c r="A78" s="8" t="s">
        <v>116</v>
      </c>
      <c r="B78" s="9" t="s">
        <v>13</v>
      </c>
      <c r="C78" s="9" t="s">
        <v>88</v>
      </c>
      <c r="D78" s="11" t="s">
        <v>117</v>
      </c>
      <c r="E78" s="51">
        <v>1</v>
      </c>
      <c r="F78" s="47">
        <v>21.7</v>
      </c>
      <c r="G78" s="30">
        <f>ROUND(E78*F78,2)</f>
        <v>21.7</v>
      </c>
      <c r="H78" s="51">
        <v>1</v>
      </c>
      <c r="I78" s="55">
        <v>0</v>
      </c>
      <c r="J78" s="30">
        <f>ROUND(H78*I78,2)</f>
        <v>0</v>
      </c>
    </row>
    <row r="79" spans="1:10" ht="56.25" x14ac:dyDescent="0.25">
      <c r="A79" s="10"/>
      <c r="B79" s="10"/>
      <c r="C79" s="10"/>
      <c r="D79" s="11" t="s">
        <v>118</v>
      </c>
      <c r="E79" s="52"/>
      <c r="F79" s="48"/>
      <c r="G79" s="31"/>
      <c r="H79" s="52"/>
      <c r="I79" s="56"/>
      <c r="J79" s="31"/>
    </row>
    <row r="80" spans="1:10" x14ac:dyDescent="0.25">
      <c r="A80" s="8" t="s">
        <v>119</v>
      </c>
      <c r="B80" s="9" t="s">
        <v>13</v>
      </c>
      <c r="C80" s="9" t="s">
        <v>88</v>
      </c>
      <c r="D80" s="11" t="s">
        <v>120</v>
      </c>
      <c r="E80" s="51">
        <v>1</v>
      </c>
      <c r="F80" s="47">
        <v>7.55</v>
      </c>
      <c r="G80" s="30">
        <f>ROUND(E80*F80,2)</f>
        <v>7.55</v>
      </c>
      <c r="H80" s="51">
        <v>1</v>
      </c>
      <c r="I80" s="55">
        <v>0</v>
      </c>
      <c r="J80" s="30">
        <f>ROUND(H80*I80,2)</f>
        <v>0</v>
      </c>
    </row>
    <row r="81" spans="1:10" ht="33.75" x14ac:dyDescent="0.25">
      <c r="A81" s="10"/>
      <c r="B81" s="10"/>
      <c r="C81" s="10"/>
      <c r="D81" s="11" t="s">
        <v>121</v>
      </c>
      <c r="E81" s="52"/>
      <c r="F81" s="48"/>
      <c r="G81" s="31"/>
      <c r="H81" s="52"/>
      <c r="I81" s="56"/>
      <c r="J81" s="31"/>
    </row>
    <row r="82" spans="1:10" x14ac:dyDescent="0.25">
      <c r="A82" s="8" t="s">
        <v>122</v>
      </c>
      <c r="B82" s="9" t="s">
        <v>13</v>
      </c>
      <c r="C82" s="9" t="s">
        <v>88</v>
      </c>
      <c r="D82" s="11" t="s">
        <v>123</v>
      </c>
      <c r="E82" s="51">
        <v>1</v>
      </c>
      <c r="F82" s="47">
        <v>33.340000000000003</v>
      </c>
      <c r="G82" s="30">
        <f>ROUND(E82*F82,2)</f>
        <v>33.340000000000003</v>
      </c>
      <c r="H82" s="51">
        <v>1</v>
      </c>
      <c r="I82" s="55">
        <v>0</v>
      </c>
      <c r="J82" s="30">
        <f>ROUND(H82*I82,2)</f>
        <v>0</v>
      </c>
    </row>
    <row r="83" spans="1:10" ht="33.75" x14ac:dyDescent="0.25">
      <c r="A83" s="10"/>
      <c r="B83" s="10"/>
      <c r="C83" s="10"/>
      <c r="D83" s="11" t="s">
        <v>124</v>
      </c>
      <c r="E83" s="52"/>
      <c r="F83" s="48"/>
      <c r="G83" s="31"/>
      <c r="H83" s="52"/>
      <c r="I83" s="56"/>
      <c r="J83" s="31"/>
    </row>
    <row r="84" spans="1:10" x14ac:dyDescent="0.25">
      <c r="A84" s="8" t="s">
        <v>125</v>
      </c>
      <c r="B84" s="9" t="s">
        <v>13</v>
      </c>
      <c r="C84" s="9" t="s">
        <v>88</v>
      </c>
      <c r="D84" s="11" t="s">
        <v>126</v>
      </c>
      <c r="E84" s="51">
        <v>1</v>
      </c>
      <c r="F84" s="47">
        <v>13.73</v>
      </c>
      <c r="G84" s="30">
        <f>ROUND(E84*F84,2)</f>
        <v>13.73</v>
      </c>
      <c r="H84" s="51">
        <v>1</v>
      </c>
      <c r="I84" s="55">
        <v>0</v>
      </c>
      <c r="J84" s="30">
        <f>ROUND(H84*I84,2)</f>
        <v>0</v>
      </c>
    </row>
    <row r="85" spans="1:10" x14ac:dyDescent="0.25">
      <c r="A85" s="10"/>
      <c r="B85" s="10"/>
      <c r="C85" s="10"/>
      <c r="D85" s="11" t="s">
        <v>127</v>
      </c>
      <c r="E85" s="52"/>
      <c r="F85" s="48"/>
      <c r="G85" s="31"/>
      <c r="H85" s="52"/>
      <c r="I85" s="56"/>
      <c r="J85" s="31"/>
    </row>
    <row r="86" spans="1:10" x14ac:dyDescent="0.25">
      <c r="A86" s="8" t="s">
        <v>128</v>
      </c>
      <c r="B86" s="9" t="s">
        <v>13</v>
      </c>
      <c r="C86" s="9" t="s">
        <v>88</v>
      </c>
      <c r="D86" s="11" t="s">
        <v>129</v>
      </c>
      <c r="E86" s="51">
        <v>1</v>
      </c>
      <c r="F86" s="47">
        <v>18.97</v>
      </c>
      <c r="G86" s="30">
        <f>ROUND(E86*F86,2)</f>
        <v>18.97</v>
      </c>
      <c r="H86" s="51">
        <v>1</v>
      </c>
      <c r="I86" s="55">
        <v>0</v>
      </c>
      <c r="J86" s="30">
        <f>ROUND(H86*I86,2)</f>
        <v>0</v>
      </c>
    </row>
    <row r="87" spans="1:10" x14ac:dyDescent="0.25">
      <c r="A87" s="10"/>
      <c r="B87" s="10"/>
      <c r="C87" s="10"/>
      <c r="D87" s="11" t="s">
        <v>130</v>
      </c>
      <c r="E87" s="52"/>
      <c r="F87" s="48"/>
      <c r="G87" s="31"/>
      <c r="H87" s="52"/>
      <c r="I87" s="56"/>
      <c r="J87" s="31"/>
    </row>
    <row r="88" spans="1:10" x14ac:dyDescent="0.25">
      <c r="A88" s="8" t="s">
        <v>131</v>
      </c>
      <c r="B88" s="9" t="s">
        <v>13</v>
      </c>
      <c r="C88" s="9" t="s">
        <v>88</v>
      </c>
      <c r="D88" s="11" t="s">
        <v>132</v>
      </c>
      <c r="E88" s="51">
        <v>1</v>
      </c>
      <c r="F88" s="47">
        <v>21.18</v>
      </c>
      <c r="G88" s="30">
        <f>ROUND(E88*F88,2)</f>
        <v>21.18</v>
      </c>
      <c r="H88" s="51">
        <v>1</v>
      </c>
      <c r="I88" s="55">
        <v>0</v>
      </c>
      <c r="J88" s="30">
        <f>ROUND(H88*I88,2)</f>
        <v>0</v>
      </c>
    </row>
    <row r="89" spans="1:10" ht="22.5" x14ac:dyDescent="0.25">
      <c r="A89" s="10"/>
      <c r="B89" s="10"/>
      <c r="C89" s="10"/>
      <c r="D89" s="11" t="s">
        <v>133</v>
      </c>
      <c r="E89" s="52"/>
      <c r="F89" s="48"/>
      <c r="G89" s="31"/>
      <c r="H89" s="52"/>
      <c r="I89" s="56"/>
      <c r="J89" s="31"/>
    </row>
    <row r="90" spans="1:10" x14ac:dyDescent="0.25">
      <c r="A90" s="8" t="s">
        <v>134</v>
      </c>
      <c r="B90" s="9" t="s">
        <v>13</v>
      </c>
      <c r="C90" s="9" t="s">
        <v>135</v>
      </c>
      <c r="D90" s="11" t="s">
        <v>136</v>
      </c>
      <c r="E90" s="51">
        <v>2</v>
      </c>
      <c r="F90" s="47">
        <v>17.32</v>
      </c>
      <c r="G90" s="30">
        <f>ROUND(E90*F90,2)</f>
        <v>34.64</v>
      </c>
      <c r="H90" s="51">
        <v>2</v>
      </c>
      <c r="I90" s="55">
        <v>0</v>
      </c>
      <c r="J90" s="30">
        <f>ROUND(H90*I90,2)</f>
        <v>0</v>
      </c>
    </row>
    <row r="91" spans="1:10" ht="22.5" x14ac:dyDescent="0.25">
      <c r="A91" s="10"/>
      <c r="B91" s="10"/>
      <c r="C91" s="10"/>
      <c r="D91" s="11" t="s">
        <v>137</v>
      </c>
      <c r="E91" s="52"/>
      <c r="F91" s="48"/>
      <c r="G91" s="31"/>
      <c r="H91" s="52"/>
      <c r="I91" s="56"/>
      <c r="J91" s="31"/>
    </row>
    <row r="92" spans="1:10" x14ac:dyDescent="0.25">
      <c r="A92" s="8" t="s">
        <v>138</v>
      </c>
      <c r="B92" s="9" t="s">
        <v>13</v>
      </c>
      <c r="C92" s="9" t="s">
        <v>135</v>
      </c>
      <c r="D92" s="11" t="s">
        <v>139</v>
      </c>
      <c r="E92" s="51">
        <v>10</v>
      </c>
      <c r="F92" s="47">
        <v>12.16</v>
      </c>
      <c r="G92" s="30">
        <f>ROUND(E92*F92,2)</f>
        <v>121.6</v>
      </c>
      <c r="H92" s="51">
        <v>10</v>
      </c>
      <c r="I92" s="55">
        <v>0</v>
      </c>
      <c r="J92" s="30">
        <f>ROUND(H92*I92,2)</f>
        <v>0</v>
      </c>
    </row>
    <row r="93" spans="1:10" ht="22.5" x14ac:dyDescent="0.25">
      <c r="A93" s="10"/>
      <c r="B93" s="10"/>
      <c r="C93" s="10"/>
      <c r="D93" s="11" t="s">
        <v>140</v>
      </c>
      <c r="E93" s="52"/>
      <c r="F93" s="48"/>
      <c r="G93" s="31"/>
      <c r="H93" s="52"/>
      <c r="I93" s="56"/>
      <c r="J93" s="31"/>
    </row>
    <row r="94" spans="1:10" x14ac:dyDescent="0.25">
      <c r="A94" s="8" t="s">
        <v>141</v>
      </c>
      <c r="B94" s="9" t="s">
        <v>13</v>
      </c>
      <c r="C94" s="9" t="s">
        <v>14</v>
      </c>
      <c r="D94" s="11" t="s">
        <v>142</v>
      </c>
      <c r="E94" s="51">
        <v>1</v>
      </c>
      <c r="F94" s="47">
        <v>105.5</v>
      </c>
      <c r="G94" s="30">
        <f>ROUND(E94*F94,2)</f>
        <v>105.5</v>
      </c>
      <c r="H94" s="51">
        <v>1</v>
      </c>
      <c r="I94" s="55">
        <v>0</v>
      </c>
      <c r="J94" s="30">
        <f>ROUND(H94*I94,2)</f>
        <v>0</v>
      </c>
    </row>
    <row r="95" spans="1:10" x14ac:dyDescent="0.25">
      <c r="A95" s="10"/>
      <c r="B95" s="10"/>
      <c r="C95" s="10"/>
      <c r="D95" s="11" t="s">
        <v>143</v>
      </c>
      <c r="E95" s="52"/>
      <c r="F95" s="48"/>
      <c r="G95" s="31"/>
      <c r="H95" s="52"/>
      <c r="I95" s="56"/>
      <c r="J95" s="31"/>
    </row>
    <row r="96" spans="1:10" x14ac:dyDescent="0.25">
      <c r="A96" s="8" t="s">
        <v>144</v>
      </c>
      <c r="B96" s="9" t="s">
        <v>13</v>
      </c>
      <c r="C96" s="9" t="s">
        <v>27</v>
      </c>
      <c r="D96" s="11" t="s">
        <v>145</v>
      </c>
      <c r="E96" s="51">
        <v>10</v>
      </c>
      <c r="F96" s="47">
        <v>29.48</v>
      </c>
      <c r="G96" s="30">
        <f>ROUND(E96*F96,2)</f>
        <v>294.8</v>
      </c>
      <c r="H96" s="51">
        <v>10</v>
      </c>
      <c r="I96" s="55">
        <v>0</v>
      </c>
      <c r="J96" s="30">
        <f>ROUND(H96*I96,2)</f>
        <v>0</v>
      </c>
    </row>
    <row r="97" spans="1:10" ht="33.75" x14ac:dyDescent="0.25">
      <c r="A97" s="10"/>
      <c r="B97" s="10"/>
      <c r="C97" s="10"/>
      <c r="D97" s="11" t="s">
        <v>146</v>
      </c>
      <c r="E97" s="52"/>
      <c r="F97" s="48"/>
      <c r="G97" s="31"/>
      <c r="H97" s="52"/>
      <c r="I97" s="56"/>
      <c r="J97" s="31"/>
    </row>
    <row r="98" spans="1:10" x14ac:dyDescent="0.25">
      <c r="A98" s="8" t="s">
        <v>147</v>
      </c>
      <c r="B98" s="9" t="s">
        <v>13</v>
      </c>
      <c r="C98" s="9" t="s">
        <v>27</v>
      </c>
      <c r="D98" s="11" t="s">
        <v>148</v>
      </c>
      <c r="E98" s="51">
        <v>2</v>
      </c>
      <c r="F98" s="47">
        <v>36.130000000000003</v>
      </c>
      <c r="G98" s="30">
        <f>ROUND(E98*F98,2)</f>
        <v>72.260000000000005</v>
      </c>
      <c r="H98" s="51">
        <v>2</v>
      </c>
      <c r="I98" s="55">
        <v>0</v>
      </c>
      <c r="J98" s="30">
        <f>ROUND(H98*I98,2)</f>
        <v>0</v>
      </c>
    </row>
    <row r="99" spans="1:10" ht="45" x14ac:dyDescent="0.25">
      <c r="A99" s="10"/>
      <c r="B99" s="10"/>
      <c r="C99" s="10"/>
      <c r="D99" s="11" t="s">
        <v>149</v>
      </c>
      <c r="E99" s="52"/>
      <c r="F99" s="48"/>
      <c r="G99" s="31"/>
      <c r="H99" s="52"/>
      <c r="I99" s="56"/>
      <c r="J99" s="31"/>
    </row>
    <row r="100" spans="1:10" x14ac:dyDescent="0.25">
      <c r="A100" s="8" t="s">
        <v>150</v>
      </c>
      <c r="B100" s="9" t="s">
        <v>13</v>
      </c>
      <c r="C100" s="9" t="s">
        <v>27</v>
      </c>
      <c r="D100" s="11" t="s">
        <v>151</v>
      </c>
      <c r="E100" s="51">
        <v>5</v>
      </c>
      <c r="F100" s="47">
        <v>35.43</v>
      </c>
      <c r="G100" s="30">
        <f>ROUND(E100*F100,2)</f>
        <v>177.15</v>
      </c>
      <c r="H100" s="51">
        <v>5</v>
      </c>
      <c r="I100" s="55">
        <v>0</v>
      </c>
      <c r="J100" s="30">
        <f>ROUND(H100*I100,2)</f>
        <v>0</v>
      </c>
    </row>
    <row r="101" spans="1:10" ht="22.5" x14ac:dyDescent="0.25">
      <c r="A101" s="10"/>
      <c r="B101" s="10"/>
      <c r="C101" s="10"/>
      <c r="D101" s="11" t="s">
        <v>152</v>
      </c>
      <c r="E101" s="52"/>
      <c r="F101" s="48"/>
      <c r="G101" s="31"/>
      <c r="H101" s="52"/>
      <c r="I101" s="56"/>
      <c r="J101" s="31"/>
    </row>
    <row r="102" spans="1:10" x14ac:dyDescent="0.25">
      <c r="A102" s="8" t="s">
        <v>153</v>
      </c>
      <c r="B102" s="9" t="s">
        <v>13</v>
      </c>
      <c r="C102" s="9" t="s">
        <v>27</v>
      </c>
      <c r="D102" s="11" t="s">
        <v>154</v>
      </c>
      <c r="E102" s="51">
        <v>5</v>
      </c>
      <c r="F102" s="47">
        <v>24.18</v>
      </c>
      <c r="G102" s="30">
        <f>ROUND(E102*F102,2)</f>
        <v>120.9</v>
      </c>
      <c r="H102" s="51">
        <v>5</v>
      </c>
      <c r="I102" s="55">
        <v>0</v>
      </c>
      <c r="J102" s="30">
        <f>ROUND(H102*I102,2)</f>
        <v>0</v>
      </c>
    </row>
    <row r="103" spans="1:10" ht="33.75" x14ac:dyDescent="0.25">
      <c r="A103" s="10"/>
      <c r="B103" s="10"/>
      <c r="C103" s="10"/>
      <c r="D103" s="11" t="s">
        <v>155</v>
      </c>
      <c r="E103" s="52"/>
      <c r="F103" s="48"/>
      <c r="G103" s="31"/>
      <c r="H103" s="52"/>
      <c r="I103" s="56"/>
      <c r="J103" s="31"/>
    </row>
    <row r="104" spans="1:10" x14ac:dyDescent="0.25">
      <c r="A104" s="8" t="s">
        <v>156</v>
      </c>
      <c r="B104" s="9" t="s">
        <v>13</v>
      </c>
      <c r="C104" s="9" t="s">
        <v>27</v>
      </c>
      <c r="D104" s="11" t="s">
        <v>157</v>
      </c>
      <c r="E104" s="51">
        <v>5</v>
      </c>
      <c r="F104" s="47">
        <v>22.47</v>
      </c>
      <c r="G104" s="30">
        <f>ROUND(E104*F104,2)</f>
        <v>112.35</v>
      </c>
      <c r="H104" s="51">
        <v>5</v>
      </c>
      <c r="I104" s="55">
        <v>0</v>
      </c>
      <c r="J104" s="30">
        <f>ROUND(H104*I104,2)</f>
        <v>0</v>
      </c>
    </row>
    <row r="105" spans="1:10" ht="22.5" x14ac:dyDescent="0.25">
      <c r="A105" s="10"/>
      <c r="B105" s="10"/>
      <c r="C105" s="10"/>
      <c r="D105" s="11" t="s">
        <v>158</v>
      </c>
      <c r="E105" s="52"/>
      <c r="F105" s="48"/>
      <c r="G105" s="31"/>
      <c r="H105" s="52"/>
      <c r="I105" s="56"/>
      <c r="J105" s="31"/>
    </row>
    <row r="106" spans="1:10" x14ac:dyDescent="0.25">
      <c r="A106" s="8" t="s">
        <v>159</v>
      </c>
      <c r="B106" s="9" t="s">
        <v>13</v>
      </c>
      <c r="C106" s="9" t="s">
        <v>27</v>
      </c>
      <c r="D106" s="11" t="s">
        <v>160</v>
      </c>
      <c r="E106" s="51">
        <v>2</v>
      </c>
      <c r="F106" s="47">
        <v>40.159999999999997</v>
      </c>
      <c r="G106" s="30">
        <f>ROUND(E106*F106,2)</f>
        <v>80.319999999999993</v>
      </c>
      <c r="H106" s="51">
        <v>2</v>
      </c>
      <c r="I106" s="55">
        <v>0</v>
      </c>
      <c r="J106" s="30">
        <f>ROUND(H106*I106,2)</f>
        <v>0</v>
      </c>
    </row>
    <row r="107" spans="1:10" ht="33.75" x14ac:dyDescent="0.25">
      <c r="A107" s="10"/>
      <c r="B107" s="10"/>
      <c r="C107" s="10"/>
      <c r="D107" s="11" t="s">
        <v>161</v>
      </c>
      <c r="E107" s="52"/>
      <c r="F107" s="48"/>
      <c r="G107" s="31"/>
      <c r="H107" s="52"/>
      <c r="I107" s="56"/>
      <c r="J107" s="31"/>
    </row>
    <row r="108" spans="1:10" x14ac:dyDescent="0.25">
      <c r="A108" s="8" t="s">
        <v>162</v>
      </c>
      <c r="B108" s="9" t="s">
        <v>13</v>
      </c>
      <c r="C108" s="9" t="s">
        <v>27</v>
      </c>
      <c r="D108" s="11" t="s">
        <v>163</v>
      </c>
      <c r="E108" s="51">
        <v>2</v>
      </c>
      <c r="F108" s="47">
        <v>31.48</v>
      </c>
      <c r="G108" s="30">
        <f>ROUND(E108*F108,2)</f>
        <v>62.96</v>
      </c>
      <c r="H108" s="51">
        <v>2</v>
      </c>
      <c r="I108" s="55">
        <v>0</v>
      </c>
      <c r="J108" s="30">
        <f>ROUND(H108*I108,2)</f>
        <v>0</v>
      </c>
    </row>
    <row r="109" spans="1:10" ht="22.5" x14ac:dyDescent="0.25">
      <c r="A109" s="10"/>
      <c r="B109" s="10"/>
      <c r="C109" s="10"/>
      <c r="D109" s="11" t="s">
        <v>164</v>
      </c>
      <c r="E109" s="52"/>
      <c r="F109" s="48"/>
      <c r="G109" s="31"/>
      <c r="H109" s="52"/>
      <c r="I109" s="56"/>
      <c r="J109" s="31"/>
    </row>
    <row r="110" spans="1:10" x14ac:dyDescent="0.25">
      <c r="A110" s="8" t="s">
        <v>165</v>
      </c>
      <c r="B110" s="9" t="s">
        <v>13</v>
      </c>
      <c r="C110" s="9" t="s">
        <v>27</v>
      </c>
      <c r="D110" s="11" t="s">
        <v>166</v>
      </c>
      <c r="E110" s="51">
        <v>5</v>
      </c>
      <c r="F110" s="47">
        <v>75</v>
      </c>
      <c r="G110" s="30">
        <f>ROUND(E110*F110,2)</f>
        <v>375</v>
      </c>
      <c r="H110" s="51">
        <v>5</v>
      </c>
      <c r="I110" s="55">
        <v>0</v>
      </c>
      <c r="J110" s="30">
        <f>ROUND(H110*I110,2)</f>
        <v>0</v>
      </c>
    </row>
    <row r="111" spans="1:10" ht="22.5" x14ac:dyDescent="0.25">
      <c r="A111" s="10"/>
      <c r="B111" s="10"/>
      <c r="C111" s="10"/>
      <c r="D111" s="11" t="s">
        <v>167</v>
      </c>
      <c r="E111" s="52"/>
      <c r="F111" s="48"/>
      <c r="G111" s="31"/>
      <c r="H111" s="52"/>
      <c r="I111" s="56"/>
      <c r="J111" s="31"/>
    </row>
    <row r="112" spans="1:10" x14ac:dyDescent="0.25">
      <c r="A112" s="8" t="s">
        <v>168</v>
      </c>
      <c r="B112" s="9" t="s">
        <v>13</v>
      </c>
      <c r="C112" s="9" t="s">
        <v>14</v>
      </c>
      <c r="D112" s="11" t="s">
        <v>169</v>
      </c>
      <c r="E112" s="51">
        <v>2</v>
      </c>
      <c r="F112" s="47">
        <v>225</v>
      </c>
      <c r="G112" s="30">
        <f>ROUND(E112*F112,2)</f>
        <v>450</v>
      </c>
      <c r="H112" s="51">
        <v>2</v>
      </c>
      <c r="I112" s="55">
        <v>0</v>
      </c>
      <c r="J112" s="30">
        <f>ROUND(H112*I112,2)</f>
        <v>0</v>
      </c>
    </row>
    <row r="113" spans="1:10" ht="22.5" x14ac:dyDescent="0.25">
      <c r="A113" s="10"/>
      <c r="B113" s="10"/>
      <c r="C113" s="10"/>
      <c r="D113" s="11" t="s">
        <v>170</v>
      </c>
      <c r="E113" s="52"/>
      <c r="F113" s="48"/>
      <c r="G113" s="31"/>
      <c r="H113" s="52"/>
      <c r="I113" s="56"/>
      <c r="J113" s="31"/>
    </row>
    <row r="114" spans="1:10" x14ac:dyDescent="0.25">
      <c r="A114" s="8" t="s">
        <v>171</v>
      </c>
      <c r="B114" s="9" t="s">
        <v>13</v>
      </c>
      <c r="C114" s="9" t="s">
        <v>57</v>
      </c>
      <c r="D114" s="11" t="s">
        <v>172</v>
      </c>
      <c r="E114" s="51">
        <v>3</v>
      </c>
      <c r="F114" s="47">
        <v>12</v>
      </c>
      <c r="G114" s="30">
        <f>ROUND(E114*F114,2)</f>
        <v>36</v>
      </c>
      <c r="H114" s="51">
        <v>3</v>
      </c>
      <c r="I114" s="55">
        <v>0</v>
      </c>
      <c r="J114" s="30">
        <f>ROUND(H114*I114,2)</f>
        <v>0</v>
      </c>
    </row>
    <row r="115" spans="1:10" ht="22.5" x14ac:dyDescent="0.25">
      <c r="A115" s="10"/>
      <c r="B115" s="10"/>
      <c r="C115" s="10"/>
      <c r="D115" s="11" t="s">
        <v>173</v>
      </c>
      <c r="E115" s="52"/>
      <c r="F115" s="48"/>
      <c r="G115" s="31"/>
      <c r="H115" s="52"/>
      <c r="I115" s="56"/>
      <c r="J115" s="31"/>
    </row>
    <row r="116" spans="1:10" x14ac:dyDescent="0.25">
      <c r="A116" s="8" t="s">
        <v>174</v>
      </c>
      <c r="B116" s="9" t="s">
        <v>13</v>
      </c>
      <c r="C116" s="9" t="s">
        <v>14</v>
      </c>
      <c r="D116" s="11" t="s">
        <v>175</v>
      </c>
      <c r="E116" s="51">
        <v>3</v>
      </c>
      <c r="F116" s="47">
        <v>170.56</v>
      </c>
      <c r="G116" s="30">
        <f>ROUND(E116*F116,2)</f>
        <v>511.68</v>
      </c>
      <c r="H116" s="51">
        <v>3</v>
      </c>
      <c r="I116" s="55">
        <v>0</v>
      </c>
      <c r="J116" s="30">
        <f>ROUND(H116*I116,2)</f>
        <v>0</v>
      </c>
    </row>
    <row r="117" spans="1:10" ht="90" x14ac:dyDescent="0.25">
      <c r="A117" s="10"/>
      <c r="B117" s="10"/>
      <c r="C117" s="10"/>
      <c r="D117" s="11" t="s">
        <v>176</v>
      </c>
      <c r="E117" s="52"/>
      <c r="F117" s="48"/>
      <c r="G117" s="31"/>
      <c r="H117" s="52"/>
      <c r="I117" s="56"/>
      <c r="J117" s="31"/>
    </row>
    <row r="118" spans="1:10" x14ac:dyDescent="0.25">
      <c r="A118" s="8" t="s">
        <v>177</v>
      </c>
      <c r="B118" s="9" t="s">
        <v>13</v>
      </c>
      <c r="C118" s="9" t="s">
        <v>57</v>
      </c>
      <c r="D118" s="11" t="s">
        <v>178</v>
      </c>
      <c r="E118" s="51">
        <v>2</v>
      </c>
      <c r="F118" s="47">
        <v>11.25</v>
      </c>
      <c r="G118" s="30">
        <f>ROUND(E118*F118,2)</f>
        <v>22.5</v>
      </c>
      <c r="H118" s="51">
        <v>2</v>
      </c>
      <c r="I118" s="55">
        <v>0</v>
      </c>
      <c r="J118" s="30">
        <f>ROUND(H118*I118,2)</f>
        <v>0</v>
      </c>
    </row>
    <row r="119" spans="1:10" ht="45" x14ac:dyDescent="0.25">
      <c r="A119" s="10"/>
      <c r="B119" s="10"/>
      <c r="C119" s="10"/>
      <c r="D119" s="11" t="s">
        <v>179</v>
      </c>
      <c r="E119" s="52"/>
      <c r="F119" s="48"/>
      <c r="G119" s="31"/>
      <c r="H119" s="52"/>
      <c r="I119" s="56"/>
      <c r="J119" s="31"/>
    </row>
    <row r="120" spans="1:10" x14ac:dyDescent="0.25">
      <c r="A120" s="8" t="s">
        <v>180</v>
      </c>
      <c r="B120" s="9" t="s">
        <v>13</v>
      </c>
      <c r="C120" s="9" t="s">
        <v>27</v>
      </c>
      <c r="D120" s="11" t="s">
        <v>181</v>
      </c>
      <c r="E120" s="51">
        <v>1</v>
      </c>
      <c r="F120" s="47">
        <v>35.549999999999997</v>
      </c>
      <c r="G120" s="30">
        <f>ROUND(E120*F120,2)</f>
        <v>35.549999999999997</v>
      </c>
      <c r="H120" s="51">
        <v>1</v>
      </c>
      <c r="I120" s="55">
        <v>0</v>
      </c>
      <c r="J120" s="30">
        <f>ROUND(H120*I120,2)</f>
        <v>0</v>
      </c>
    </row>
    <row r="121" spans="1:10" ht="78.75" x14ac:dyDescent="0.25">
      <c r="A121" s="10"/>
      <c r="B121" s="10"/>
      <c r="C121" s="10"/>
      <c r="D121" s="11" t="s">
        <v>182</v>
      </c>
      <c r="E121" s="52"/>
      <c r="F121" s="48"/>
      <c r="G121" s="31"/>
      <c r="H121" s="52"/>
      <c r="I121" s="56"/>
      <c r="J121" s="31"/>
    </row>
    <row r="122" spans="1:10" x14ac:dyDescent="0.25">
      <c r="A122" s="8" t="s">
        <v>183</v>
      </c>
      <c r="B122" s="9" t="s">
        <v>13</v>
      </c>
      <c r="C122" s="9" t="s">
        <v>27</v>
      </c>
      <c r="D122" s="11" t="s">
        <v>184</v>
      </c>
      <c r="E122" s="51">
        <v>1</v>
      </c>
      <c r="F122" s="47">
        <v>1.58</v>
      </c>
      <c r="G122" s="30">
        <f>ROUND(E122*F122,2)</f>
        <v>1.58</v>
      </c>
      <c r="H122" s="51">
        <v>1</v>
      </c>
      <c r="I122" s="55">
        <v>0</v>
      </c>
      <c r="J122" s="30">
        <f>ROUND(H122*I122,2)</f>
        <v>0</v>
      </c>
    </row>
    <row r="123" spans="1:10" x14ac:dyDescent="0.25">
      <c r="A123" s="10"/>
      <c r="B123" s="10"/>
      <c r="C123" s="10"/>
      <c r="D123" s="11" t="s">
        <v>185</v>
      </c>
      <c r="E123" s="52"/>
      <c r="F123" s="48"/>
      <c r="G123" s="31"/>
      <c r="H123" s="52"/>
      <c r="I123" s="56"/>
      <c r="J123" s="31"/>
    </row>
    <row r="124" spans="1:10" x14ac:dyDescent="0.25">
      <c r="A124" s="8" t="s">
        <v>186</v>
      </c>
      <c r="B124" s="9" t="s">
        <v>13</v>
      </c>
      <c r="C124" s="9" t="s">
        <v>27</v>
      </c>
      <c r="D124" s="11" t="s">
        <v>187</v>
      </c>
      <c r="E124" s="51">
        <v>1</v>
      </c>
      <c r="F124" s="47">
        <v>13.38</v>
      </c>
      <c r="G124" s="30">
        <f>ROUND(E124*F124,2)</f>
        <v>13.38</v>
      </c>
      <c r="H124" s="51">
        <v>1</v>
      </c>
      <c r="I124" s="55">
        <v>0</v>
      </c>
      <c r="J124" s="30">
        <f>ROUND(H124*I124,2)</f>
        <v>0</v>
      </c>
    </row>
    <row r="125" spans="1:10" ht="22.5" x14ac:dyDescent="0.25">
      <c r="A125" s="10"/>
      <c r="B125" s="10"/>
      <c r="C125" s="10"/>
      <c r="D125" s="11" t="s">
        <v>188</v>
      </c>
      <c r="E125" s="52"/>
      <c r="F125" s="48"/>
      <c r="G125" s="31"/>
      <c r="H125" s="52"/>
      <c r="I125" s="56"/>
      <c r="J125" s="31"/>
    </row>
    <row r="126" spans="1:10" x14ac:dyDescent="0.25">
      <c r="A126" s="8" t="s">
        <v>189</v>
      </c>
      <c r="B126" s="9" t="s">
        <v>13</v>
      </c>
      <c r="C126" s="9" t="s">
        <v>27</v>
      </c>
      <c r="D126" s="11" t="s">
        <v>190</v>
      </c>
      <c r="E126" s="51">
        <v>10</v>
      </c>
      <c r="F126" s="47">
        <v>51.58</v>
      </c>
      <c r="G126" s="30">
        <f>ROUND(E126*F126,2)</f>
        <v>515.79999999999995</v>
      </c>
      <c r="H126" s="51">
        <v>10</v>
      </c>
      <c r="I126" s="55">
        <v>0</v>
      </c>
      <c r="J126" s="30">
        <f>ROUND(H126*I126,2)</f>
        <v>0</v>
      </c>
    </row>
    <row r="127" spans="1:10" ht="45" x14ac:dyDescent="0.25">
      <c r="A127" s="10"/>
      <c r="B127" s="10"/>
      <c r="C127" s="10"/>
      <c r="D127" s="11" t="s">
        <v>191</v>
      </c>
      <c r="E127" s="52"/>
      <c r="F127" s="48"/>
      <c r="G127" s="31"/>
      <c r="H127" s="52"/>
      <c r="I127" s="56"/>
      <c r="J127" s="31"/>
    </row>
    <row r="128" spans="1:10" x14ac:dyDescent="0.25">
      <c r="A128" s="8" t="s">
        <v>192</v>
      </c>
      <c r="B128" s="9" t="s">
        <v>13</v>
      </c>
      <c r="C128" s="9" t="s">
        <v>27</v>
      </c>
      <c r="D128" s="11" t="s">
        <v>193</v>
      </c>
      <c r="E128" s="51">
        <v>10</v>
      </c>
      <c r="F128" s="47">
        <v>43.94</v>
      </c>
      <c r="G128" s="30">
        <f>ROUND(E128*F128,2)</f>
        <v>439.4</v>
      </c>
      <c r="H128" s="51">
        <v>10</v>
      </c>
      <c r="I128" s="55">
        <v>0</v>
      </c>
      <c r="J128" s="30">
        <f>ROUND(H128*I128,2)</f>
        <v>0</v>
      </c>
    </row>
    <row r="129" spans="1:10" ht="45" x14ac:dyDescent="0.25">
      <c r="A129" s="10"/>
      <c r="B129" s="10"/>
      <c r="C129" s="10"/>
      <c r="D129" s="11" t="s">
        <v>194</v>
      </c>
      <c r="E129" s="52"/>
      <c r="F129" s="48"/>
      <c r="G129" s="31"/>
      <c r="H129" s="52"/>
      <c r="I129" s="56"/>
      <c r="J129" s="31"/>
    </row>
    <row r="130" spans="1:10" x14ac:dyDescent="0.25">
      <c r="A130" s="8" t="s">
        <v>195</v>
      </c>
      <c r="B130" s="9" t="s">
        <v>13</v>
      </c>
      <c r="C130" s="9" t="s">
        <v>27</v>
      </c>
      <c r="D130" s="11" t="s">
        <v>196</v>
      </c>
      <c r="E130" s="51">
        <v>10</v>
      </c>
      <c r="F130" s="47">
        <v>48.31</v>
      </c>
      <c r="G130" s="30">
        <f>ROUND(E130*F130,2)</f>
        <v>483.1</v>
      </c>
      <c r="H130" s="51">
        <v>10</v>
      </c>
      <c r="I130" s="55">
        <v>0</v>
      </c>
      <c r="J130" s="30">
        <f>ROUND(H130*I130,2)</f>
        <v>0</v>
      </c>
    </row>
    <row r="131" spans="1:10" ht="45" x14ac:dyDescent="0.25">
      <c r="A131" s="10"/>
      <c r="B131" s="10"/>
      <c r="C131" s="10"/>
      <c r="D131" s="11" t="s">
        <v>197</v>
      </c>
      <c r="E131" s="52"/>
      <c r="F131" s="48"/>
      <c r="G131" s="31"/>
      <c r="H131" s="52"/>
      <c r="I131" s="56"/>
      <c r="J131" s="31"/>
    </row>
    <row r="132" spans="1:10" x14ac:dyDescent="0.25">
      <c r="A132" s="8" t="s">
        <v>198</v>
      </c>
      <c r="B132" s="9" t="s">
        <v>13</v>
      </c>
      <c r="C132" s="9" t="s">
        <v>27</v>
      </c>
      <c r="D132" s="11" t="s">
        <v>199</v>
      </c>
      <c r="E132" s="51">
        <v>4</v>
      </c>
      <c r="F132" s="47">
        <v>16.12</v>
      </c>
      <c r="G132" s="30">
        <f>ROUND(E132*F132,2)</f>
        <v>64.48</v>
      </c>
      <c r="H132" s="51">
        <v>4</v>
      </c>
      <c r="I132" s="55">
        <v>0</v>
      </c>
      <c r="J132" s="30">
        <f>ROUND(H132*I132,2)</f>
        <v>0</v>
      </c>
    </row>
    <row r="133" spans="1:10" ht="33.75" x14ac:dyDescent="0.25">
      <c r="A133" s="10"/>
      <c r="B133" s="10"/>
      <c r="C133" s="10"/>
      <c r="D133" s="11" t="s">
        <v>200</v>
      </c>
      <c r="E133" s="52"/>
      <c r="F133" s="48"/>
      <c r="G133" s="31"/>
      <c r="H133" s="52"/>
      <c r="I133" s="56"/>
      <c r="J133" s="31"/>
    </row>
    <row r="134" spans="1:10" x14ac:dyDescent="0.25">
      <c r="A134" s="8" t="s">
        <v>201</v>
      </c>
      <c r="B134" s="9" t="s">
        <v>13</v>
      </c>
      <c r="C134" s="9" t="s">
        <v>27</v>
      </c>
      <c r="D134" s="11" t="s">
        <v>202</v>
      </c>
      <c r="E134" s="51">
        <v>2</v>
      </c>
      <c r="F134" s="47">
        <v>13.83</v>
      </c>
      <c r="G134" s="30">
        <f>ROUND(E134*F134,2)</f>
        <v>27.66</v>
      </c>
      <c r="H134" s="51">
        <v>2</v>
      </c>
      <c r="I134" s="55">
        <v>0</v>
      </c>
      <c r="J134" s="30">
        <f>ROUND(H134*I134,2)</f>
        <v>0</v>
      </c>
    </row>
    <row r="135" spans="1:10" ht="33.75" x14ac:dyDescent="0.25">
      <c r="A135" s="10"/>
      <c r="B135" s="10"/>
      <c r="C135" s="10"/>
      <c r="D135" s="11" t="s">
        <v>203</v>
      </c>
      <c r="E135" s="52"/>
      <c r="F135" s="48"/>
      <c r="G135" s="31"/>
      <c r="H135" s="52"/>
      <c r="I135" s="56"/>
      <c r="J135" s="31"/>
    </row>
    <row r="136" spans="1:10" x14ac:dyDescent="0.25">
      <c r="A136" s="8" t="s">
        <v>204</v>
      </c>
      <c r="B136" s="9" t="s">
        <v>13</v>
      </c>
      <c r="C136" s="9" t="s">
        <v>27</v>
      </c>
      <c r="D136" s="11" t="s">
        <v>205</v>
      </c>
      <c r="E136" s="51">
        <v>4</v>
      </c>
      <c r="F136" s="47">
        <v>37.57</v>
      </c>
      <c r="G136" s="30">
        <f>ROUND(E136*F136,2)</f>
        <v>150.28</v>
      </c>
      <c r="H136" s="51">
        <v>4</v>
      </c>
      <c r="I136" s="55">
        <v>0</v>
      </c>
      <c r="J136" s="30">
        <f>ROUND(H136*I136,2)</f>
        <v>0</v>
      </c>
    </row>
    <row r="137" spans="1:10" ht="56.25" x14ac:dyDescent="0.25">
      <c r="A137" s="10"/>
      <c r="B137" s="10"/>
      <c r="C137" s="10"/>
      <c r="D137" s="11" t="s">
        <v>206</v>
      </c>
      <c r="E137" s="52"/>
      <c r="F137" s="48"/>
      <c r="G137" s="31"/>
      <c r="H137" s="52"/>
      <c r="I137" s="56"/>
      <c r="J137" s="31"/>
    </row>
    <row r="138" spans="1:10" x14ac:dyDescent="0.25">
      <c r="A138" s="8" t="s">
        <v>207</v>
      </c>
      <c r="B138" s="9" t="s">
        <v>13</v>
      </c>
      <c r="C138" s="9" t="s">
        <v>27</v>
      </c>
      <c r="D138" s="11" t="s">
        <v>208</v>
      </c>
      <c r="E138" s="51">
        <v>6</v>
      </c>
      <c r="F138" s="47">
        <v>22.97</v>
      </c>
      <c r="G138" s="30">
        <f>ROUND(E138*F138,2)</f>
        <v>137.82</v>
      </c>
      <c r="H138" s="51">
        <v>6</v>
      </c>
      <c r="I138" s="55">
        <v>0</v>
      </c>
      <c r="J138" s="30">
        <f>ROUND(H138*I138,2)</f>
        <v>0</v>
      </c>
    </row>
    <row r="139" spans="1:10" ht="90" x14ac:dyDescent="0.25">
      <c r="A139" s="10"/>
      <c r="B139" s="10"/>
      <c r="C139" s="10"/>
      <c r="D139" s="11" t="s">
        <v>209</v>
      </c>
      <c r="E139" s="52"/>
      <c r="F139" s="48"/>
      <c r="G139" s="31"/>
      <c r="H139" s="52"/>
      <c r="I139" s="56"/>
      <c r="J139" s="31"/>
    </row>
    <row r="140" spans="1:10" x14ac:dyDescent="0.25">
      <c r="A140" s="8" t="s">
        <v>210</v>
      </c>
      <c r="B140" s="9" t="s">
        <v>13</v>
      </c>
      <c r="C140" s="9" t="s">
        <v>27</v>
      </c>
      <c r="D140" s="11" t="s">
        <v>211</v>
      </c>
      <c r="E140" s="51">
        <v>6</v>
      </c>
      <c r="F140" s="47">
        <v>112.18</v>
      </c>
      <c r="G140" s="30">
        <f>ROUND(E140*F140,2)</f>
        <v>673.08</v>
      </c>
      <c r="H140" s="51">
        <v>6</v>
      </c>
      <c r="I140" s="55">
        <v>0</v>
      </c>
      <c r="J140" s="30">
        <f>ROUND(H140*I140,2)</f>
        <v>0</v>
      </c>
    </row>
    <row r="141" spans="1:10" ht="45" x14ac:dyDescent="0.25">
      <c r="A141" s="10"/>
      <c r="B141" s="10"/>
      <c r="C141" s="10"/>
      <c r="D141" s="11" t="s">
        <v>212</v>
      </c>
      <c r="E141" s="52"/>
      <c r="F141" s="48"/>
      <c r="G141" s="31"/>
      <c r="H141" s="52"/>
      <c r="I141" s="56"/>
      <c r="J141" s="31"/>
    </row>
    <row r="142" spans="1:10" x14ac:dyDescent="0.25">
      <c r="A142" s="8" t="s">
        <v>213</v>
      </c>
      <c r="B142" s="9" t="s">
        <v>13</v>
      </c>
      <c r="C142" s="9" t="s">
        <v>27</v>
      </c>
      <c r="D142" s="11" t="s">
        <v>214</v>
      </c>
      <c r="E142" s="51">
        <v>6</v>
      </c>
      <c r="F142" s="47">
        <v>49.64</v>
      </c>
      <c r="G142" s="30">
        <f>ROUND(E142*F142,2)</f>
        <v>297.83999999999997</v>
      </c>
      <c r="H142" s="51">
        <v>6</v>
      </c>
      <c r="I142" s="55">
        <v>0</v>
      </c>
      <c r="J142" s="30">
        <f>ROUND(H142*I142,2)</f>
        <v>0</v>
      </c>
    </row>
    <row r="143" spans="1:10" ht="33.75" x14ac:dyDescent="0.25">
      <c r="A143" s="10"/>
      <c r="B143" s="10"/>
      <c r="C143" s="10"/>
      <c r="D143" s="11" t="s">
        <v>215</v>
      </c>
      <c r="E143" s="52"/>
      <c r="F143" s="48"/>
      <c r="G143" s="31"/>
      <c r="H143" s="52"/>
      <c r="I143" s="56"/>
      <c r="J143" s="31"/>
    </row>
    <row r="144" spans="1:10" x14ac:dyDescent="0.25">
      <c r="A144" s="8" t="s">
        <v>216</v>
      </c>
      <c r="B144" s="9" t="s">
        <v>13</v>
      </c>
      <c r="C144" s="9" t="s">
        <v>27</v>
      </c>
      <c r="D144" s="11" t="s">
        <v>217</v>
      </c>
      <c r="E144" s="51">
        <v>5</v>
      </c>
      <c r="F144" s="47">
        <v>67.959999999999994</v>
      </c>
      <c r="G144" s="30">
        <f>ROUND(E144*F144,2)</f>
        <v>339.8</v>
      </c>
      <c r="H144" s="51">
        <v>5</v>
      </c>
      <c r="I144" s="55">
        <v>0</v>
      </c>
      <c r="J144" s="30">
        <f>ROUND(H144*I144,2)</f>
        <v>0</v>
      </c>
    </row>
    <row r="145" spans="1:10" ht="33.75" x14ac:dyDescent="0.25">
      <c r="A145" s="10"/>
      <c r="B145" s="10"/>
      <c r="C145" s="10"/>
      <c r="D145" s="11" t="s">
        <v>218</v>
      </c>
      <c r="E145" s="52"/>
      <c r="F145" s="48"/>
      <c r="G145" s="31"/>
      <c r="H145" s="52"/>
      <c r="I145" s="56"/>
      <c r="J145" s="31"/>
    </row>
    <row r="146" spans="1:10" x14ac:dyDescent="0.25">
      <c r="A146" s="8" t="s">
        <v>219</v>
      </c>
      <c r="B146" s="9" t="s">
        <v>13</v>
      </c>
      <c r="C146" s="9" t="s">
        <v>14</v>
      </c>
      <c r="D146" s="11" t="s">
        <v>220</v>
      </c>
      <c r="E146" s="51">
        <v>4</v>
      </c>
      <c r="F146" s="47">
        <v>191.25</v>
      </c>
      <c r="G146" s="30">
        <f>ROUND(E146*F146,2)</f>
        <v>765</v>
      </c>
      <c r="H146" s="51">
        <v>4</v>
      </c>
      <c r="I146" s="55">
        <v>0</v>
      </c>
      <c r="J146" s="30">
        <f>ROUND(H146*I146,2)</f>
        <v>0</v>
      </c>
    </row>
    <row r="147" spans="1:10" x14ac:dyDescent="0.25">
      <c r="A147" s="10"/>
      <c r="B147" s="10"/>
      <c r="C147" s="10"/>
      <c r="D147" s="11" t="s">
        <v>221</v>
      </c>
      <c r="E147" s="52"/>
      <c r="F147" s="48"/>
      <c r="G147" s="31"/>
      <c r="H147" s="52"/>
      <c r="I147" s="56"/>
      <c r="J147" s="31"/>
    </row>
    <row r="148" spans="1:10" x14ac:dyDescent="0.25">
      <c r="A148" s="8" t="s">
        <v>222</v>
      </c>
      <c r="B148" s="9" t="s">
        <v>13</v>
      </c>
      <c r="C148" s="9" t="s">
        <v>27</v>
      </c>
      <c r="D148" s="11" t="s">
        <v>223</v>
      </c>
      <c r="E148" s="51">
        <v>5</v>
      </c>
      <c r="F148" s="47">
        <v>224.39</v>
      </c>
      <c r="G148" s="30">
        <f>ROUND(E148*F148,2)</f>
        <v>1121.95</v>
      </c>
      <c r="H148" s="51">
        <v>5</v>
      </c>
      <c r="I148" s="55">
        <v>0</v>
      </c>
      <c r="J148" s="30">
        <f>ROUND(H148*I148,2)</f>
        <v>0</v>
      </c>
    </row>
    <row r="149" spans="1:10" ht="157.5" x14ac:dyDescent="0.25">
      <c r="A149" s="10"/>
      <c r="B149" s="10"/>
      <c r="C149" s="10"/>
      <c r="D149" s="11" t="s">
        <v>224</v>
      </c>
      <c r="E149" s="52"/>
      <c r="F149" s="48"/>
      <c r="G149" s="31"/>
      <c r="H149" s="52"/>
      <c r="I149" s="56"/>
      <c r="J149" s="31"/>
    </row>
    <row r="150" spans="1:10" x14ac:dyDescent="0.25">
      <c r="A150" s="8" t="s">
        <v>225</v>
      </c>
      <c r="B150" s="9" t="s">
        <v>13</v>
      </c>
      <c r="C150" s="9" t="s">
        <v>27</v>
      </c>
      <c r="D150" s="11" t="s">
        <v>226</v>
      </c>
      <c r="E150" s="51">
        <v>4</v>
      </c>
      <c r="F150" s="47">
        <v>227.34</v>
      </c>
      <c r="G150" s="30">
        <f>ROUND(E150*F150,2)</f>
        <v>909.36</v>
      </c>
      <c r="H150" s="51">
        <v>4</v>
      </c>
      <c r="I150" s="55">
        <v>0</v>
      </c>
      <c r="J150" s="30">
        <f>ROUND(H150*I150,2)</f>
        <v>0</v>
      </c>
    </row>
    <row r="151" spans="1:10" ht="157.5" x14ac:dyDescent="0.25">
      <c r="A151" s="10"/>
      <c r="B151" s="10"/>
      <c r="C151" s="10"/>
      <c r="D151" s="11" t="s">
        <v>227</v>
      </c>
      <c r="E151" s="52"/>
      <c r="F151" s="48"/>
      <c r="G151" s="31"/>
      <c r="H151" s="52"/>
      <c r="I151" s="56"/>
      <c r="J151" s="31"/>
    </row>
    <row r="152" spans="1:10" x14ac:dyDescent="0.25">
      <c r="A152" s="8" t="s">
        <v>228</v>
      </c>
      <c r="B152" s="9" t="s">
        <v>13</v>
      </c>
      <c r="C152" s="9" t="s">
        <v>27</v>
      </c>
      <c r="D152" s="11" t="s">
        <v>229</v>
      </c>
      <c r="E152" s="51">
        <v>3</v>
      </c>
      <c r="F152" s="47">
        <v>13.19</v>
      </c>
      <c r="G152" s="30">
        <f>ROUND(E152*F152,2)</f>
        <v>39.57</v>
      </c>
      <c r="H152" s="51">
        <v>3</v>
      </c>
      <c r="I152" s="55">
        <v>0</v>
      </c>
      <c r="J152" s="30">
        <f>ROUND(H152*I152,2)</f>
        <v>0</v>
      </c>
    </row>
    <row r="153" spans="1:10" ht="22.5" x14ac:dyDescent="0.25">
      <c r="A153" s="10"/>
      <c r="B153" s="10"/>
      <c r="C153" s="10"/>
      <c r="D153" s="11" t="s">
        <v>230</v>
      </c>
      <c r="E153" s="52"/>
      <c r="F153" s="48"/>
      <c r="G153" s="31"/>
      <c r="H153" s="52"/>
      <c r="I153" s="56"/>
      <c r="J153" s="31"/>
    </row>
    <row r="154" spans="1:10" x14ac:dyDescent="0.25">
      <c r="A154" s="8" t="s">
        <v>231</v>
      </c>
      <c r="B154" s="9" t="s">
        <v>13</v>
      </c>
      <c r="C154" s="9" t="s">
        <v>135</v>
      </c>
      <c r="D154" s="11" t="s">
        <v>232</v>
      </c>
      <c r="E154" s="51">
        <v>6</v>
      </c>
      <c r="F154" s="47">
        <v>0.62</v>
      </c>
      <c r="G154" s="30">
        <f>ROUND(E154*F154,2)</f>
        <v>3.72</v>
      </c>
      <c r="H154" s="51">
        <v>6</v>
      </c>
      <c r="I154" s="55">
        <v>0</v>
      </c>
      <c r="J154" s="30">
        <f>ROUND(H154*I154,2)</f>
        <v>0</v>
      </c>
    </row>
    <row r="155" spans="1:10" ht="33.75" x14ac:dyDescent="0.25">
      <c r="A155" s="10"/>
      <c r="B155" s="10"/>
      <c r="C155" s="10"/>
      <c r="D155" s="11" t="s">
        <v>233</v>
      </c>
      <c r="E155" s="52"/>
      <c r="F155" s="48"/>
      <c r="G155" s="31"/>
      <c r="H155" s="52"/>
      <c r="I155" s="56"/>
      <c r="J155" s="31"/>
    </row>
    <row r="156" spans="1:10" x14ac:dyDescent="0.25">
      <c r="A156" s="8" t="s">
        <v>234</v>
      </c>
      <c r="B156" s="9" t="s">
        <v>13</v>
      </c>
      <c r="C156" s="9" t="s">
        <v>135</v>
      </c>
      <c r="D156" s="11" t="s">
        <v>235</v>
      </c>
      <c r="E156" s="51">
        <v>3</v>
      </c>
      <c r="F156" s="47">
        <v>3.43</v>
      </c>
      <c r="G156" s="30">
        <f>ROUND(E156*F156,2)</f>
        <v>10.29</v>
      </c>
      <c r="H156" s="51">
        <v>3</v>
      </c>
      <c r="I156" s="55">
        <v>0</v>
      </c>
      <c r="J156" s="30">
        <f>ROUND(H156*I156,2)</f>
        <v>0</v>
      </c>
    </row>
    <row r="157" spans="1:10" ht="33.75" x14ac:dyDescent="0.25">
      <c r="A157" s="10"/>
      <c r="B157" s="10"/>
      <c r="C157" s="10"/>
      <c r="D157" s="11" t="s">
        <v>236</v>
      </c>
      <c r="E157" s="52"/>
      <c r="F157" s="48"/>
      <c r="G157" s="31"/>
      <c r="H157" s="52"/>
      <c r="I157" s="56"/>
      <c r="J157" s="31"/>
    </row>
    <row r="158" spans="1:10" x14ac:dyDescent="0.25">
      <c r="A158" s="8" t="s">
        <v>237</v>
      </c>
      <c r="B158" s="9" t="s">
        <v>13</v>
      </c>
      <c r="C158" s="9" t="s">
        <v>27</v>
      </c>
      <c r="D158" s="11" t="s">
        <v>238</v>
      </c>
      <c r="E158" s="51">
        <v>5</v>
      </c>
      <c r="F158" s="47">
        <v>13.76</v>
      </c>
      <c r="G158" s="30">
        <f>ROUND(E158*F158,2)</f>
        <v>68.8</v>
      </c>
      <c r="H158" s="51">
        <v>5</v>
      </c>
      <c r="I158" s="55">
        <v>0</v>
      </c>
      <c r="J158" s="30">
        <f>ROUND(H158*I158,2)</f>
        <v>0</v>
      </c>
    </row>
    <row r="159" spans="1:10" ht="33.75" x14ac:dyDescent="0.25">
      <c r="A159" s="10"/>
      <c r="B159" s="10"/>
      <c r="C159" s="10"/>
      <c r="D159" s="11" t="s">
        <v>239</v>
      </c>
      <c r="E159" s="52"/>
      <c r="F159" s="48"/>
      <c r="G159" s="31"/>
      <c r="H159" s="52"/>
      <c r="I159" s="56"/>
      <c r="J159" s="31"/>
    </row>
    <row r="160" spans="1:10" x14ac:dyDescent="0.25">
      <c r="A160" s="8" t="s">
        <v>240</v>
      </c>
      <c r="B160" s="9" t="s">
        <v>13</v>
      </c>
      <c r="C160" s="9" t="s">
        <v>27</v>
      </c>
      <c r="D160" s="11" t="s">
        <v>241</v>
      </c>
      <c r="E160" s="51">
        <v>4</v>
      </c>
      <c r="F160" s="47">
        <v>27.53</v>
      </c>
      <c r="G160" s="30">
        <f>ROUND(E160*F160,2)</f>
        <v>110.12</v>
      </c>
      <c r="H160" s="51">
        <v>4</v>
      </c>
      <c r="I160" s="55">
        <v>0</v>
      </c>
      <c r="J160" s="30">
        <f>ROUND(H160*I160,2)</f>
        <v>0</v>
      </c>
    </row>
    <row r="161" spans="1:10" ht="33.75" x14ac:dyDescent="0.25">
      <c r="A161" s="10"/>
      <c r="B161" s="10"/>
      <c r="C161" s="10"/>
      <c r="D161" s="11" t="s">
        <v>242</v>
      </c>
      <c r="E161" s="52"/>
      <c r="F161" s="48"/>
      <c r="G161" s="31"/>
      <c r="H161" s="52"/>
      <c r="I161" s="56"/>
      <c r="J161" s="31"/>
    </row>
    <row r="162" spans="1:10" x14ac:dyDescent="0.25">
      <c r="A162" s="8" t="s">
        <v>243</v>
      </c>
      <c r="B162" s="9" t="s">
        <v>13</v>
      </c>
      <c r="C162" s="9" t="s">
        <v>27</v>
      </c>
      <c r="D162" s="11" t="s">
        <v>244</v>
      </c>
      <c r="E162" s="51">
        <v>3</v>
      </c>
      <c r="F162" s="47">
        <v>59.64</v>
      </c>
      <c r="G162" s="30">
        <f>ROUND(E162*F162,2)</f>
        <v>178.92</v>
      </c>
      <c r="H162" s="51">
        <v>3</v>
      </c>
      <c r="I162" s="55">
        <v>0</v>
      </c>
      <c r="J162" s="30">
        <f>ROUND(H162*I162,2)</f>
        <v>0</v>
      </c>
    </row>
    <row r="163" spans="1:10" ht="33.75" x14ac:dyDescent="0.25">
      <c r="A163" s="10"/>
      <c r="B163" s="10"/>
      <c r="C163" s="10"/>
      <c r="D163" s="11" t="s">
        <v>245</v>
      </c>
      <c r="E163" s="52"/>
      <c r="F163" s="48"/>
      <c r="G163" s="31"/>
      <c r="H163" s="52"/>
      <c r="I163" s="56"/>
      <c r="J163" s="31"/>
    </row>
    <row r="164" spans="1:10" x14ac:dyDescent="0.25">
      <c r="A164" s="8" t="s">
        <v>246</v>
      </c>
      <c r="B164" s="9" t="s">
        <v>13</v>
      </c>
      <c r="C164" s="9" t="s">
        <v>27</v>
      </c>
      <c r="D164" s="11" t="s">
        <v>247</v>
      </c>
      <c r="E164" s="51">
        <v>5</v>
      </c>
      <c r="F164" s="47">
        <v>20.62</v>
      </c>
      <c r="G164" s="30">
        <f>ROUND(E164*F164,2)</f>
        <v>103.1</v>
      </c>
      <c r="H164" s="51">
        <v>5</v>
      </c>
      <c r="I164" s="55">
        <v>0</v>
      </c>
      <c r="J164" s="30">
        <f>ROUND(H164*I164,2)</f>
        <v>0</v>
      </c>
    </row>
    <row r="165" spans="1:10" ht="22.5" x14ac:dyDescent="0.25">
      <c r="A165" s="10"/>
      <c r="B165" s="10"/>
      <c r="C165" s="10"/>
      <c r="D165" s="11" t="s">
        <v>248</v>
      </c>
      <c r="E165" s="52"/>
      <c r="F165" s="48"/>
      <c r="G165" s="31"/>
      <c r="H165" s="52"/>
      <c r="I165" s="56"/>
      <c r="J165" s="31"/>
    </row>
    <row r="166" spans="1:10" x14ac:dyDescent="0.25">
      <c r="A166" s="8" t="s">
        <v>249</v>
      </c>
      <c r="B166" s="9" t="s">
        <v>13</v>
      </c>
      <c r="C166" s="9" t="s">
        <v>27</v>
      </c>
      <c r="D166" s="11" t="s">
        <v>250</v>
      </c>
      <c r="E166" s="51">
        <v>3</v>
      </c>
      <c r="F166" s="47">
        <v>4.1500000000000004</v>
      </c>
      <c r="G166" s="30">
        <f>ROUND(E166*F166,2)</f>
        <v>12.45</v>
      </c>
      <c r="H166" s="51">
        <v>3</v>
      </c>
      <c r="I166" s="55">
        <v>0</v>
      </c>
      <c r="J166" s="30">
        <f>ROUND(H166*I166,2)</f>
        <v>0</v>
      </c>
    </row>
    <row r="167" spans="1:10" ht="22.5" x14ac:dyDescent="0.25">
      <c r="A167" s="10"/>
      <c r="B167" s="10"/>
      <c r="C167" s="10"/>
      <c r="D167" s="11" t="s">
        <v>251</v>
      </c>
      <c r="E167" s="52"/>
      <c r="F167" s="48"/>
      <c r="G167" s="31"/>
      <c r="H167" s="52"/>
      <c r="I167" s="56"/>
      <c r="J167" s="31"/>
    </row>
    <row r="168" spans="1:10" x14ac:dyDescent="0.25">
      <c r="A168" s="8" t="s">
        <v>252</v>
      </c>
      <c r="B168" s="9" t="s">
        <v>13</v>
      </c>
      <c r="C168" s="9" t="s">
        <v>27</v>
      </c>
      <c r="D168" s="11" t="s">
        <v>253</v>
      </c>
      <c r="E168" s="51">
        <v>5</v>
      </c>
      <c r="F168" s="47">
        <v>4.47</v>
      </c>
      <c r="G168" s="30">
        <f>ROUND(E168*F168,2)</f>
        <v>22.35</v>
      </c>
      <c r="H168" s="51">
        <v>5</v>
      </c>
      <c r="I168" s="55">
        <v>0</v>
      </c>
      <c r="J168" s="30">
        <f>ROUND(H168*I168,2)</f>
        <v>0</v>
      </c>
    </row>
    <row r="169" spans="1:10" ht="22.5" x14ac:dyDescent="0.25">
      <c r="A169" s="10"/>
      <c r="B169" s="10"/>
      <c r="C169" s="10"/>
      <c r="D169" s="11" t="s">
        <v>254</v>
      </c>
      <c r="E169" s="52"/>
      <c r="F169" s="48"/>
      <c r="G169" s="31"/>
      <c r="H169" s="52"/>
      <c r="I169" s="56"/>
      <c r="J169" s="31"/>
    </row>
    <row r="170" spans="1:10" x14ac:dyDescent="0.25">
      <c r="A170" s="8" t="s">
        <v>255</v>
      </c>
      <c r="B170" s="9" t="s">
        <v>13</v>
      </c>
      <c r="C170" s="9" t="s">
        <v>27</v>
      </c>
      <c r="D170" s="11" t="s">
        <v>256</v>
      </c>
      <c r="E170" s="51">
        <v>3</v>
      </c>
      <c r="F170" s="47">
        <v>10.69</v>
      </c>
      <c r="G170" s="30">
        <f>ROUND(E170*F170,2)</f>
        <v>32.07</v>
      </c>
      <c r="H170" s="51">
        <v>3</v>
      </c>
      <c r="I170" s="55">
        <v>0</v>
      </c>
      <c r="J170" s="30">
        <f>ROUND(H170*I170,2)</f>
        <v>0</v>
      </c>
    </row>
    <row r="171" spans="1:10" ht="33.75" x14ac:dyDescent="0.25">
      <c r="A171" s="10"/>
      <c r="B171" s="10"/>
      <c r="C171" s="10"/>
      <c r="D171" s="11" t="s">
        <v>257</v>
      </c>
      <c r="E171" s="52"/>
      <c r="F171" s="48"/>
      <c r="G171" s="31"/>
      <c r="H171" s="52"/>
      <c r="I171" s="56"/>
      <c r="J171" s="31"/>
    </row>
    <row r="172" spans="1:10" x14ac:dyDescent="0.25">
      <c r="A172" s="8" t="s">
        <v>258</v>
      </c>
      <c r="B172" s="9" t="s">
        <v>13</v>
      </c>
      <c r="C172" s="9" t="s">
        <v>14</v>
      </c>
      <c r="D172" s="11" t="s">
        <v>259</v>
      </c>
      <c r="E172" s="51">
        <v>5</v>
      </c>
      <c r="F172" s="47">
        <v>125</v>
      </c>
      <c r="G172" s="30">
        <f>ROUND(E172*F172,2)</f>
        <v>625</v>
      </c>
      <c r="H172" s="51">
        <v>5</v>
      </c>
      <c r="I172" s="55">
        <v>0</v>
      </c>
      <c r="J172" s="30">
        <f>ROUND(H172*I172,2)</f>
        <v>0</v>
      </c>
    </row>
    <row r="173" spans="1:10" ht="22.5" x14ac:dyDescent="0.25">
      <c r="A173" s="10"/>
      <c r="B173" s="10"/>
      <c r="C173" s="10"/>
      <c r="D173" s="11" t="s">
        <v>260</v>
      </c>
      <c r="E173" s="52"/>
      <c r="F173" s="48"/>
      <c r="G173" s="31"/>
      <c r="H173" s="52"/>
      <c r="I173" s="56"/>
      <c r="J173" s="31"/>
    </row>
    <row r="174" spans="1:10" x14ac:dyDescent="0.25">
      <c r="A174" s="8" t="s">
        <v>261</v>
      </c>
      <c r="B174" s="9" t="s">
        <v>13</v>
      </c>
      <c r="C174" s="9" t="s">
        <v>14</v>
      </c>
      <c r="D174" s="11" t="s">
        <v>262</v>
      </c>
      <c r="E174" s="51">
        <v>3</v>
      </c>
      <c r="F174" s="47">
        <v>150</v>
      </c>
      <c r="G174" s="30">
        <f>ROUND(E174*F174,2)</f>
        <v>450</v>
      </c>
      <c r="H174" s="51">
        <v>3</v>
      </c>
      <c r="I174" s="55">
        <v>0</v>
      </c>
      <c r="J174" s="30">
        <f>ROUND(H174*I174,2)</f>
        <v>0</v>
      </c>
    </row>
    <row r="175" spans="1:10" ht="22.5" x14ac:dyDescent="0.25">
      <c r="A175" s="10"/>
      <c r="B175" s="10"/>
      <c r="C175" s="10"/>
      <c r="D175" s="11" t="s">
        <v>263</v>
      </c>
      <c r="E175" s="52"/>
      <c r="F175" s="48"/>
      <c r="G175" s="31"/>
      <c r="H175" s="52"/>
      <c r="I175" s="56"/>
      <c r="J175" s="31"/>
    </row>
    <row r="176" spans="1:10" x14ac:dyDescent="0.25">
      <c r="A176" s="8" t="s">
        <v>264</v>
      </c>
      <c r="B176" s="9" t="s">
        <v>13</v>
      </c>
      <c r="C176" s="9" t="s">
        <v>14</v>
      </c>
      <c r="D176" s="11" t="s">
        <v>265</v>
      </c>
      <c r="E176" s="51">
        <v>2</v>
      </c>
      <c r="F176" s="47">
        <v>250</v>
      </c>
      <c r="G176" s="30">
        <f>ROUND(E176*F176,2)</f>
        <v>500</v>
      </c>
      <c r="H176" s="51">
        <v>2</v>
      </c>
      <c r="I176" s="55">
        <v>0</v>
      </c>
      <c r="J176" s="30">
        <f>ROUND(H176*I176,2)</f>
        <v>0</v>
      </c>
    </row>
    <row r="177" spans="1:10" ht="22.5" x14ac:dyDescent="0.25">
      <c r="A177" s="10"/>
      <c r="B177" s="10"/>
      <c r="C177" s="10"/>
      <c r="D177" s="11" t="s">
        <v>266</v>
      </c>
      <c r="E177" s="52"/>
      <c r="F177" s="48"/>
      <c r="G177" s="31"/>
      <c r="H177" s="52"/>
      <c r="I177" s="56"/>
      <c r="J177" s="31"/>
    </row>
    <row r="178" spans="1:10" x14ac:dyDescent="0.25">
      <c r="A178" s="8" t="s">
        <v>267</v>
      </c>
      <c r="B178" s="9" t="s">
        <v>13</v>
      </c>
      <c r="C178" s="9" t="s">
        <v>14</v>
      </c>
      <c r="D178" s="11" t="s">
        <v>268</v>
      </c>
      <c r="E178" s="51">
        <v>2</v>
      </c>
      <c r="F178" s="47">
        <v>300</v>
      </c>
      <c r="G178" s="30">
        <f>ROUND(E178*F178,2)</f>
        <v>600</v>
      </c>
      <c r="H178" s="51">
        <v>2</v>
      </c>
      <c r="I178" s="55">
        <v>0</v>
      </c>
      <c r="J178" s="30">
        <f>ROUND(H178*I178,2)</f>
        <v>0</v>
      </c>
    </row>
    <row r="179" spans="1:10" x14ac:dyDescent="0.25">
      <c r="A179" s="10"/>
      <c r="B179" s="10"/>
      <c r="C179" s="10"/>
      <c r="D179" s="11" t="s">
        <v>269</v>
      </c>
      <c r="E179" s="52"/>
      <c r="F179" s="48"/>
      <c r="G179" s="31"/>
      <c r="H179" s="52"/>
      <c r="I179" s="56"/>
      <c r="J179" s="31"/>
    </row>
    <row r="180" spans="1:10" x14ac:dyDescent="0.25">
      <c r="A180" s="8" t="s">
        <v>270</v>
      </c>
      <c r="B180" s="9" t="s">
        <v>13</v>
      </c>
      <c r="C180" s="9" t="s">
        <v>14</v>
      </c>
      <c r="D180" s="11" t="s">
        <v>271</v>
      </c>
      <c r="E180" s="51">
        <v>2</v>
      </c>
      <c r="F180" s="47">
        <v>150</v>
      </c>
      <c r="G180" s="30">
        <f>ROUND(E180*F180,2)</f>
        <v>300</v>
      </c>
      <c r="H180" s="51">
        <v>2</v>
      </c>
      <c r="I180" s="55">
        <v>0</v>
      </c>
      <c r="J180" s="30">
        <f>ROUND(H180*I180,2)</f>
        <v>0</v>
      </c>
    </row>
    <row r="181" spans="1:10" x14ac:dyDescent="0.25">
      <c r="A181" s="10"/>
      <c r="B181" s="10"/>
      <c r="C181" s="10"/>
      <c r="D181" s="11" t="s">
        <v>272</v>
      </c>
      <c r="E181" s="52"/>
      <c r="F181" s="48"/>
      <c r="G181" s="31"/>
      <c r="H181" s="52"/>
      <c r="I181" s="56"/>
      <c r="J181" s="31"/>
    </row>
    <row r="182" spans="1:10" x14ac:dyDescent="0.25">
      <c r="A182" s="8" t="s">
        <v>273</v>
      </c>
      <c r="B182" s="9" t="s">
        <v>13</v>
      </c>
      <c r="C182" s="9" t="s">
        <v>14</v>
      </c>
      <c r="D182" s="11" t="s">
        <v>274</v>
      </c>
      <c r="E182" s="51">
        <v>3</v>
      </c>
      <c r="F182" s="47">
        <v>150</v>
      </c>
      <c r="G182" s="30">
        <f>ROUND(E182*F182,2)</f>
        <v>450</v>
      </c>
      <c r="H182" s="51">
        <v>3</v>
      </c>
      <c r="I182" s="55">
        <v>0</v>
      </c>
      <c r="J182" s="30">
        <f>ROUND(H182*I182,2)</f>
        <v>0</v>
      </c>
    </row>
    <row r="183" spans="1:10" x14ac:dyDescent="0.25">
      <c r="A183" s="10"/>
      <c r="B183" s="10"/>
      <c r="C183" s="10"/>
      <c r="D183" s="11" t="s">
        <v>275</v>
      </c>
      <c r="E183" s="52"/>
      <c r="F183" s="48"/>
      <c r="G183" s="31"/>
      <c r="H183" s="52"/>
      <c r="I183" s="56"/>
      <c r="J183" s="31"/>
    </row>
    <row r="184" spans="1:10" x14ac:dyDescent="0.25">
      <c r="A184" s="8" t="s">
        <v>276</v>
      </c>
      <c r="B184" s="9" t="s">
        <v>13</v>
      </c>
      <c r="C184" s="9" t="s">
        <v>14</v>
      </c>
      <c r="D184" s="11" t="s">
        <v>277</v>
      </c>
      <c r="E184" s="51">
        <v>4</v>
      </c>
      <c r="F184" s="47">
        <v>38.24</v>
      </c>
      <c r="G184" s="30">
        <f>ROUND(E184*F184,2)</f>
        <v>152.96</v>
      </c>
      <c r="H184" s="51">
        <v>4</v>
      </c>
      <c r="I184" s="55">
        <v>0</v>
      </c>
      <c r="J184" s="30">
        <f>ROUND(H184*I184,2)</f>
        <v>0</v>
      </c>
    </row>
    <row r="185" spans="1:10" ht="45" x14ac:dyDescent="0.25">
      <c r="A185" s="10"/>
      <c r="B185" s="10"/>
      <c r="C185" s="10"/>
      <c r="D185" s="11" t="s">
        <v>278</v>
      </c>
      <c r="E185" s="52"/>
      <c r="F185" s="48"/>
      <c r="G185" s="31"/>
      <c r="H185" s="52"/>
      <c r="I185" s="56"/>
      <c r="J185" s="31"/>
    </row>
    <row r="186" spans="1:10" x14ac:dyDescent="0.25">
      <c r="A186" s="8" t="s">
        <v>279</v>
      </c>
      <c r="B186" s="9" t="s">
        <v>13</v>
      </c>
      <c r="C186" s="9" t="s">
        <v>14</v>
      </c>
      <c r="D186" s="11" t="s">
        <v>280</v>
      </c>
      <c r="E186" s="51">
        <v>5</v>
      </c>
      <c r="F186" s="47">
        <v>42.04</v>
      </c>
      <c r="G186" s="30">
        <f>ROUND(E186*F186,2)</f>
        <v>210.2</v>
      </c>
      <c r="H186" s="51">
        <v>5</v>
      </c>
      <c r="I186" s="55">
        <v>0</v>
      </c>
      <c r="J186" s="30">
        <f>ROUND(H186*I186,2)</f>
        <v>0</v>
      </c>
    </row>
    <row r="187" spans="1:10" ht="45" x14ac:dyDescent="0.25">
      <c r="A187" s="10"/>
      <c r="B187" s="10"/>
      <c r="C187" s="10"/>
      <c r="D187" s="11" t="s">
        <v>281</v>
      </c>
      <c r="E187" s="52"/>
      <c r="F187" s="48"/>
      <c r="G187" s="31"/>
      <c r="H187" s="52"/>
      <c r="I187" s="56"/>
      <c r="J187" s="31"/>
    </row>
    <row r="188" spans="1:10" x14ac:dyDescent="0.25">
      <c r="A188" s="8" t="s">
        <v>282</v>
      </c>
      <c r="B188" s="9" t="s">
        <v>13</v>
      </c>
      <c r="C188" s="9" t="s">
        <v>14</v>
      </c>
      <c r="D188" s="11" t="s">
        <v>283</v>
      </c>
      <c r="E188" s="51">
        <v>3</v>
      </c>
      <c r="F188" s="47">
        <v>51.85</v>
      </c>
      <c r="G188" s="30">
        <f>ROUND(E188*F188,2)</f>
        <v>155.55000000000001</v>
      </c>
      <c r="H188" s="51">
        <v>3</v>
      </c>
      <c r="I188" s="55">
        <v>0</v>
      </c>
      <c r="J188" s="30">
        <f>ROUND(H188*I188,2)</f>
        <v>0</v>
      </c>
    </row>
    <row r="189" spans="1:10" ht="45" x14ac:dyDescent="0.25">
      <c r="A189" s="10"/>
      <c r="B189" s="10"/>
      <c r="C189" s="10"/>
      <c r="D189" s="11" t="s">
        <v>284</v>
      </c>
      <c r="E189" s="52"/>
      <c r="F189" s="48"/>
      <c r="G189" s="31"/>
      <c r="H189" s="52"/>
      <c r="I189" s="56"/>
      <c r="J189" s="31"/>
    </row>
    <row r="190" spans="1:10" x14ac:dyDescent="0.25">
      <c r="A190" s="8" t="s">
        <v>285</v>
      </c>
      <c r="B190" s="9" t="s">
        <v>13</v>
      </c>
      <c r="C190" s="9" t="s">
        <v>14</v>
      </c>
      <c r="D190" s="11" t="s">
        <v>286</v>
      </c>
      <c r="E190" s="51">
        <v>4</v>
      </c>
      <c r="F190" s="47">
        <v>63.57</v>
      </c>
      <c r="G190" s="30">
        <f>ROUND(E190*F190,2)</f>
        <v>254.28</v>
      </c>
      <c r="H190" s="51">
        <v>4</v>
      </c>
      <c r="I190" s="55">
        <v>0</v>
      </c>
      <c r="J190" s="30">
        <f>ROUND(H190*I190,2)</f>
        <v>0</v>
      </c>
    </row>
    <row r="191" spans="1:10" ht="45" x14ac:dyDescent="0.25">
      <c r="A191" s="10"/>
      <c r="B191" s="10"/>
      <c r="C191" s="10"/>
      <c r="D191" s="11" t="s">
        <v>287</v>
      </c>
      <c r="E191" s="52"/>
      <c r="F191" s="48"/>
      <c r="G191" s="31"/>
      <c r="H191" s="52"/>
      <c r="I191" s="56"/>
      <c r="J191" s="31"/>
    </row>
    <row r="192" spans="1:10" x14ac:dyDescent="0.25">
      <c r="A192" s="8" t="s">
        <v>288</v>
      </c>
      <c r="B192" s="9" t="s">
        <v>13</v>
      </c>
      <c r="C192" s="9" t="s">
        <v>14</v>
      </c>
      <c r="D192" s="11" t="s">
        <v>289</v>
      </c>
      <c r="E192" s="51">
        <v>3</v>
      </c>
      <c r="F192" s="47">
        <v>319.72000000000003</v>
      </c>
      <c r="G192" s="30">
        <f>ROUND(E192*F192,2)</f>
        <v>959.16</v>
      </c>
      <c r="H192" s="51">
        <v>3</v>
      </c>
      <c r="I192" s="55">
        <v>0</v>
      </c>
      <c r="J192" s="30">
        <f>ROUND(H192*I192,2)</f>
        <v>0</v>
      </c>
    </row>
    <row r="193" spans="1:10" ht="101.25" x14ac:dyDescent="0.25">
      <c r="A193" s="10"/>
      <c r="B193" s="10"/>
      <c r="C193" s="10"/>
      <c r="D193" s="11" t="s">
        <v>290</v>
      </c>
      <c r="E193" s="52"/>
      <c r="F193" s="48"/>
      <c r="G193" s="31"/>
      <c r="H193" s="52"/>
      <c r="I193" s="56"/>
      <c r="J193" s="31"/>
    </row>
    <row r="194" spans="1:10" x14ac:dyDescent="0.25">
      <c r="A194" s="8" t="s">
        <v>291</v>
      </c>
      <c r="B194" s="9" t="s">
        <v>13</v>
      </c>
      <c r="C194" s="9" t="s">
        <v>14</v>
      </c>
      <c r="D194" s="11" t="s">
        <v>292</v>
      </c>
      <c r="E194" s="51">
        <v>2</v>
      </c>
      <c r="F194" s="47">
        <v>392.45</v>
      </c>
      <c r="G194" s="30">
        <f>ROUND(E194*F194,2)</f>
        <v>784.9</v>
      </c>
      <c r="H194" s="51">
        <v>2</v>
      </c>
      <c r="I194" s="55">
        <v>0</v>
      </c>
      <c r="J194" s="30">
        <f>ROUND(H194*I194,2)</f>
        <v>0</v>
      </c>
    </row>
    <row r="195" spans="1:10" ht="90" x14ac:dyDescent="0.25">
      <c r="A195" s="10"/>
      <c r="B195" s="10"/>
      <c r="C195" s="10"/>
      <c r="D195" s="11" t="s">
        <v>293</v>
      </c>
      <c r="E195" s="52"/>
      <c r="F195" s="48"/>
      <c r="G195" s="31"/>
      <c r="H195" s="52"/>
      <c r="I195" s="56"/>
      <c r="J195" s="31"/>
    </row>
    <row r="196" spans="1:10" x14ac:dyDescent="0.25">
      <c r="A196" s="8" t="s">
        <v>294</v>
      </c>
      <c r="B196" s="9" t="s">
        <v>13</v>
      </c>
      <c r="C196" s="9" t="s">
        <v>14</v>
      </c>
      <c r="D196" s="11" t="s">
        <v>295</v>
      </c>
      <c r="E196" s="51">
        <v>1</v>
      </c>
      <c r="F196" s="47">
        <v>491.61</v>
      </c>
      <c r="G196" s="30">
        <f>ROUND(E196*F196,2)</f>
        <v>491.61</v>
      </c>
      <c r="H196" s="51">
        <v>1</v>
      </c>
      <c r="I196" s="55">
        <v>0</v>
      </c>
      <c r="J196" s="30">
        <f>ROUND(H196*I196,2)</f>
        <v>0</v>
      </c>
    </row>
    <row r="197" spans="1:10" ht="101.25" x14ac:dyDescent="0.25">
      <c r="A197" s="10"/>
      <c r="B197" s="10"/>
      <c r="C197" s="10"/>
      <c r="D197" s="11" t="s">
        <v>296</v>
      </c>
      <c r="E197" s="52"/>
      <c r="F197" s="48"/>
      <c r="G197" s="31"/>
      <c r="H197" s="52"/>
      <c r="I197" s="56"/>
      <c r="J197" s="31"/>
    </row>
    <row r="198" spans="1:10" x14ac:dyDescent="0.25">
      <c r="A198" s="8" t="s">
        <v>297</v>
      </c>
      <c r="B198" s="9" t="s">
        <v>13</v>
      </c>
      <c r="C198" s="9" t="s">
        <v>14</v>
      </c>
      <c r="D198" s="11" t="s">
        <v>298</v>
      </c>
      <c r="E198" s="51">
        <v>2</v>
      </c>
      <c r="F198" s="47">
        <v>887.12</v>
      </c>
      <c r="G198" s="30">
        <f>ROUND(E198*F198,2)</f>
        <v>1774.24</v>
      </c>
      <c r="H198" s="51">
        <v>2</v>
      </c>
      <c r="I198" s="55">
        <v>0</v>
      </c>
      <c r="J198" s="30">
        <f>ROUND(H198*I198,2)</f>
        <v>0</v>
      </c>
    </row>
    <row r="199" spans="1:10" ht="123.75" x14ac:dyDescent="0.25">
      <c r="A199" s="10"/>
      <c r="B199" s="10"/>
      <c r="C199" s="10"/>
      <c r="D199" s="11" t="s">
        <v>299</v>
      </c>
      <c r="E199" s="52"/>
      <c r="F199" s="48"/>
      <c r="G199" s="31"/>
      <c r="H199" s="52"/>
      <c r="I199" s="56"/>
      <c r="J199" s="31"/>
    </row>
    <row r="200" spans="1:10" x14ac:dyDescent="0.25">
      <c r="A200" s="8" t="s">
        <v>300</v>
      </c>
      <c r="B200" s="9" t="s">
        <v>13</v>
      </c>
      <c r="C200" s="9" t="s">
        <v>14</v>
      </c>
      <c r="D200" s="11" t="s">
        <v>301</v>
      </c>
      <c r="E200" s="51">
        <v>2</v>
      </c>
      <c r="F200" s="47">
        <v>544.1</v>
      </c>
      <c r="G200" s="30">
        <f>ROUND(E200*F200,2)</f>
        <v>1088.2</v>
      </c>
      <c r="H200" s="51">
        <v>2</v>
      </c>
      <c r="I200" s="55">
        <v>0</v>
      </c>
      <c r="J200" s="30">
        <f>ROUND(H200*I200,2)</f>
        <v>0</v>
      </c>
    </row>
    <row r="201" spans="1:10" ht="101.25" x14ac:dyDescent="0.25">
      <c r="A201" s="10"/>
      <c r="B201" s="10"/>
      <c r="C201" s="10"/>
      <c r="D201" s="11" t="s">
        <v>302</v>
      </c>
      <c r="E201" s="52"/>
      <c r="F201" s="48"/>
      <c r="G201" s="31"/>
      <c r="H201" s="52"/>
      <c r="I201" s="56"/>
      <c r="J201" s="31"/>
    </row>
    <row r="202" spans="1:10" x14ac:dyDescent="0.25">
      <c r="A202" s="8" t="s">
        <v>303</v>
      </c>
      <c r="B202" s="9" t="s">
        <v>13</v>
      </c>
      <c r="C202" s="9" t="s">
        <v>14</v>
      </c>
      <c r="D202" s="11" t="s">
        <v>304</v>
      </c>
      <c r="E202" s="51">
        <v>1</v>
      </c>
      <c r="F202" s="47">
        <v>1040.21</v>
      </c>
      <c r="G202" s="30">
        <f>ROUND(E202*F202,2)</f>
        <v>1040.21</v>
      </c>
      <c r="H202" s="51">
        <v>1</v>
      </c>
      <c r="I202" s="55">
        <v>0</v>
      </c>
      <c r="J202" s="30">
        <f>ROUND(H202*I202,2)</f>
        <v>0</v>
      </c>
    </row>
    <row r="203" spans="1:10" ht="101.25" x14ac:dyDescent="0.25">
      <c r="A203" s="10"/>
      <c r="B203" s="10"/>
      <c r="C203" s="10"/>
      <c r="D203" s="11" t="s">
        <v>305</v>
      </c>
      <c r="E203" s="52"/>
      <c r="F203" s="48"/>
      <c r="G203" s="31"/>
      <c r="H203" s="52"/>
      <c r="I203" s="56"/>
      <c r="J203" s="31"/>
    </row>
    <row r="204" spans="1:10" x14ac:dyDescent="0.25">
      <c r="A204" s="8" t="s">
        <v>306</v>
      </c>
      <c r="B204" s="9" t="s">
        <v>13</v>
      </c>
      <c r="C204" s="9" t="s">
        <v>14</v>
      </c>
      <c r="D204" s="11" t="s">
        <v>307</v>
      </c>
      <c r="E204" s="51">
        <v>3</v>
      </c>
      <c r="F204" s="47">
        <v>255.13</v>
      </c>
      <c r="G204" s="30">
        <f>ROUND(E204*F204,2)</f>
        <v>765.39</v>
      </c>
      <c r="H204" s="51">
        <v>3</v>
      </c>
      <c r="I204" s="55">
        <v>0</v>
      </c>
      <c r="J204" s="30">
        <f>ROUND(H204*I204,2)</f>
        <v>0</v>
      </c>
    </row>
    <row r="205" spans="1:10" ht="78.75" x14ac:dyDescent="0.25">
      <c r="A205" s="10"/>
      <c r="B205" s="10"/>
      <c r="C205" s="10"/>
      <c r="D205" s="11" t="s">
        <v>308</v>
      </c>
      <c r="E205" s="52"/>
      <c r="F205" s="48"/>
      <c r="G205" s="31"/>
      <c r="H205" s="52"/>
      <c r="I205" s="56"/>
      <c r="J205" s="31"/>
    </row>
    <row r="206" spans="1:10" x14ac:dyDescent="0.25">
      <c r="A206" s="8" t="s">
        <v>309</v>
      </c>
      <c r="B206" s="9" t="s">
        <v>13</v>
      </c>
      <c r="C206" s="9" t="s">
        <v>14</v>
      </c>
      <c r="D206" s="11" t="s">
        <v>310</v>
      </c>
      <c r="E206" s="51">
        <v>2</v>
      </c>
      <c r="F206" s="47">
        <v>277.39</v>
      </c>
      <c r="G206" s="30">
        <f>ROUND(E206*F206,2)</f>
        <v>554.78</v>
      </c>
      <c r="H206" s="51">
        <v>2</v>
      </c>
      <c r="I206" s="55">
        <v>0</v>
      </c>
      <c r="J206" s="30">
        <f>ROUND(H206*I206,2)</f>
        <v>0</v>
      </c>
    </row>
    <row r="207" spans="1:10" ht="90" x14ac:dyDescent="0.25">
      <c r="A207" s="10"/>
      <c r="B207" s="10"/>
      <c r="C207" s="10"/>
      <c r="D207" s="11" t="s">
        <v>311</v>
      </c>
      <c r="E207" s="52"/>
      <c r="F207" s="48"/>
      <c r="G207" s="31"/>
      <c r="H207" s="52"/>
      <c r="I207" s="56"/>
      <c r="J207" s="31"/>
    </row>
    <row r="208" spans="1:10" x14ac:dyDescent="0.25">
      <c r="A208" s="8" t="s">
        <v>312</v>
      </c>
      <c r="B208" s="9" t="s">
        <v>13</v>
      </c>
      <c r="C208" s="9" t="s">
        <v>14</v>
      </c>
      <c r="D208" s="11" t="s">
        <v>313</v>
      </c>
      <c r="E208" s="51">
        <v>3</v>
      </c>
      <c r="F208" s="47">
        <v>222.32</v>
      </c>
      <c r="G208" s="30">
        <f>ROUND(E208*F208,2)</f>
        <v>666.96</v>
      </c>
      <c r="H208" s="51">
        <v>3</v>
      </c>
      <c r="I208" s="55">
        <v>0</v>
      </c>
      <c r="J208" s="30">
        <f>ROUND(H208*I208,2)</f>
        <v>0</v>
      </c>
    </row>
    <row r="209" spans="1:10" ht="112.5" x14ac:dyDescent="0.25">
      <c r="A209" s="10"/>
      <c r="B209" s="10"/>
      <c r="C209" s="10"/>
      <c r="D209" s="11" t="s">
        <v>314</v>
      </c>
      <c r="E209" s="52"/>
      <c r="F209" s="48"/>
      <c r="G209" s="31"/>
      <c r="H209" s="52"/>
      <c r="I209" s="56"/>
      <c r="J209" s="31"/>
    </row>
    <row r="210" spans="1:10" x14ac:dyDescent="0.25">
      <c r="A210" s="8" t="s">
        <v>315</v>
      </c>
      <c r="B210" s="9" t="s">
        <v>13</v>
      </c>
      <c r="C210" s="9" t="s">
        <v>14</v>
      </c>
      <c r="D210" s="11" t="s">
        <v>316</v>
      </c>
      <c r="E210" s="51">
        <v>2</v>
      </c>
      <c r="F210" s="47">
        <v>233.37</v>
      </c>
      <c r="G210" s="30">
        <f>ROUND(E210*F210,2)</f>
        <v>466.74</v>
      </c>
      <c r="H210" s="51">
        <v>2</v>
      </c>
      <c r="I210" s="55">
        <v>0</v>
      </c>
      <c r="J210" s="30">
        <f>ROUND(H210*I210,2)</f>
        <v>0</v>
      </c>
    </row>
    <row r="211" spans="1:10" ht="112.5" x14ac:dyDescent="0.25">
      <c r="A211" s="10"/>
      <c r="B211" s="10"/>
      <c r="C211" s="10"/>
      <c r="D211" s="11" t="s">
        <v>317</v>
      </c>
      <c r="E211" s="52"/>
      <c r="F211" s="48"/>
      <c r="G211" s="31"/>
      <c r="H211" s="52"/>
      <c r="I211" s="56"/>
      <c r="J211" s="31"/>
    </row>
    <row r="212" spans="1:10" x14ac:dyDescent="0.25">
      <c r="A212" s="8" t="s">
        <v>318</v>
      </c>
      <c r="B212" s="9" t="s">
        <v>13</v>
      </c>
      <c r="C212" s="9" t="s">
        <v>14</v>
      </c>
      <c r="D212" s="11" t="s">
        <v>319</v>
      </c>
      <c r="E212" s="51">
        <v>4</v>
      </c>
      <c r="F212" s="47">
        <v>240.13</v>
      </c>
      <c r="G212" s="30">
        <f>ROUND(E212*F212,2)</f>
        <v>960.52</v>
      </c>
      <c r="H212" s="51">
        <v>4</v>
      </c>
      <c r="I212" s="55">
        <v>0</v>
      </c>
      <c r="J212" s="30">
        <f>ROUND(H212*I212,2)</f>
        <v>0</v>
      </c>
    </row>
    <row r="213" spans="1:10" ht="112.5" x14ac:dyDescent="0.25">
      <c r="A213" s="10"/>
      <c r="B213" s="10"/>
      <c r="C213" s="10"/>
      <c r="D213" s="11" t="s">
        <v>320</v>
      </c>
      <c r="E213" s="52"/>
      <c r="F213" s="48"/>
      <c r="G213" s="31"/>
      <c r="H213" s="52"/>
      <c r="I213" s="56"/>
      <c r="J213" s="31"/>
    </row>
    <row r="214" spans="1:10" x14ac:dyDescent="0.25">
      <c r="A214" s="8" t="s">
        <v>321</v>
      </c>
      <c r="B214" s="9" t="s">
        <v>13</v>
      </c>
      <c r="C214" s="9" t="s">
        <v>14</v>
      </c>
      <c r="D214" s="11" t="s">
        <v>322</v>
      </c>
      <c r="E214" s="51">
        <v>2</v>
      </c>
      <c r="F214" s="47">
        <v>297.89999999999998</v>
      </c>
      <c r="G214" s="30">
        <f>ROUND(E214*F214,2)</f>
        <v>595.79999999999995</v>
      </c>
      <c r="H214" s="51">
        <v>2</v>
      </c>
      <c r="I214" s="55">
        <v>0</v>
      </c>
      <c r="J214" s="30">
        <f>ROUND(H214*I214,2)</f>
        <v>0</v>
      </c>
    </row>
    <row r="215" spans="1:10" ht="112.5" x14ac:dyDescent="0.25">
      <c r="A215" s="10"/>
      <c r="B215" s="10"/>
      <c r="C215" s="10"/>
      <c r="D215" s="11" t="s">
        <v>323</v>
      </c>
      <c r="E215" s="52"/>
      <c r="F215" s="48"/>
      <c r="G215" s="31"/>
      <c r="H215" s="52"/>
      <c r="I215" s="56"/>
      <c r="J215" s="31"/>
    </row>
    <row r="216" spans="1:10" x14ac:dyDescent="0.25">
      <c r="A216" s="8" t="s">
        <v>324</v>
      </c>
      <c r="B216" s="9" t="s">
        <v>13</v>
      </c>
      <c r="C216" s="9" t="s">
        <v>14</v>
      </c>
      <c r="D216" s="11" t="s">
        <v>325</v>
      </c>
      <c r="E216" s="51">
        <v>1</v>
      </c>
      <c r="F216" s="47">
        <v>800.78</v>
      </c>
      <c r="G216" s="30">
        <f>ROUND(E216*F216,2)</f>
        <v>800.78</v>
      </c>
      <c r="H216" s="51">
        <v>1</v>
      </c>
      <c r="I216" s="55">
        <v>0</v>
      </c>
      <c r="J216" s="30">
        <f>ROUND(H216*I216,2)</f>
        <v>0</v>
      </c>
    </row>
    <row r="217" spans="1:10" ht="123.75" x14ac:dyDescent="0.25">
      <c r="A217" s="10"/>
      <c r="B217" s="10"/>
      <c r="C217" s="10"/>
      <c r="D217" s="11" t="s">
        <v>326</v>
      </c>
      <c r="E217" s="52"/>
      <c r="F217" s="48"/>
      <c r="G217" s="31"/>
      <c r="H217" s="52"/>
      <c r="I217" s="56"/>
      <c r="J217" s="31"/>
    </row>
    <row r="218" spans="1:10" x14ac:dyDescent="0.25">
      <c r="A218" s="8" t="s">
        <v>327</v>
      </c>
      <c r="B218" s="9" t="s">
        <v>13</v>
      </c>
      <c r="C218" s="9" t="s">
        <v>57</v>
      </c>
      <c r="D218" s="11" t="s">
        <v>328</v>
      </c>
      <c r="E218" s="51">
        <v>5</v>
      </c>
      <c r="F218" s="47">
        <v>50.78</v>
      </c>
      <c r="G218" s="30">
        <f>ROUND(E218*F218,2)</f>
        <v>253.9</v>
      </c>
      <c r="H218" s="51">
        <v>5</v>
      </c>
      <c r="I218" s="55">
        <v>0</v>
      </c>
      <c r="J218" s="30">
        <f>ROUND(H218*I218,2)</f>
        <v>0</v>
      </c>
    </row>
    <row r="219" spans="1:10" ht="45" x14ac:dyDescent="0.25">
      <c r="A219" s="10"/>
      <c r="B219" s="10"/>
      <c r="C219" s="10"/>
      <c r="D219" s="11" t="s">
        <v>329</v>
      </c>
      <c r="E219" s="52"/>
      <c r="F219" s="48"/>
      <c r="G219" s="31"/>
      <c r="H219" s="52"/>
      <c r="I219" s="56"/>
      <c r="J219" s="31"/>
    </row>
    <row r="220" spans="1:10" x14ac:dyDescent="0.25">
      <c r="A220" s="8" t="s">
        <v>330</v>
      </c>
      <c r="B220" s="9" t="s">
        <v>13</v>
      </c>
      <c r="C220" s="9" t="s">
        <v>57</v>
      </c>
      <c r="D220" s="11" t="s">
        <v>331</v>
      </c>
      <c r="E220" s="51">
        <v>5</v>
      </c>
      <c r="F220" s="47">
        <v>68.92</v>
      </c>
      <c r="G220" s="30">
        <f>ROUND(E220*F220,2)</f>
        <v>344.6</v>
      </c>
      <c r="H220" s="51">
        <v>5</v>
      </c>
      <c r="I220" s="55">
        <v>0</v>
      </c>
      <c r="J220" s="30">
        <f>ROUND(H220*I220,2)</f>
        <v>0</v>
      </c>
    </row>
    <row r="221" spans="1:10" ht="45" x14ac:dyDescent="0.25">
      <c r="A221" s="10"/>
      <c r="B221" s="10"/>
      <c r="C221" s="10"/>
      <c r="D221" s="11" t="s">
        <v>332</v>
      </c>
      <c r="E221" s="52"/>
      <c r="F221" s="48"/>
      <c r="G221" s="31"/>
      <c r="H221" s="52"/>
      <c r="I221" s="56"/>
      <c r="J221" s="31"/>
    </row>
    <row r="222" spans="1:10" x14ac:dyDescent="0.25">
      <c r="A222" s="8" t="s">
        <v>333</v>
      </c>
      <c r="B222" s="9" t="s">
        <v>13</v>
      </c>
      <c r="C222" s="9" t="s">
        <v>57</v>
      </c>
      <c r="D222" s="11" t="s">
        <v>334</v>
      </c>
      <c r="E222" s="51">
        <v>5</v>
      </c>
      <c r="F222" s="47">
        <v>101.87</v>
      </c>
      <c r="G222" s="30">
        <f>ROUND(E222*F222,2)</f>
        <v>509.35</v>
      </c>
      <c r="H222" s="51">
        <v>5</v>
      </c>
      <c r="I222" s="55">
        <v>0</v>
      </c>
      <c r="J222" s="30">
        <f>ROUND(H222*I222,2)</f>
        <v>0</v>
      </c>
    </row>
    <row r="223" spans="1:10" ht="45" x14ac:dyDescent="0.25">
      <c r="A223" s="10"/>
      <c r="B223" s="10"/>
      <c r="C223" s="10"/>
      <c r="D223" s="11" t="s">
        <v>335</v>
      </c>
      <c r="E223" s="52"/>
      <c r="F223" s="48"/>
      <c r="G223" s="31"/>
      <c r="H223" s="52"/>
      <c r="I223" s="56"/>
      <c r="J223" s="31"/>
    </row>
    <row r="224" spans="1:10" x14ac:dyDescent="0.25">
      <c r="A224" s="8" t="s">
        <v>336</v>
      </c>
      <c r="B224" s="9" t="s">
        <v>13</v>
      </c>
      <c r="C224" s="9" t="s">
        <v>57</v>
      </c>
      <c r="D224" s="11" t="s">
        <v>337</v>
      </c>
      <c r="E224" s="51">
        <v>5</v>
      </c>
      <c r="F224" s="47">
        <v>126.74</v>
      </c>
      <c r="G224" s="30">
        <f>ROUND(E224*F224,2)</f>
        <v>633.70000000000005</v>
      </c>
      <c r="H224" s="51">
        <v>5</v>
      </c>
      <c r="I224" s="55">
        <v>0</v>
      </c>
      <c r="J224" s="30">
        <f>ROUND(H224*I224,2)</f>
        <v>0</v>
      </c>
    </row>
    <row r="225" spans="1:10" ht="45" x14ac:dyDescent="0.25">
      <c r="A225" s="10"/>
      <c r="B225" s="10"/>
      <c r="C225" s="10"/>
      <c r="D225" s="11" t="s">
        <v>338</v>
      </c>
      <c r="E225" s="52"/>
      <c r="F225" s="48"/>
      <c r="G225" s="31"/>
      <c r="H225" s="52"/>
      <c r="I225" s="56"/>
      <c r="J225" s="31"/>
    </row>
    <row r="226" spans="1:10" x14ac:dyDescent="0.25">
      <c r="A226" s="8" t="s">
        <v>339</v>
      </c>
      <c r="B226" s="9" t="s">
        <v>13</v>
      </c>
      <c r="C226" s="9" t="s">
        <v>57</v>
      </c>
      <c r="D226" s="11" t="s">
        <v>340</v>
      </c>
      <c r="E226" s="51">
        <v>5</v>
      </c>
      <c r="F226" s="47">
        <v>25.18</v>
      </c>
      <c r="G226" s="30">
        <f>ROUND(E226*F226,2)</f>
        <v>125.9</v>
      </c>
      <c r="H226" s="51">
        <v>5</v>
      </c>
      <c r="I226" s="55">
        <v>0</v>
      </c>
      <c r="J226" s="30">
        <f>ROUND(H226*I226,2)</f>
        <v>0</v>
      </c>
    </row>
    <row r="227" spans="1:10" ht="45" x14ac:dyDescent="0.25">
      <c r="A227" s="10"/>
      <c r="B227" s="10"/>
      <c r="C227" s="10"/>
      <c r="D227" s="11" t="s">
        <v>341</v>
      </c>
      <c r="E227" s="52"/>
      <c r="F227" s="48"/>
      <c r="G227" s="31"/>
      <c r="H227" s="52"/>
      <c r="I227" s="56"/>
      <c r="J227" s="31"/>
    </row>
    <row r="228" spans="1:10" x14ac:dyDescent="0.25">
      <c r="A228" s="8" t="s">
        <v>342</v>
      </c>
      <c r="B228" s="9" t="s">
        <v>13</v>
      </c>
      <c r="C228" s="9" t="s">
        <v>57</v>
      </c>
      <c r="D228" s="11" t="s">
        <v>343</v>
      </c>
      <c r="E228" s="51">
        <v>5</v>
      </c>
      <c r="F228" s="47">
        <v>34.74</v>
      </c>
      <c r="G228" s="30">
        <f>ROUND(E228*F228,2)</f>
        <v>173.7</v>
      </c>
      <c r="H228" s="51">
        <v>5</v>
      </c>
      <c r="I228" s="55">
        <v>0</v>
      </c>
      <c r="J228" s="30">
        <f>ROUND(H228*I228,2)</f>
        <v>0</v>
      </c>
    </row>
    <row r="229" spans="1:10" ht="45" x14ac:dyDescent="0.25">
      <c r="A229" s="10"/>
      <c r="B229" s="10"/>
      <c r="C229" s="10"/>
      <c r="D229" s="11" t="s">
        <v>344</v>
      </c>
      <c r="E229" s="52"/>
      <c r="F229" s="48"/>
      <c r="G229" s="31"/>
      <c r="H229" s="52"/>
      <c r="I229" s="56"/>
      <c r="J229" s="31"/>
    </row>
    <row r="230" spans="1:10" x14ac:dyDescent="0.25">
      <c r="A230" s="8" t="s">
        <v>345</v>
      </c>
      <c r="B230" s="9" t="s">
        <v>13</v>
      </c>
      <c r="C230" s="9" t="s">
        <v>57</v>
      </c>
      <c r="D230" s="11" t="s">
        <v>346</v>
      </c>
      <c r="E230" s="51">
        <v>5</v>
      </c>
      <c r="F230" s="47">
        <v>30.21</v>
      </c>
      <c r="G230" s="30">
        <f>ROUND(E230*F230,2)</f>
        <v>151.05000000000001</v>
      </c>
      <c r="H230" s="51">
        <v>5</v>
      </c>
      <c r="I230" s="55">
        <v>0</v>
      </c>
      <c r="J230" s="30">
        <f>ROUND(H230*I230,2)</f>
        <v>0</v>
      </c>
    </row>
    <row r="231" spans="1:10" ht="45" x14ac:dyDescent="0.25">
      <c r="A231" s="10"/>
      <c r="B231" s="10"/>
      <c r="C231" s="10"/>
      <c r="D231" s="11" t="s">
        <v>347</v>
      </c>
      <c r="E231" s="52"/>
      <c r="F231" s="48"/>
      <c r="G231" s="31"/>
      <c r="H231" s="52"/>
      <c r="I231" s="56"/>
      <c r="J231" s="31"/>
    </row>
    <row r="232" spans="1:10" x14ac:dyDescent="0.25">
      <c r="A232" s="8" t="s">
        <v>348</v>
      </c>
      <c r="B232" s="9" t="s">
        <v>13</v>
      </c>
      <c r="C232" s="9" t="s">
        <v>57</v>
      </c>
      <c r="D232" s="11" t="s">
        <v>349</v>
      </c>
      <c r="E232" s="51">
        <v>5</v>
      </c>
      <c r="F232" s="47">
        <v>42.58</v>
      </c>
      <c r="G232" s="30">
        <f>ROUND(E232*F232,2)</f>
        <v>212.9</v>
      </c>
      <c r="H232" s="51">
        <v>5</v>
      </c>
      <c r="I232" s="55">
        <v>0</v>
      </c>
      <c r="J232" s="30">
        <f>ROUND(H232*I232,2)</f>
        <v>0</v>
      </c>
    </row>
    <row r="233" spans="1:10" ht="45" x14ac:dyDescent="0.25">
      <c r="A233" s="10"/>
      <c r="B233" s="10"/>
      <c r="C233" s="10"/>
      <c r="D233" s="11" t="s">
        <v>350</v>
      </c>
      <c r="E233" s="52"/>
      <c r="F233" s="48"/>
      <c r="G233" s="31"/>
      <c r="H233" s="52"/>
      <c r="I233" s="56"/>
      <c r="J233" s="31"/>
    </row>
    <row r="234" spans="1:10" x14ac:dyDescent="0.25">
      <c r="A234" s="8" t="s">
        <v>351</v>
      </c>
      <c r="B234" s="9" t="s">
        <v>13</v>
      </c>
      <c r="C234" s="9" t="s">
        <v>57</v>
      </c>
      <c r="D234" s="11" t="s">
        <v>352</v>
      </c>
      <c r="E234" s="51">
        <v>2</v>
      </c>
      <c r="F234" s="47">
        <v>180.46</v>
      </c>
      <c r="G234" s="30">
        <f>ROUND(E234*F234,2)</f>
        <v>360.92</v>
      </c>
      <c r="H234" s="51">
        <v>2</v>
      </c>
      <c r="I234" s="55">
        <v>0</v>
      </c>
      <c r="J234" s="30">
        <f>ROUND(H234*I234,2)</f>
        <v>0</v>
      </c>
    </row>
    <row r="235" spans="1:10" ht="78.75" x14ac:dyDescent="0.25">
      <c r="A235" s="10"/>
      <c r="B235" s="10"/>
      <c r="C235" s="10"/>
      <c r="D235" s="11" t="s">
        <v>353</v>
      </c>
      <c r="E235" s="52"/>
      <c r="F235" s="48"/>
      <c r="G235" s="31"/>
      <c r="H235" s="52"/>
      <c r="I235" s="56"/>
      <c r="J235" s="31"/>
    </row>
    <row r="236" spans="1:10" x14ac:dyDescent="0.25">
      <c r="A236" s="8" t="s">
        <v>354</v>
      </c>
      <c r="B236" s="9" t="s">
        <v>13</v>
      </c>
      <c r="C236" s="9" t="s">
        <v>57</v>
      </c>
      <c r="D236" s="11" t="s">
        <v>355</v>
      </c>
      <c r="E236" s="51">
        <v>2</v>
      </c>
      <c r="F236" s="47">
        <v>219.77</v>
      </c>
      <c r="G236" s="30">
        <f>ROUND(E236*F236,2)</f>
        <v>439.54</v>
      </c>
      <c r="H236" s="51">
        <v>2</v>
      </c>
      <c r="I236" s="55">
        <v>0</v>
      </c>
      <c r="J236" s="30">
        <f>ROUND(H236*I236,2)</f>
        <v>0</v>
      </c>
    </row>
    <row r="237" spans="1:10" ht="78.75" x14ac:dyDescent="0.25">
      <c r="A237" s="10"/>
      <c r="B237" s="10"/>
      <c r="C237" s="10"/>
      <c r="D237" s="11" t="s">
        <v>356</v>
      </c>
      <c r="E237" s="52"/>
      <c r="F237" s="48"/>
      <c r="G237" s="31"/>
      <c r="H237" s="52"/>
      <c r="I237" s="56"/>
      <c r="J237" s="31"/>
    </row>
    <row r="238" spans="1:10" x14ac:dyDescent="0.25">
      <c r="A238" s="8" t="s">
        <v>357</v>
      </c>
      <c r="B238" s="9" t="s">
        <v>13</v>
      </c>
      <c r="C238" s="9" t="s">
        <v>57</v>
      </c>
      <c r="D238" s="11" t="s">
        <v>358</v>
      </c>
      <c r="E238" s="51">
        <v>2</v>
      </c>
      <c r="F238" s="47">
        <v>274.83999999999997</v>
      </c>
      <c r="G238" s="30">
        <f>ROUND(E238*F238,2)</f>
        <v>549.67999999999995</v>
      </c>
      <c r="H238" s="51">
        <v>2</v>
      </c>
      <c r="I238" s="55">
        <v>0</v>
      </c>
      <c r="J238" s="30">
        <f>ROUND(H238*I238,2)</f>
        <v>0</v>
      </c>
    </row>
    <row r="239" spans="1:10" ht="135" customHeight="1" x14ac:dyDescent="0.25">
      <c r="A239" s="10"/>
      <c r="B239" s="10"/>
      <c r="C239" s="10"/>
      <c r="D239" s="11" t="s">
        <v>359</v>
      </c>
      <c r="E239" s="52"/>
      <c r="F239" s="48"/>
      <c r="G239" s="31"/>
      <c r="H239" s="52"/>
      <c r="I239" s="56"/>
      <c r="J239" s="31"/>
    </row>
    <row r="240" spans="1:10" x14ac:dyDescent="0.25">
      <c r="A240" s="8" t="s">
        <v>360</v>
      </c>
      <c r="B240" s="9" t="s">
        <v>13</v>
      </c>
      <c r="C240" s="9" t="s">
        <v>57</v>
      </c>
      <c r="D240" s="11" t="s">
        <v>361</v>
      </c>
      <c r="E240" s="51">
        <v>2</v>
      </c>
      <c r="F240" s="47">
        <v>336.25</v>
      </c>
      <c r="G240" s="30">
        <f>ROUND(E240*F240,2)</f>
        <v>672.5</v>
      </c>
      <c r="H240" s="51">
        <v>2</v>
      </c>
      <c r="I240" s="55">
        <v>0</v>
      </c>
      <c r="J240" s="30">
        <f>ROUND(H240*I240,2)</f>
        <v>0</v>
      </c>
    </row>
    <row r="241" spans="1:10" ht="78.75" x14ac:dyDescent="0.25">
      <c r="A241" s="10"/>
      <c r="B241" s="10"/>
      <c r="C241" s="10"/>
      <c r="D241" s="11" t="s">
        <v>362</v>
      </c>
      <c r="E241" s="52"/>
      <c r="F241" s="48"/>
      <c r="G241" s="31"/>
      <c r="H241" s="52"/>
      <c r="I241" s="56"/>
      <c r="J241" s="31"/>
    </row>
    <row r="242" spans="1:10" x14ac:dyDescent="0.25">
      <c r="A242" s="8" t="s">
        <v>363</v>
      </c>
      <c r="B242" s="9" t="s">
        <v>13</v>
      </c>
      <c r="C242" s="9" t="s">
        <v>57</v>
      </c>
      <c r="D242" s="11" t="s">
        <v>364</v>
      </c>
      <c r="E242" s="51">
        <v>2</v>
      </c>
      <c r="F242" s="47">
        <v>418.37</v>
      </c>
      <c r="G242" s="30">
        <f>ROUND(E242*F242,2)</f>
        <v>836.74</v>
      </c>
      <c r="H242" s="51">
        <v>2</v>
      </c>
      <c r="I242" s="55">
        <v>0</v>
      </c>
      <c r="J242" s="30">
        <f>ROUND(H242*I242,2)</f>
        <v>0</v>
      </c>
    </row>
    <row r="243" spans="1:10" ht="140.44999999999999" customHeight="1" x14ac:dyDescent="0.25">
      <c r="A243" s="10"/>
      <c r="B243" s="10"/>
      <c r="C243" s="10"/>
      <c r="D243" s="11" t="s">
        <v>365</v>
      </c>
      <c r="E243" s="52"/>
      <c r="F243" s="48"/>
      <c r="G243" s="31"/>
      <c r="H243" s="52"/>
      <c r="I243" s="56"/>
      <c r="J243" s="31"/>
    </row>
    <row r="244" spans="1:10" x14ac:dyDescent="0.25">
      <c r="A244" s="10"/>
      <c r="B244" s="10"/>
      <c r="C244" s="10"/>
      <c r="D244" s="16" t="s">
        <v>366</v>
      </c>
      <c r="E244" s="51">
        <v>1</v>
      </c>
      <c r="F244" s="49">
        <f>G12+G14+G16+G18+G20+G22+G24+G26+G28+G30+G32+G34+G36+G38+G40+G42+G44+G46+G48+G50+G52+G54+G56+G58+G60+G62+G64+G66+G68+G70+G72+G74+G76+G78+G80+G82+G84+G86+G88+G90+G92+G94+G96+G98+G100+G102+G104+G106+G108+G110+G112+G114+G116+G118+G120+G122+G124+G126+G128+G130+G132+G134+G136+G138+G140+G142+G144+G146+G148+G150+G152+G154+G156+G158+G160+G162+G164+G166+G168+G170+G172+G174+G176+G178+G180+G182+G184+G186+G188+G190+G192+G194+G196+G198+G200+G202+G204+G206+G208+G210+G212+G214+G216+G218+G220+G222+G224+G226+G228+G230+G232+G234+G236+G238+G240+G242</f>
        <v>41271.86</v>
      </c>
      <c r="G244" s="32">
        <f>ROUND(E244*F244,2)</f>
        <v>41271.86</v>
      </c>
      <c r="H244" s="51">
        <v>1</v>
      </c>
      <c r="I244" s="49">
        <f>SUM(J12:J243)</f>
        <v>0</v>
      </c>
      <c r="J244" s="32">
        <f>ROUND(H244*I244,2)</f>
        <v>0</v>
      </c>
    </row>
    <row r="245" spans="1:10" ht="0.95" customHeight="1" x14ac:dyDescent="0.25">
      <c r="A245" s="12"/>
      <c r="B245" s="12"/>
      <c r="C245" s="12"/>
      <c r="D245" s="17"/>
      <c r="E245" s="26"/>
      <c r="F245" s="44"/>
      <c r="G245" s="33"/>
      <c r="H245" s="26"/>
      <c r="I245" s="44"/>
      <c r="J245" s="33"/>
    </row>
    <row r="246" spans="1:10" x14ac:dyDescent="0.25">
      <c r="A246" s="6" t="s">
        <v>367</v>
      </c>
      <c r="B246" s="7" t="s">
        <v>8</v>
      </c>
      <c r="C246" s="6" t="s">
        <v>9</v>
      </c>
      <c r="D246" s="15" t="s">
        <v>368</v>
      </c>
      <c r="E246" s="25">
        <f t="shared" ref="E246:J246" si="2">E265</f>
        <v>1</v>
      </c>
      <c r="F246" s="46">
        <f t="shared" si="2"/>
        <v>976.85</v>
      </c>
      <c r="G246" s="29">
        <f t="shared" si="2"/>
        <v>976.85</v>
      </c>
      <c r="H246" s="25">
        <f t="shared" si="2"/>
        <v>1</v>
      </c>
      <c r="I246" s="46">
        <f t="shared" si="2"/>
        <v>0</v>
      </c>
      <c r="J246" s="29">
        <f t="shared" si="2"/>
        <v>0</v>
      </c>
    </row>
    <row r="247" spans="1:10" x14ac:dyDescent="0.25">
      <c r="A247" s="8" t="s">
        <v>369</v>
      </c>
      <c r="B247" s="9" t="s">
        <v>13</v>
      </c>
      <c r="C247" s="9" t="s">
        <v>370</v>
      </c>
      <c r="D247" s="11" t="s">
        <v>371</v>
      </c>
      <c r="E247" s="51">
        <v>1</v>
      </c>
      <c r="F247" s="47">
        <v>14.99</v>
      </c>
      <c r="G247" s="30">
        <f t="shared" ref="G247:G259" si="3">ROUND(E247*F247,2)</f>
        <v>14.99</v>
      </c>
      <c r="H247" s="51">
        <v>1</v>
      </c>
      <c r="I247" s="55">
        <v>0</v>
      </c>
      <c r="J247" s="30">
        <f t="shared" ref="J247:J259" si="4">ROUND(H247*I247,2)</f>
        <v>0</v>
      </c>
    </row>
    <row r="248" spans="1:10" x14ac:dyDescent="0.25">
      <c r="A248" s="8" t="s">
        <v>372</v>
      </c>
      <c r="B248" s="9" t="s">
        <v>13</v>
      </c>
      <c r="C248" s="9" t="s">
        <v>370</v>
      </c>
      <c r="D248" s="11" t="s">
        <v>373</v>
      </c>
      <c r="E248" s="51">
        <v>1</v>
      </c>
      <c r="F248" s="47">
        <v>18.739999999999998</v>
      </c>
      <c r="G248" s="30">
        <f t="shared" si="3"/>
        <v>18.739999999999998</v>
      </c>
      <c r="H248" s="51">
        <v>1</v>
      </c>
      <c r="I248" s="55">
        <v>0</v>
      </c>
      <c r="J248" s="30">
        <f t="shared" si="4"/>
        <v>0</v>
      </c>
    </row>
    <row r="249" spans="1:10" x14ac:dyDescent="0.25">
      <c r="A249" s="8" t="s">
        <v>374</v>
      </c>
      <c r="B249" s="9" t="s">
        <v>13</v>
      </c>
      <c r="C249" s="9" t="s">
        <v>370</v>
      </c>
      <c r="D249" s="11" t="s">
        <v>375</v>
      </c>
      <c r="E249" s="51">
        <v>1</v>
      </c>
      <c r="F249" s="47">
        <v>59.96</v>
      </c>
      <c r="G249" s="30">
        <f t="shared" si="3"/>
        <v>59.96</v>
      </c>
      <c r="H249" s="51">
        <v>1</v>
      </c>
      <c r="I249" s="55">
        <v>0</v>
      </c>
      <c r="J249" s="30">
        <f t="shared" si="4"/>
        <v>0</v>
      </c>
    </row>
    <row r="250" spans="1:10" x14ac:dyDescent="0.25">
      <c r="A250" s="8" t="s">
        <v>376</v>
      </c>
      <c r="B250" s="9" t="s">
        <v>13</v>
      </c>
      <c r="C250" s="9" t="s">
        <v>370</v>
      </c>
      <c r="D250" s="11" t="s">
        <v>377</v>
      </c>
      <c r="E250" s="51">
        <v>1</v>
      </c>
      <c r="F250" s="47">
        <v>37.479999999999997</v>
      </c>
      <c r="G250" s="30">
        <f t="shared" si="3"/>
        <v>37.479999999999997</v>
      </c>
      <c r="H250" s="51">
        <v>1</v>
      </c>
      <c r="I250" s="55">
        <v>0</v>
      </c>
      <c r="J250" s="30">
        <f t="shared" si="4"/>
        <v>0</v>
      </c>
    </row>
    <row r="251" spans="1:10" x14ac:dyDescent="0.25">
      <c r="A251" s="8" t="s">
        <v>378</v>
      </c>
      <c r="B251" s="9" t="s">
        <v>13</v>
      </c>
      <c r="C251" s="9" t="s">
        <v>370</v>
      </c>
      <c r="D251" s="11" t="s">
        <v>379</v>
      </c>
      <c r="E251" s="51">
        <v>1</v>
      </c>
      <c r="F251" s="47">
        <v>14.21</v>
      </c>
      <c r="G251" s="30">
        <f t="shared" si="3"/>
        <v>14.21</v>
      </c>
      <c r="H251" s="51">
        <v>1</v>
      </c>
      <c r="I251" s="55">
        <v>0</v>
      </c>
      <c r="J251" s="30">
        <f t="shared" si="4"/>
        <v>0</v>
      </c>
    </row>
    <row r="252" spans="1:10" x14ac:dyDescent="0.25">
      <c r="A252" s="8" t="s">
        <v>380</v>
      </c>
      <c r="B252" s="9" t="s">
        <v>13</v>
      </c>
      <c r="C252" s="9" t="s">
        <v>370</v>
      </c>
      <c r="D252" s="11" t="s">
        <v>381</v>
      </c>
      <c r="E252" s="51">
        <v>1</v>
      </c>
      <c r="F252" s="47">
        <v>17.760000000000002</v>
      </c>
      <c r="G252" s="30">
        <f t="shared" si="3"/>
        <v>17.760000000000002</v>
      </c>
      <c r="H252" s="51">
        <v>1</v>
      </c>
      <c r="I252" s="55">
        <v>0</v>
      </c>
      <c r="J252" s="30">
        <f t="shared" si="4"/>
        <v>0</v>
      </c>
    </row>
    <row r="253" spans="1:10" x14ac:dyDescent="0.25">
      <c r="A253" s="8" t="s">
        <v>382</v>
      </c>
      <c r="B253" s="9" t="s">
        <v>13</v>
      </c>
      <c r="C253" s="9" t="s">
        <v>370</v>
      </c>
      <c r="D253" s="11" t="s">
        <v>383</v>
      </c>
      <c r="E253" s="51">
        <v>1</v>
      </c>
      <c r="F253" s="47">
        <v>56.84</v>
      </c>
      <c r="G253" s="30">
        <f t="shared" si="3"/>
        <v>56.84</v>
      </c>
      <c r="H253" s="51">
        <v>1</v>
      </c>
      <c r="I253" s="55">
        <v>0</v>
      </c>
      <c r="J253" s="30">
        <f t="shared" si="4"/>
        <v>0</v>
      </c>
    </row>
    <row r="254" spans="1:10" x14ac:dyDescent="0.25">
      <c r="A254" s="8" t="s">
        <v>384</v>
      </c>
      <c r="B254" s="9" t="s">
        <v>13</v>
      </c>
      <c r="C254" s="9" t="s">
        <v>370</v>
      </c>
      <c r="D254" s="11" t="s">
        <v>385</v>
      </c>
      <c r="E254" s="51">
        <v>1</v>
      </c>
      <c r="F254" s="47">
        <v>35.53</v>
      </c>
      <c r="G254" s="30">
        <f t="shared" si="3"/>
        <v>35.53</v>
      </c>
      <c r="H254" s="51">
        <v>1</v>
      </c>
      <c r="I254" s="55">
        <v>0</v>
      </c>
      <c r="J254" s="30">
        <f t="shared" si="4"/>
        <v>0</v>
      </c>
    </row>
    <row r="255" spans="1:10" x14ac:dyDescent="0.25">
      <c r="A255" s="8" t="s">
        <v>386</v>
      </c>
      <c r="B255" s="9" t="s">
        <v>13</v>
      </c>
      <c r="C255" s="9" t="s">
        <v>370</v>
      </c>
      <c r="D255" s="11" t="s">
        <v>387</v>
      </c>
      <c r="E255" s="51">
        <v>1</v>
      </c>
      <c r="F255" s="47">
        <v>17.68</v>
      </c>
      <c r="G255" s="30">
        <f t="shared" si="3"/>
        <v>17.68</v>
      </c>
      <c r="H255" s="51">
        <v>1</v>
      </c>
      <c r="I255" s="55">
        <v>0</v>
      </c>
      <c r="J255" s="30">
        <f t="shared" si="4"/>
        <v>0</v>
      </c>
    </row>
    <row r="256" spans="1:10" x14ac:dyDescent="0.25">
      <c r="A256" s="8" t="s">
        <v>388</v>
      </c>
      <c r="B256" s="9" t="s">
        <v>13</v>
      </c>
      <c r="C256" s="9" t="s">
        <v>370</v>
      </c>
      <c r="D256" s="11" t="s">
        <v>389</v>
      </c>
      <c r="E256" s="51">
        <v>1</v>
      </c>
      <c r="F256" s="47">
        <v>22.1</v>
      </c>
      <c r="G256" s="30">
        <f t="shared" si="3"/>
        <v>22.1</v>
      </c>
      <c r="H256" s="51">
        <v>1</v>
      </c>
      <c r="I256" s="55">
        <v>0</v>
      </c>
      <c r="J256" s="30">
        <f t="shared" si="4"/>
        <v>0</v>
      </c>
    </row>
    <row r="257" spans="1:10" x14ac:dyDescent="0.25">
      <c r="A257" s="8" t="s">
        <v>390</v>
      </c>
      <c r="B257" s="9" t="s">
        <v>13</v>
      </c>
      <c r="C257" s="9" t="s">
        <v>370</v>
      </c>
      <c r="D257" s="11" t="s">
        <v>391</v>
      </c>
      <c r="E257" s="51">
        <v>1</v>
      </c>
      <c r="F257" s="47">
        <v>70.72</v>
      </c>
      <c r="G257" s="30">
        <f t="shared" si="3"/>
        <v>70.72</v>
      </c>
      <c r="H257" s="51">
        <v>1</v>
      </c>
      <c r="I257" s="55">
        <v>0</v>
      </c>
      <c r="J257" s="30">
        <f t="shared" si="4"/>
        <v>0</v>
      </c>
    </row>
    <row r="258" spans="1:10" x14ac:dyDescent="0.25">
      <c r="A258" s="8" t="s">
        <v>392</v>
      </c>
      <c r="B258" s="9" t="s">
        <v>13</v>
      </c>
      <c r="C258" s="9" t="s">
        <v>370</v>
      </c>
      <c r="D258" s="11" t="s">
        <v>393</v>
      </c>
      <c r="E258" s="51">
        <v>1</v>
      </c>
      <c r="F258" s="47">
        <v>44.2</v>
      </c>
      <c r="G258" s="30">
        <f t="shared" si="3"/>
        <v>44.2</v>
      </c>
      <c r="H258" s="51">
        <v>1</v>
      </c>
      <c r="I258" s="55">
        <v>0</v>
      </c>
      <c r="J258" s="30">
        <f t="shared" si="4"/>
        <v>0</v>
      </c>
    </row>
    <row r="259" spans="1:10" x14ac:dyDescent="0.25">
      <c r="A259" s="8" t="s">
        <v>394</v>
      </c>
      <c r="B259" s="9" t="s">
        <v>13</v>
      </c>
      <c r="C259" s="9" t="s">
        <v>14</v>
      </c>
      <c r="D259" s="11" t="s">
        <v>395</v>
      </c>
      <c r="E259" s="51">
        <v>1</v>
      </c>
      <c r="F259" s="47">
        <v>408</v>
      </c>
      <c r="G259" s="30">
        <f t="shared" si="3"/>
        <v>408</v>
      </c>
      <c r="H259" s="51">
        <v>1</v>
      </c>
      <c r="I259" s="55">
        <v>0</v>
      </c>
      <c r="J259" s="30">
        <f t="shared" si="4"/>
        <v>0</v>
      </c>
    </row>
    <row r="260" spans="1:10" ht="78.599999999999994" customHeight="1" x14ac:dyDescent="0.25">
      <c r="A260" s="10"/>
      <c r="B260" s="10"/>
      <c r="C260" s="10"/>
      <c r="D260" s="11" t="s">
        <v>396</v>
      </c>
      <c r="E260" s="52"/>
      <c r="F260" s="48"/>
      <c r="G260" s="31"/>
      <c r="H260" s="52"/>
      <c r="I260" s="57"/>
      <c r="J260" s="31"/>
    </row>
    <row r="261" spans="1:10" x14ac:dyDescent="0.25">
      <c r="A261" s="8" t="s">
        <v>397</v>
      </c>
      <c r="B261" s="9" t="s">
        <v>13</v>
      </c>
      <c r="C261" s="9" t="s">
        <v>370</v>
      </c>
      <c r="D261" s="11" t="s">
        <v>398</v>
      </c>
      <c r="E261" s="51">
        <v>1</v>
      </c>
      <c r="F261" s="47">
        <v>18.13</v>
      </c>
      <c r="G261" s="30">
        <f>ROUND(E261*F261,2)</f>
        <v>18.13</v>
      </c>
      <c r="H261" s="51">
        <v>1</v>
      </c>
      <c r="I261" s="55">
        <v>0</v>
      </c>
      <c r="J261" s="30">
        <f>ROUND(H261*I261,2)</f>
        <v>0</v>
      </c>
    </row>
    <row r="262" spans="1:10" x14ac:dyDescent="0.25">
      <c r="A262" s="8" t="s">
        <v>399</v>
      </c>
      <c r="B262" s="9" t="s">
        <v>13</v>
      </c>
      <c r="C262" s="9" t="s">
        <v>370</v>
      </c>
      <c r="D262" s="11" t="s">
        <v>400</v>
      </c>
      <c r="E262" s="51">
        <v>1</v>
      </c>
      <c r="F262" s="47">
        <v>22.66</v>
      </c>
      <c r="G262" s="30">
        <f>ROUND(E262*F262,2)</f>
        <v>22.66</v>
      </c>
      <c r="H262" s="51">
        <v>1</v>
      </c>
      <c r="I262" s="55">
        <v>0</v>
      </c>
      <c r="J262" s="30">
        <f>ROUND(H262*I262,2)</f>
        <v>0</v>
      </c>
    </row>
    <row r="263" spans="1:10" x14ac:dyDescent="0.25">
      <c r="A263" s="8" t="s">
        <v>401</v>
      </c>
      <c r="B263" s="9" t="s">
        <v>13</v>
      </c>
      <c r="C263" s="9" t="s">
        <v>370</v>
      </c>
      <c r="D263" s="11" t="s">
        <v>402</v>
      </c>
      <c r="E263" s="51">
        <v>1</v>
      </c>
      <c r="F263" s="47">
        <v>72.52</v>
      </c>
      <c r="G263" s="30">
        <f>ROUND(E263*F263,2)</f>
        <v>72.52</v>
      </c>
      <c r="H263" s="51">
        <v>1</v>
      </c>
      <c r="I263" s="55">
        <v>0</v>
      </c>
      <c r="J263" s="30">
        <f>ROUND(H263*I263,2)</f>
        <v>0</v>
      </c>
    </row>
    <row r="264" spans="1:10" x14ac:dyDescent="0.25">
      <c r="A264" s="8" t="s">
        <v>403</v>
      </c>
      <c r="B264" s="9" t="s">
        <v>13</v>
      </c>
      <c r="C264" s="9" t="s">
        <v>370</v>
      </c>
      <c r="D264" s="11" t="s">
        <v>404</v>
      </c>
      <c r="E264" s="51">
        <v>1</v>
      </c>
      <c r="F264" s="47">
        <v>45.33</v>
      </c>
      <c r="G264" s="30">
        <f>ROUND(E264*F264,2)</f>
        <v>45.33</v>
      </c>
      <c r="H264" s="51">
        <v>1</v>
      </c>
      <c r="I264" s="55">
        <v>0</v>
      </c>
      <c r="J264" s="30">
        <f>ROUND(H264*I264,2)</f>
        <v>0</v>
      </c>
    </row>
    <row r="265" spans="1:10" x14ac:dyDescent="0.25">
      <c r="A265" s="10"/>
      <c r="B265" s="10"/>
      <c r="C265" s="10"/>
      <c r="D265" s="16" t="s">
        <v>405</v>
      </c>
      <c r="E265" s="51">
        <v>1</v>
      </c>
      <c r="F265" s="49">
        <f>G247+G248+G249+G250+G251+G252+G253+G254+G255+G256+G257+G258+G259+G261+G262+G263+G264</f>
        <v>976.85</v>
      </c>
      <c r="G265" s="32">
        <f>ROUND(E265*F265,2)</f>
        <v>976.85</v>
      </c>
      <c r="H265" s="51">
        <v>1</v>
      </c>
      <c r="I265" s="49">
        <f>SUM(J261:J264,J247:J259)</f>
        <v>0</v>
      </c>
      <c r="J265" s="32">
        <f>ROUND(H265*I265,2)</f>
        <v>0</v>
      </c>
    </row>
    <row r="266" spans="1:10" ht="0.95" customHeight="1" x14ac:dyDescent="0.25">
      <c r="A266" s="12"/>
      <c r="B266" s="12"/>
      <c r="C266" s="12"/>
      <c r="D266" s="17"/>
      <c r="E266" s="26"/>
      <c r="F266" s="44"/>
      <c r="G266" s="33"/>
      <c r="H266" s="26"/>
      <c r="I266" s="44"/>
      <c r="J266" s="33"/>
    </row>
    <row r="267" spans="1:10" x14ac:dyDescent="0.25">
      <c r="A267" s="6" t="s">
        <v>406</v>
      </c>
      <c r="B267" s="7" t="s">
        <v>8</v>
      </c>
      <c r="C267" s="6" t="s">
        <v>9</v>
      </c>
      <c r="D267" s="15" t="s">
        <v>407</v>
      </c>
      <c r="E267" s="25">
        <f t="shared" ref="E267:J267" si="5">E271</f>
        <v>1</v>
      </c>
      <c r="F267" s="46">
        <f t="shared" si="5"/>
        <v>1130.56</v>
      </c>
      <c r="G267" s="29">
        <f t="shared" si="5"/>
        <v>1130.56</v>
      </c>
      <c r="H267" s="25">
        <f t="shared" si="5"/>
        <v>1</v>
      </c>
      <c r="I267" s="46">
        <f t="shared" si="5"/>
        <v>0</v>
      </c>
      <c r="J267" s="29">
        <f t="shared" si="5"/>
        <v>0</v>
      </c>
    </row>
    <row r="268" spans="1:10" x14ac:dyDescent="0.25">
      <c r="A268" s="8" t="s">
        <v>408</v>
      </c>
      <c r="B268" s="9" t="s">
        <v>13</v>
      </c>
      <c r="C268" s="9" t="s">
        <v>14</v>
      </c>
      <c r="D268" s="11" t="s">
        <v>409</v>
      </c>
      <c r="E268" s="51">
        <v>1</v>
      </c>
      <c r="F268" s="47">
        <v>719.2</v>
      </c>
      <c r="G268" s="30">
        <f>ROUND(E268*F268,2)</f>
        <v>719.2</v>
      </c>
      <c r="H268" s="51">
        <v>1</v>
      </c>
      <c r="I268" s="55">
        <v>0</v>
      </c>
      <c r="J268" s="30">
        <f>ROUND(H268*I268,2)</f>
        <v>0</v>
      </c>
    </row>
    <row r="269" spans="1:10" ht="183.95" customHeight="1" x14ac:dyDescent="0.25">
      <c r="A269" s="10"/>
      <c r="B269" s="10"/>
      <c r="C269" s="10"/>
      <c r="D269" s="11" t="s">
        <v>410</v>
      </c>
      <c r="E269" s="52"/>
      <c r="F269" s="48"/>
      <c r="G269" s="31"/>
      <c r="H269" s="52"/>
      <c r="I269" s="56"/>
      <c r="J269" s="31"/>
    </row>
    <row r="270" spans="1:10" ht="24.6" customHeight="1" x14ac:dyDescent="0.25">
      <c r="A270" s="8" t="s">
        <v>411</v>
      </c>
      <c r="B270" s="9" t="s">
        <v>13</v>
      </c>
      <c r="C270" s="9" t="s">
        <v>14</v>
      </c>
      <c r="D270" s="11" t="s">
        <v>412</v>
      </c>
      <c r="E270" s="51">
        <v>1</v>
      </c>
      <c r="F270" s="47">
        <v>411.36</v>
      </c>
      <c r="G270" s="30">
        <f>ROUND(E270*F270,2)</f>
        <v>411.36</v>
      </c>
      <c r="H270" s="51">
        <v>1</v>
      </c>
      <c r="I270" s="55">
        <v>0</v>
      </c>
      <c r="J270" s="30">
        <f>ROUND(H270*I270,2)</f>
        <v>0</v>
      </c>
    </row>
    <row r="271" spans="1:10" x14ac:dyDescent="0.25">
      <c r="A271" s="10"/>
      <c r="B271" s="10"/>
      <c r="C271" s="10"/>
      <c r="D271" s="16" t="s">
        <v>413</v>
      </c>
      <c r="E271" s="51">
        <v>1</v>
      </c>
      <c r="F271" s="49">
        <f>G268+G270</f>
        <v>1130.56</v>
      </c>
      <c r="G271" s="32">
        <f>ROUND(E271*F271,2)</f>
        <v>1130.56</v>
      </c>
      <c r="H271" s="51">
        <v>1</v>
      </c>
      <c r="I271" s="49">
        <f>J268+J270</f>
        <v>0</v>
      </c>
      <c r="J271" s="32">
        <f>ROUND(H271*I271,2)</f>
        <v>0</v>
      </c>
    </row>
    <row r="272" spans="1:10" ht="0.95" customHeight="1" x14ac:dyDescent="0.25">
      <c r="A272" s="12"/>
      <c r="B272" s="12"/>
      <c r="C272" s="12"/>
      <c r="D272" s="17"/>
      <c r="E272" s="26"/>
      <c r="F272" s="44"/>
      <c r="G272" s="33"/>
      <c r="H272" s="26"/>
      <c r="I272" s="44"/>
      <c r="J272" s="33"/>
    </row>
    <row r="273" spans="1:10" x14ac:dyDescent="0.25">
      <c r="A273" s="10"/>
      <c r="B273" s="10"/>
      <c r="C273" s="10"/>
      <c r="D273" s="16" t="s">
        <v>416</v>
      </c>
      <c r="E273" s="53">
        <v>1</v>
      </c>
      <c r="F273" s="49">
        <f>G11+G246+G267</f>
        <v>43379.27</v>
      </c>
      <c r="G273" s="32">
        <f>ROUND(E273*F273,2)</f>
        <v>43379.27</v>
      </c>
      <c r="H273" s="53">
        <v>1</v>
      </c>
      <c r="I273" s="49">
        <f>J11+J246+J267</f>
        <v>0</v>
      </c>
      <c r="J273" s="32">
        <f>ROUND(H273*I273,2)</f>
        <v>0</v>
      </c>
    </row>
    <row r="274" spans="1:10" ht="0.95" customHeight="1" x14ac:dyDescent="0.25">
      <c r="A274" s="12"/>
      <c r="B274" s="12"/>
      <c r="C274" s="12"/>
      <c r="D274" s="17"/>
      <c r="E274" s="26"/>
      <c r="F274" s="44"/>
      <c r="G274" s="33"/>
      <c r="H274" s="26"/>
      <c r="I274" s="44"/>
      <c r="J274" s="33"/>
    </row>
    <row r="275" spans="1:10" x14ac:dyDescent="0.25">
      <c r="A275" s="10"/>
      <c r="B275" s="10"/>
      <c r="C275" s="10"/>
      <c r="D275" s="16" t="s">
        <v>433</v>
      </c>
      <c r="E275" s="53">
        <v>1</v>
      </c>
      <c r="F275" s="49">
        <f>G10</f>
        <v>43379.27</v>
      </c>
      <c r="G275" s="32">
        <f>ROUND(E275*F275,2)</f>
        <v>43379.27</v>
      </c>
      <c r="H275" s="53">
        <v>1</v>
      </c>
      <c r="I275" s="49">
        <f>J10</f>
        <v>0</v>
      </c>
      <c r="J275" s="32">
        <f>ROUND(H275*I275,2)</f>
        <v>0</v>
      </c>
    </row>
    <row r="276" spans="1:10" ht="0.95" customHeight="1" x14ac:dyDescent="0.25">
      <c r="A276" s="12"/>
      <c r="B276" s="12"/>
      <c r="C276" s="12"/>
      <c r="D276" s="17"/>
      <c r="E276" s="26"/>
      <c r="F276" s="44"/>
      <c r="G276" s="33"/>
      <c r="H276" s="26"/>
      <c r="I276" s="58"/>
      <c r="J276" s="33"/>
    </row>
    <row r="277" spans="1:10" x14ac:dyDescent="0.25">
      <c r="A277" s="19"/>
      <c r="B277" s="19"/>
      <c r="C277" s="20" t="s">
        <v>418</v>
      </c>
      <c r="D277" s="21" t="s">
        <v>419</v>
      </c>
      <c r="E277" s="22"/>
      <c r="F277" s="23">
        <v>15</v>
      </c>
      <c r="G277" s="32">
        <f>F277%*G275</f>
        <v>6506.89</v>
      </c>
      <c r="H277" s="22"/>
      <c r="I277" s="55">
        <v>0</v>
      </c>
      <c r="J277" s="32">
        <f>I277%*J275</f>
        <v>0</v>
      </c>
    </row>
    <row r="278" spans="1:10" x14ac:dyDescent="0.25">
      <c r="A278" s="19"/>
      <c r="B278" s="19"/>
      <c r="C278" s="19"/>
      <c r="D278" s="21" t="s">
        <v>427</v>
      </c>
      <c r="E278" s="54"/>
      <c r="F278" s="34"/>
      <c r="G278" s="32">
        <f>G275+G277</f>
        <v>49886.16</v>
      </c>
      <c r="H278" s="54"/>
      <c r="I278" s="34"/>
      <c r="J278" s="32">
        <f>J275+J277</f>
        <v>0</v>
      </c>
    </row>
    <row r="279" spans="1:10" ht="20.100000000000001" customHeight="1" x14ac:dyDescent="0.25">
      <c r="A279" s="19"/>
      <c r="B279" s="19"/>
      <c r="C279" s="19"/>
      <c r="D279" s="36" t="s">
        <v>426</v>
      </c>
      <c r="E279" s="37"/>
      <c r="F279" s="38"/>
      <c r="G279" s="39">
        <f>G278*4</f>
        <v>199544.64</v>
      </c>
      <c r="H279" s="37"/>
      <c r="I279" s="38"/>
      <c r="J279" s="39">
        <f>J278*4</f>
        <v>0</v>
      </c>
    </row>
    <row r="280" spans="1:10" ht="15.75" x14ac:dyDescent="0.25">
      <c r="A280" s="19"/>
      <c r="B280" s="19"/>
      <c r="C280" s="20" t="s">
        <v>418</v>
      </c>
      <c r="D280" s="21" t="s">
        <v>436</v>
      </c>
      <c r="E280" s="37"/>
      <c r="F280" s="23">
        <v>21</v>
      </c>
      <c r="G280" s="32">
        <f>F280%*G279</f>
        <v>41904.370000000003</v>
      </c>
      <c r="H280" s="37"/>
      <c r="I280" s="23">
        <v>21</v>
      </c>
      <c r="J280" s="32">
        <f>I280%*J279</f>
        <v>0</v>
      </c>
    </row>
    <row r="281" spans="1:10" ht="20.100000000000001" customHeight="1" x14ac:dyDescent="0.25">
      <c r="A281" s="19"/>
      <c r="B281" s="19"/>
      <c r="C281" s="19"/>
      <c r="D281" s="36" t="s">
        <v>437</v>
      </c>
      <c r="E281" s="40"/>
      <c r="F281" s="41"/>
      <c r="G281" s="42">
        <f>G279+G280</f>
        <v>241449.01</v>
      </c>
      <c r="H281" s="40"/>
      <c r="I281" s="41"/>
      <c r="J281" s="42">
        <f>J279+J280</f>
        <v>0</v>
      </c>
    </row>
    <row r="282" spans="1:10" ht="20.100000000000001" customHeight="1" x14ac:dyDescent="0.25">
      <c r="A282" s="19"/>
      <c r="B282" s="19"/>
      <c r="C282" s="19"/>
      <c r="D282" s="19"/>
      <c r="E282" s="19"/>
      <c r="F282" s="19"/>
      <c r="G282" s="19"/>
      <c r="H282" s="19"/>
      <c r="I282" s="19"/>
      <c r="J282" s="19"/>
    </row>
    <row r="283" spans="1:10" x14ac:dyDescent="0.25">
      <c r="A283" s="59" t="s">
        <v>435</v>
      </c>
      <c r="B283" s="59"/>
      <c r="C283" s="59"/>
      <c r="D283" s="59"/>
      <c r="E283" s="59"/>
      <c r="F283" s="59"/>
      <c r="G283" s="59"/>
      <c r="H283" s="59"/>
      <c r="I283" s="59"/>
      <c r="J283" s="59"/>
    </row>
    <row r="284" spans="1:10" x14ac:dyDescent="0.25">
      <c r="A284" s="35"/>
      <c r="B284" s="35"/>
      <c r="C284" s="35"/>
      <c r="D284" s="35"/>
      <c r="E284" s="35"/>
      <c r="F284" s="35"/>
      <c r="G284" s="35"/>
      <c r="H284" s="35"/>
      <c r="I284" s="35"/>
      <c r="J284" s="35"/>
    </row>
    <row r="285" spans="1:10" x14ac:dyDescent="0.25">
      <c r="A285" s="85" t="s">
        <v>420</v>
      </c>
      <c r="B285" s="87"/>
      <c r="C285" s="88"/>
      <c r="D285" s="88"/>
      <c r="E285" s="88"/>
      <c r="F285" s="88"/>
      <c r="G285" s="89"/>
      <c r="I285"/>
    </row>
    <row r="286" spans="1:10" x14ac:dyDescent="0.25">
      <c r="A286" s="86"/>
      <c r="B286" s="90"/>
      <c r="C286" s="91"/>
      <c r="D286" s="91"/>
      <c r="E286" s="91"/>
      <c r="F286" s="91"/>
      <c r="G286" s="92"/>
      <c r="I286"/>
    </row>
    <row r="287" spans="1:10" x14ac:dyDescent="0.25">
      <c r="A287" s="93" t="s">
        <v>421</v>
      </c>
      <c r="B287" s="87"/>
      <c r="C287" s="88"/>
      <c r="D287" s="88"/>
      <c r="E287" s="88"/>
      <c r="F287" s="88"/>
      <c r="G287" s="89"/>
      <c r="I287"/>
    </row>
    <row r="288" spans="1:10" x14ac:dyDescent="0.25">
      <c r="A288" s="94"/>
      <c r="B288" s="90"/>
      <c r="C288" s="91"/>
      <c r="D288" s="91"/>
      <c r="E288" s="91"/>
      <c r="F288" s="91"/>
      <c r="G288" s="92"/>
      <c r="I288"/>
    </row>
    <row r="289" spans="1:9" x14ac:dyDescent="0.25">
      <c r="A289" s="70" t="s">
        <v>422</v>
      </c>
      <c r="B289" s="71"/>
      <c r="C289" s="72"/>
      <c r="D289" s="70" t="s">
        <v>423</v>
      </c>
      <c r="E289" s="71"/>
      <c r="F289" s="71"/>
      <c r="G289" s="72"/>
      <c r="I289"/>
    </row>
    <row r="290" spans="1:9" x14ac:dyDescent="0.25">
      <c r="A290" s="73"/>
      <c r="B290" s="74"/>
      <c r="C290" s="75"/>
      <c r="D290" s="73"/>
      <c r="E290" s="74"/>
      <c r="F290" s="74"/>
      <c r="G290" s="75"/>
      <c r="I290"/>
    </row>
    <row r="291" spans="1:9" x14ac:dyDescent="0.25">
      <c r="A291" s="76" t="s">
        <v>424</v>
      </c>
      <c r="B291" s="77"/>
      <c r="C291" s="78"/>
      <c r="D291" s="80" t="s">
        <v>425</v>
      </c>
      <c r="E291" s="80"/>
      <c r="F291" s="80"/>
      <c r="G291" s="81"/>
      <c r="I291"/>
    </row>
    <row r="292" spans="1:9" x14ac:dyDescent="0.25">
      <c r="A292" s="79"/>
      <c r="B292" s="80"/>
      <c r="C292" s="81"/>
      <c r="D292" s="80"/>
      <c r="E292" s="80"/>
      <c r="F292" s="80"/>
      <c r="G292" s="81"/>
      <c r="I292"/>
    </row>
    <row r="293" spans="1:9" x14ac:dyDescent="0.25">
      <c r="A293" s="79"/>
      <c r="B293" s="80"/>
      <c r="C293" s="81"/>
      <c r="D293" s="80"/>
      <c r="E293" s="80"/>
      <c r="F293" s="80"/>
      <c r="G293" s="81"/>
      <c r="I293"/>
    </row>
    <row r="294" spans="1:9" x14ac:dyDescent="0.25">
      <c r="A294" s="82"/>
      <c r="B294" s="83"/>
      <c r="C294" s="84"/>
      <c r="D294" s="83"/>
      <c r="E294" s="83"/>
      <c r="F294" s="83"/>
      <c r="G294" s="84"/>
      <c r="I294"/>
    </row>
    <row r="295" spans="1:9" x14ac:dyDescent="0.25">
      <c r="I295"/>
    </row>
    <row r="296" spans="1:9" x14ac:dyDescent="0.25">
      <c r="I296"/>
    </row>
    <row r="297" spans="1:9" x14ac:dyDescent="0.25">
      <c r="I297"/>
    </row>
    <row r="298" spans="1:9" x14ac:dyDescent="0.25">
      <c r="I298"/>
    </row>
    <row r="299" spans="1:9" x14ac:dyDescent="0.25">
      <c r="I299"/>
    </row>
    <row r="300" spans="1:9" x14ac:dyDescent="0.25">
      <c r="I300"/>
    </row>
    <row r="301" spans="1:9" x14ac:dyDescent="0.25">
      <c r="I301"/>
    </row>
    <row r="302" spans="1:9" x14ac:dyDescent="0.25">
      <c r="I302"/>
    </row>
    <row r="303" spans="1:9" x14ac:dyDescent="0.25">
      <c r="I303"/>
    </row>
    <row r="304" spans="1:9" x14ac:dyDescent="0.25">
      <c r="I304"/>
    </row>
    <row r="305" spans="9:9" x14ac:dyDescent="0.25">
      <c r="I305"/>
    </row>
    <row r="306" spans="9:9" x14ac:dyDescent="0.25">
      <c r="I306"/>
    </row>
    <row r="307" spans="9:9" x14ac:dyDescent="0.25">
      <c r="I307"/>
    </row>
    <row r="308" spans="9:9" x14ac:dyDescent="0.25">
      <c r="I308"/>
    </row>
    <row r="309" spans="9:9" x14ac:dyDescent="0.25">
      <c r="I309"/>
    </row>
    <row r="310" spans="9:9" x14ac:dyDescent="0.25">
      <c r="I310"/>
    </row>
    <row r="311" spans="9:9" x14ac:dyDescent="0.25">
      <c r="I311"/>
    </row>
    <row r="312" spans="9:9" x14ac:dyDescent="0.25">
      <c r="I312"/>
    </row>
    <row r="313" spans="9:9" x14ac:dyDescent="0.25">
      <c r="I313"/>
    </row>
    <row r="314" spans="9:9" x14ac:dyDescent="0.25">
      <c r="I314"/>
    </row>
    <row r="315" spans="9:9" x14ac:dyDescent="0.25">
      <c r="I315"/>
    </row>
    <row r="316" spans="9:9" x14ac:dyDescent="0.25">
      <c r="I316"/>
    </row>
    <row r="317" spans="9:9" x14ac:dyDescent="0.25">
      <c r="I317"/>
    </row>
    <row r="318" spans="9:9" x14ac:dyDescent="0.25">
      <c r="I318"/>
    </row>
    <row r="319" spans="9:9" x14ac:dyDescent="0.25">
      <c r="I319"/>
    </row>
    <row r="320" spans="9:9" x14ac:dyDescent="0.25">
      <c r="I320"/>
    </row>
    <row r="321" spans="9:9" x14ac:dyDescent="0.25">
      <c r="I321"/>
    </row>
    <row r="322" spans="9:9" x14ac:dyDescent="0.25">
      <c r="I322"/>
    </row>
    <row r="323" spans="9:9" x14ac:dyDescent="0.25">
      <c r="I323"/>
    </row>
    <row r="324" spans="9:9" x14ac:dyDescent="0.25">
      <c r="I324"/>
    </row>
    <row r="325" spans="9:9" x14ac:dyDescent="0.25">
      <c r="I325"/>
    </row>
    <row r="326" spans="9:9" x14ac:dyDescent="0.25">
      <c r="I326"/>
    </row>
    <row r="327" spans="9:9" x14ac:dyDescent="0.25">
      <c r="I327"/>
    </row>
    <row r="328" spans="9:9" x14ac:dyDescent="0.25">
      <c r="I328"/>
    </row>
    <row r="329" spans="9:9" x14ac:dyDescent="0.25">
      <c r="I329"/>
    </row>
    <row r="330" spans="9:9" x14ac:dyDescent="0.25">
      <c r="I330"/>
    </row>
    <row r="331" spans="9:9" x14ac:dyDescent="0.25">
      <c r="I331"/>
    </row>
    <row r="332" spans="9:9" x14ac:dyDescent="0.25">
      <c r="I332"/>
    </row>
    <row r="333" spans="9:9" x14ac:dyDescent="0.25">
      <c r="I333"/>
    </row>
    <row r="334" spans="9:9" x14ac:dyDescent="0.25">
      <c r="I334"/>
    </row>
    <row r="335" spans="9:9" x14ac:dyDescent="0.25">
      <c r="I335"/>
    </row>
    <row r="336" spans="9:9" x14ac:dyDescent="0.25">
      <c r="I336"/>
    </row>
    <row r="337" spans="9:9" x14ac:dyDescent="0.25">
      <c r="I337"/>
    </row>
    <row r="338" spans="9:9" x14ac:dyDescent="0.25">
      <c r="I338"/>
    </row>
    <row r="339" spans="9:9" x14ac:dyDescent="0.25">
      <c r="I339"/>
    </row>
    <row r="340" spans="9:9" x14ac:dyDescent="0.25">
      <c r="I340"/>
    </row>
    <row r="341" spans="9:9" x14ac:dyDescent="0.25">
      <c r="I341"/>
    </row>
    <row r="342" spans="9:9" x14ac:dyDescent="0.25">
      <c r="I342"/>
    </row>
    <row r="343" spans="9:9" x14ac:dyDescent="0.25">
      <c r="I343"/>
    </row>
    <row r="344" spans="9:9" x14ac:dyDescent="0.25">
      <c r="I344"/>
    </row>
    <row r="345" spans="9:9" x14ac:dyDescent="0.25">
      <c r="I345"/>
    </row>
    <row r="346" spans="9:9" x14ac:dyDescent="0.25">
      <c r="I346"/>
    </row>
    <row r="347" spans="9:9" x14ac:dyDescent="0.25">
      <c r="I347"/>
    </row>
    <row r="348" spans="9:9" x14ac:dyDescent="0.25">
      <c r="I348"/>
    </row>
    <row r="349" spans="9:9" x14ac:dyDescent="0.25">
      <c r="I349"/>
    </row>
    <row r="350" spans="9:9" x14ac:dyDescent="0.25">
      <c r="I350"/>
    </row>
    <row r="351" spans="9:9" x14ac:dyDescent="0.25">
      <c r="I351"/>
    </row>
    <row r="352" spans="9:9" x14ac:dyDescent="0.25">
      <c r="I352"/>
    </row>
    <row r="353" spans="9:9" x14ac:dyDescent="0.25">
      <c r="I353"/>
    </row>
    <row r="354" spans="9:9" x14ac:dyDescent="0.25">
      <c r="I354"/>
    </row>
    <row r="355" spans="9:9" x14ac:dyDescent="0.25">
      <c r="I355"/>
    </row>
    <row r="356" spans="9:9" x14ac:dyDescent="0.25">
      <c r="I356"/>
    </row>
    <row r="357" spans="9:9" x14ac:dyDescent="0.25">
      <c r="I357"/>
    </row>
    <row r="358" spans="9:9" x14ac:dyDescent="0.25">
      <c r="I358"/>
    </row>
    <row r="359" spans="9:9" x14ac:dyDescent="0.25">
      <c r="I359"/>
    </row>
    <row r="360" spans="9:9" x14ac:dyDescent="0.25">
      <c r="I360"/>
    </row>
    <row r="361" spans="9:9" x14ac:dyDescent="0.25">
      <c r="I361"/>
    </row>
    <row r="362" spans="9:9" x14ac:dyDescent="0.25">
      <c r="I362"/>
    </row>
    <row r="363" spans="9:9" x14ac:dyDescent="0.25">
      <c r="I363"/>
    </row>
    <row r="364" spans="9:9" x14ac:dyDescent="0.25">
      <c r="I364"/>
    </row>
    <row r="365" spans="9:9" x14ac:dyDescent="0.25">
      <c r="I365"/>
    </row>
    <row r="366" spans="9:9" x14ac:dyDescent="0.25">
      <c r="I366"/>
    </row>
    <row r="367" spans="9:9" x14ac:dyDescent="0.25">
      <c r="I367"/>
    </row>
    <row r="368" spans="9:9" x14ac:dyDescent="0.25">
      <c r="I368"/>
    </row>
    <row r="369" spans="9:9" x14ac:dyDescent="0.25">
      <c r="I369"/>
    </row>
    <row r="370" spans="9:9" x14ac:dyDescent="0.25">
      <c r="I370"/>
    </row>
    <row r="371" spans="9:9" x14ac:dyDescent="0.25">
      <c r="I371"/>
    </row>
    <row r="372" spans="9:9" x14ac:dyDescent="0.25">
      <c r="I372"/>
    </row>
    <row r="373" spans="9:9" x14ac:dyDescent="0.25">
      <c r="I373"/>
    </row>
    <row r="374" spans="9:9" x14ac:dyDescent="0.25">
      <c r="I374"/>
    </row>
    <row r="375" spans="9:9" x14ac:dyDescent="0.25">
      <c r="I375"/>
    </row>
    <row r="376" spans="9:9" x14ac:dyDescent="0.25">
      <c r="I376"/>
    </row>
    <row r="377" spans="9:9" x14ac:dyDescent="0.25">
      <c r="I377"/>
    </row>
    <row r="378" spans="9:9" x14ac:dyDescent="0.25">
      <c r="I378"/>
    </row>
    <row r="379" spans="9:9" x14ac:dyDescent="0.25">
      <c r="I379"/>
    </row>
    <row r="380" spans="9:9" x14ac:dyDescent="0.25">
      <c r="I380"/>
    </row>
    <row r="381" spans="9:9" x14ac:dyDescent="0.25">
      <c r="I381"/>
    </row>
    <row r="382" spans="9:9" x14ac:dyDescent="0.25">
      <c r="I382"/>
    </row>
    <row r="383" spans="9:9" x14ac:dyDescent="0.25">
      <c r="I383"/>
    </row>
    <row r="384" spans="9:9" x14ac:dyDescent="0.25">
      <c r="I384"/>
    </row>
    <row r="385" spans="9:9" x14ac:dyDescent="0.25">
      <c r="I385"/>
    </row>
    <row r="386" spans="9:9" x14ac:dyDescent="0.25">
      <c r="I386"/>
    </row>
    <row r="387" spans="9:9" x14ac:dyDescent="0.25">
      <c r="I387"/>
    </row>
    <row r="388" spans="9:9" x14ac:dyDescent="0.25">
      <c r="I388"/>
    </row>
    <row r="389" spans="9:9" x14ac:dyDescent="0.25">
      <c r="I389"/>
    </row>
    <row r="390" spans="9:9" x14ac:dyDescent="0.25">
      <c r="I390"/>
    </row>
    <row r="391" spans="9:9" x14ac:dyDescent="0.25">
      <c r="I391"/>
    </row>
    <row r="392" spans="9:9" x14ac:dyDescent="0.25">
      <c r="I392"/>
    </row>
    <row r="393" spans="9:9" x14ac:dyDescent="0.25">
      <c r="I393"/>
    </row>
    <row r="394" spans="9:9" x14ac:dyDescent="0.25">
      <c r="I394"/>
    </row>
    <row r="395" spans="9:9" x14ac:dyDescent="0.25">
      <c r="I395"/>
    </row>
    <row r="396" spans="9:9" x14ac:dyDescent="0.25">
      <c r="I396"/>
    </row>
    <row r="397" spans="9:9" x14ac:dyDescent="0.25">
      <c r="I397"/>
    </row>
    <row r="398" spans="9:9" x14ac:dyDescent="0.25">
      <c r="I398"/>
    </row>
    <row r="399" spans="9:9" x14ac:dyDescent="0.25">
      <c r="I399"/>
    </row>
    <row r="400" spans="9:9" x14ac:dyDescent="0.25">
      <c r="I400"/>
    </row>
    <row r="401" spans="9:9" x14ac:dyDescent="0.25">
      <c r="I401"/>
    </row>
    <row r="402" spans="9:9" x14ac:dyDescent="0.25">
      <c r="I402"/>
    </row>
    <row r="403" spans="9:9" x14ac:dyDescent="0.25">
      <c r="I403"/>
    </row>
    <row r="404" spans="9:9" x14ac:dyDescent="0.25">
      <c r="I404"/>
    </row>
    <row r="405" spans="9:9" x14ac:dyDescent="0.25">
      <c r="I405"/>
    </row>
    <row r="406" spans="9:9" x14ac:dyDescent="0.25">
      <c r="I406"/>
    </row>
    <row r="407" spans="9:9" x14ac:dyDescent="0.25">
      <c r="I407"/>
    </row>
    <row r="408" spans="9:9" x14ac:dyDescent="0.25">
      <c r="I408"/>
    </row>
    <row r="409" spans="9:9" x14ac:dyDescent="0.25">
      <c r="I409"/>
    </row>
    <row r="410" spans="9:9" x14ac:dyDescent="0.25">
      <c r="I410"/>
    </row>
    <row r="411" spans="9:9" x14ac:dyDescent="0.25">
      <c r="I411"/>
    </row>
    <row r="412" spans="9:9" x14ac:dyDescent="0.25">
      <c r="I412"/>
    </row>
    <row r="413" spans="9:9" x14ac:dyDescent="0.25">
      <c r="I413"/>
    </row>
    <row r="414" spans="9:9" x14ac:dyDescent="0.25">
      <c r="I414"/>
    </row>
    <row r="415" spans="9:9" x14ac:dyDescent="0.25">
      <c r="I415"/>
    </row>
    <row r="416" spans="9:9" x14ac:dyDescent="0.25">
      <c r="I416"/>
    </row>
    <row r="417" spans="9:9" x14ac:dyDescent="0.25">
      <c r="I417"/>
    </row>
    <row r="418" spans="9:9" x14ac:dyDescent="0.25">
      <c r="I418"/>
    </row>
    <row r="419" spans="9:9" x14ac:dyDescent="0.25">
      <c r="I419"/>
    </row>
    <row r="420" spans="9:9" x14ac:dyDescent="0.25">
      <c r="I420"/>
    </row>
    <row r="421" spans="9:9" x14ac:dyDescent="0.25">
      <c r="I421"/>
    </row>
    <row r="422" spans="9:9" x14ac:dyDescent="0.25">
      <c r="I422"/>
    </row>
    <row r="423" spans="9:9" x14ac:dyDescent="0.25">
      <c r="I423"/>
    </row>
    <row r="424" spans="9:9" x14ac:dyDescent="0.25">
      <c r="I424"/>
    </row>
    <row r="425" spans="9:9" x14ac:dyDescent="0.25">
      <c r="I425"/>
    </row>
    <row r="426" spans="9:9" x14ac:dyDescent="0.25">
      <c r="I426"/>
    </row>
    <row r="427" spans="9:9" x14ac:dyDescent="0.25">
      <c r="I427"/>
    </row>
    <row r="428" spans="9:9" x14ac:dyDescent="0.25">
      <c r="I428"/>
    </row>
    <row r="429" spans="9:9" x14ac:dyDescent="0.25">
      <c r="I429"/>
    </row>
    <row r="430" spans="9:9" x14ac:dyDescent="0.25">
      <c r="I430"/>
    </row>
    <row r="431" spans="9:9" x14ac:dyDescent="0.25">
      <c r="I431"/>
    </row>
    <row r="432" spans="9:9" x14ac:dyDescent="0.25">
      <c r="I432"/>
    </row>
    <row r="433" spans="9:9" x14ac:dyDescent="0.25">
      <c r="I433"/>
    </row>
    <row r="434" spans="9:9" x14ac:dyDescent="0.25">
      <c r="I434"/>
    </row>
    <row r="435" spans="9:9" x14ac:dyDescent="0.25">
      <c r="I435"/>
    </row>
    <row r="436" spans="9:9" x14ac:dyDescent="0.25">
      <c r="I436"/>
    </row>
    <row r="437" spans="9:9" x14ac:dyDescent="0.25">
      <c r="I437"/>
    </row>
    <row r="438" spans="9:9" x14ac:dyDescent="0.25">
      <c r="I438"/>
    </row>
    <row r="439" spans="9:9" x14ac:dyDescent="0.25">
      <c r="I439"/>
    </row>
    <row r="440" spans="9:9" x14ac:dyDescent="0.25">
      <c r="I440"/>
    </row>
    <row r="441" spans="9:9" x14ac:dyDescent="0.25">
      <c r="I441"/>
    </row>
    <row r="442" spans="9:9" x14ac:dyDescent="0.25">
      <c r="I442"/>
    </row>
    <row r="443" spans="9:9" x14ac:dyDescent="0.25">
      <c r="I443"/>
    </row>
    <row r="444" spans="9:9" x14ac:dyDescent="0.25">
      <c r="I444"/>
    </row>
    <row r="445" spans="9:9" x14ac:dyDescent="0.25">
      <c r="I445"/>
    </row>
    <row r="446" spans="9:9" x14ac:dyDescent="0.25">
      <c r="I446"/>
    </row>
    <row r="447" spans="9:9" x14ac:dyDescent="0.25">
      <c r="I447"/>
    </row>
    <row r="448" spans="9:9" x14ac:dyDescent="0.25">
      <c r="I448"/>
    </row>
    <row r="449" spans="9:9" x14ac:dyDescent="0.25">
      <c r="I449"/>
    </row>
    <row r="450" spans="9:9" x14ac:dyDescent="0.25">
      <c r="I450"/>
    </row>
    <row r="451" spans="9:9" x14ac:dyDescent="0.25">
      <c r="I451"/>
    </row>
    <row r="452" spans="9:9" x14ac:dyDescent="0.25">
      <c r="I452"/>
    </row>
    <row r="453" spans="9:9" x14ac:dyDescent="0.25">
      <c r="I453"/>
    </row>
    <row r="454" spans="9:9" x14ac:dyDescent="0.25">
      <c r="I454"/>
    </row>
    <row r="455" spans="9:9" x14ac:dyDescent="0.25">
      <c r="I455"/>
    </row>
    <row r="456" spans="9:9" x14ac:dyDescent="0.25">
      <c r="I456"/>
    </row>
    <row r="457" spans="9:9" x14ac:dyDescent="0.25">
      <c r="I457"/>
    </row>
    <row r="458" spans="9:9" x14ac:dyDescent="0.25">
      <c r="I458"/>
    </row>
    <row r="459" spans="9:9" x14ac:dyDescent="0.25">
      <c r="I459"/>
    </row>
    <row r="460" spans="9:9" x14ac:dyDescent="0.25">
      <c r="I460"/>
    </row>
    <row r="461" spans="9:9" x14ac:dyDescent="0.25">
      <c r="I461"/>
    </row>
    <row r="462" spans="9:9" x14ac:dyDescent="0.25">
      <c r="I462"/>
    </row>
    <row r="463" spans="9:9" x14ac:dyDescent="0.25">
      <c r="I463"/>
    </row>
    <row r="464" spans="9:9" x14ac:dyDescent="0.25">
      <c r="I464"/>
    </row>
    <row r="465" spans="9:9" x14ac:dyDescent="0.25">
      <c r="I465"/>
    </row>
    <row r="466" spans="9:9" x14ac:dyDescent="0.25">
      <c r="I466"/>
    </row>
    <row r="467" spans="9:9" x14ac:dyDescent="0.25">
      <c r="I467"/>
    </row>
    <row r="468" spans="9:9" x14ac:dyDescent="0.25">
      <c r="I468"/>
    </row>
    <row r="469" spans="9:9" x14ac:dyDescent="0.25">
      <c r="I469"/>
    </row>
    <row r="470" spans="9:9" x14ac:dyDescent="0.25">
      <c r="I470"/>
    </row>
    <row r="471" spans="9:9" x14ac:dyDescent="0.25">
      <c r="I471"/>
    </row>
    <row r="472" spans="9:9" x14ac:dyDescent="0.25">
      <c r="I472"/>
    </row>
    <row r="473" spans="9:9" x14ac:dyDescent="0.25">
      <c r="I473"/>
    </row>
    <row r="474" spans="9:9" x14ac:dyDescent="0.25">
      <c r="I474"/>
    </row>
    <row r="475" spans="9:9" x14ac:dyDescent="0.25">
      <c r="I475"/>
    </row>
    <row r="476" spans="9:9" x14ac:dyDescent="0.25">
      <c r="I476"/>
    </row>
    <row r="477" spans="9:9" x14ac:dyDescent="0.25">
      <c r="I477"/>
    </row>
    <row r="478" spans="9:9" x14ac:dyDescent="0.25">
      <c r="I478"/>
    </row>
    <row r="479" spans="9:9" x14ac:dyDescent="0.25">
      <c r="I479"/>
    </row>
    <row r="480" spans="9:9" x14ac:dyDescent="0.25">
      <c r="I480"/>
    </row>
    <row r="481" spans="9:9" x14ac:dyDescent="0.25">
      <c r="I481"/>
    </row>
    <row r="482" spans="9:9" x14ac:dyDescent="0.25">
      <c r="I482"/>
    </row>
    <row r="483" spans="9:9" x14ac:dyDescent="0.25">
      <c r="I483"/>
    </row>
    <row r="484" spans="9:9" x14ac:dyDescent="0.25">
      <c r="I484"/>
    </row>
    <row r="485" spans="9:9" x14ac:dyDescent="0.25">
      <c r="I485"/>
    </row>
    <row r="486" spans="9:9" x14ac:dyDescent="0.25">
      <c r="I486"/>
    </row>
    <row r="487" spans="9:9" x14ac:dyDescent="0.25">
      <c r="I487"/>
    </row>
    <row r="488" spans="9:9" x14ac:dyDescent="0.25">
      <c r="I488"/>
    </row>
    <row r="489" spans="9:9" x14ac:dyDescent="0.25">
      <c r="I489"/>
    </row>
    <row r="490" spans="9:9" x14ac:dyDescent="0.25">
      <c r="I490"/>
    </row>
    <row r="491" spans="9:9" x14ac:dyDescent="0.25">
      <c r="I491"/>
    </row>
    <row r="492" spans="9:9" x14ac:dyDescent="0.25">
      <c r="I492"/>
    </row>
    <row r="493" spans="9:9" x14ac:dyDescent="0.25">
      <c r="I493"/>
    </row>
    <row r="494" spans="9:9" x14ac:dyDescent="0.25">
      <c r="I494"/>
    </row>
    <row r="495" spans="9:9" x14ac:dyDescent="0.25">
      <c r="I495"/>
    </row>
    <row r="496" spans="9:9" x14ac:dyDescent="0.25">
      <c r="I496"/>
    </row>
    <row r="497" spans="9:9" x14ac:dyDescent="0.25">
      <c r="I497"/>
    </row>
    <row r="498" spans="9:9" x14ac:dyDescent="0.25">
      <c r="I498"/>
    </row>
    <row r="499" spans="9:9" x14ac:dyDescent="0.25">
      <c r="I499"/>
    </row>
    <row r="500" spans="9:9" x14ac:dyDescent="0.25">
      <c r="I500"/>
    </row>
    <row r="501" spans="9:9" x14ac:dyDescent="0.25">
      <c r="I501"/>
    </row>
    <row r="502" spans="9:9" x14ac:dyDescent="0.25">
      <c r="I502"/>
    </row>
    <row r="503" spans="9:9" x14ac:dyDescent="0.25">
      <c r="I503"/>
    </row>
    <row r="504" spans="9:9" x14ac:dyDescent="0.25">
      <c r="I504"/>
    </row>
    <row r="505" spans="9:9" x14ac:dyDescent="0.25">
      <c r="I505"/>
    </row>
    <row r="506" spans="9:9" x14ac:dyDescent="0.25">
      <c r="I506"/>
    </row>
    <row r="507" spans="9:9" x14ac:dyDescent="0.25">
      <c r="I507"/>
    </row>
    <row r="508" spans="9:9" x14ac:dyDescent="0.25">
      <c r="I508"/>
    </row>
    <row r="509" spans="9:9" x14ac:dyDescent="0.25">
      <c r="I509"/>
    </row>
    <row r="510" spans="9:9" x14ac:dyDescent="0.25">
      <c r="I510"/>
    </row>
    <row r="511" spans="9:9" x14ac:dyDescent="0.25">
      <c r="I511"/>
    </row>
    <row r="512" spans="9:9" x14ac:dyDescent="0.25">
      <c r="I512"/>
    </row>
    <row r="513" spans="9:9" x14ac:dyDescent="0.25">
      <c r="I513"/>
    </row>
    <row r="514" spans="9:9" x14ac:dyDescent="0.25">
      <c r="I514"/>
    </row>
    <row r="515" spans="9:9" x14ac:dyDescent="0.25">
      <c r="I515"/>
    </row>
    <row r="516" spans="9:9" x14ac:dyDescent="0.25">
      <c r="I516"/>
    </row>
    <row r="517" spans="9:9" x14ac:dyDescent="0.25">
      <c r="I517"/>
    </row>
    <row r="518" spans="9:9" x14ac:dyDescent="0.25">
      <c r="I518"/>
    </row>
    <row r="519" spans="9:9" x14ac:dyDescent="0.25">
      <c r="I519"/>
    </row>
    <row r="520" spans="9:9" x14ac:dyDescent="0.25">
      <c r="I520"/>
    </row>
    <row r="521" spans="9:9" x14ac:dyDescent="0.25">
      <c r="I521"/>
    </row>
    <row r="522" spans="9:9" x14ac:dyDescent="0.25">
      <c r="I522"/>
    </row>
    <row r="523" spans="9:9" x14ac:dyDescent="0.25">
      <c r="I523"/>
    </row>
    <row r="524" spans="9:9" x14ac:dyDescent="0.25">
      <c r="I524"/>
    </row>
    <row r="525" spans="9:9" x14ac:dyDescent="0.25">
      <c r="I525"/>
    </row>
    <row r="526" spans="9:9" x14ac:dyDescent="0.25">
      <c r="I526"/>
    </row>
    <row r="527" spans="9:9" x14ac:dyDescent="0.25">
      <c r="I527"/>
    </row>
    <row r="528" spans="9:9" x14ac:dyDescent="0.25">
      <c r="I528"/>
    </row>
    <row r="529" spans="9:9" x14ac:dyDescent="0.25">
      <c r="I529"/>
    </row>
    <row r="530" spans="9:9" x14ac:dyDescent="0.25">
      <c r="I530"/>
    </row>
    <row r="531" spans="9:9" x14ac:dyDescent="0.25">
      <c r="I531"/>
    </row>
    <row r="532" spans="9:9" x14ac:dyDescent="0.25">
      <c r="I532"/>
    </row>
    <row r="533" spans="9:9" x14ac:dyDescent="0.25">
      <c r="I533"/>
    </row>
    <row r="534" spans="9:9" x14ac:dyDescent="0.25">
      <c r="I534"/>
    </row>
    <row r="535" spans="9:9" x14ac:dyDescent="0.25">
      <c r="I535"/>
    </row>
    <row r="536" spans="9:9" x14ac:dyDescent="0.25">
      <c r="I536"/>
    </row>
    <row r="537" spans="9:9" x14ac:dyDescent="0.25">
      <c r="I537"/>
    </row>
    <row r="538" spans="9:9" x14ac:dyDescent="0.25">
      <c r="I538"/>
    </row>
    <row r="539" spans="9:9" x14ac:dyDescent="0.25">
      <c r="I539"/>
    </row>
    <row r="540" spans="9:9" x14ac:dyDescent="0.25">
      <c r="I540"/>
    </row>
    <row r="541" spans="9:9" x14ac:dyDescent="0.25">
      <c r="I541"/>
    </row>
    <row r="542" spans="9:9" x14ac:dyDescent="0.25">
      <c r="I542"/>
    </row>
    <row r="543" spans="9:9" x14ac:dyDescent="0.25">
      <c r="I543"/>
    </row>
    <row r="544" spans="9:9" x14ac:dyDescent="0.25">
      <c r="I544"/>
    </row>
    <row r="545" spans="9:9" x14ac:dyDescent="0.25">
      <c r="I545"/>
    </row>
    <row r="546" spans="9:9" x14ac:dyDescent="0.25">
      <c r="I546"/>
    </row>
    <row r="547" spans="9:9" x14ac:dyDescent="0.25">
      <c r="I547"/>
    </row>
    <row r="548" spans="9:9" x14ac:dyDescent="0.25">
      <c r="I548"/>
    </row>
    <row r="549" spans="9:9" x14ac:dyDescent="0.25">
      <c r="I549"/>
    </row>
    <row r="550" spans="9:9" x14ac:dyDescent="0.25">
      <c r="I550"/>
    </row>
    <row r="551" spans="9:9" x14ac:dyDescent="0.25">
      <c r="I551"/>
    </row>
    <row r="552" spans="9:9" x14ac:dyDescent="0.25">
      <c r="I552"/>
    </row>
    <row r="553" spans="9:9" x14ac:dyDescent="0.25">
      <c r="I553"/>
    </row>
    <row r="554" spans="9:9" x14ac:dyDescent="0.25">
      <c r="I554"/>
    </row>
    <row r="555" spans="9:9" x14ac:dyDescent="0.25">
      <c r="I555"/>
    </row>
    <row r="556" spans="9:9" x14ac:dyDescent="0.25">
      <c r="I556"/>
    </row>
    <row r="557" spans="9:9" x14ac:dyDescent="0.25">
      <c r="I557"/>
    </row>
    <row r="558" spans="9:9" x14ac:dyDescent="0.25">
      <c r="I558"/>
    </row>
    <row r="559" spans="9:9" x14ac:dyDescent="0.25">
      <c r="I559"/>
    </row>
    <row r="560" spans="9:9" x14ac:dyDescent="0.25">
      <c r="I560"/>
    </row>
    <row r="561" spans="9:9" x14ac:dyDescent="0.25">
      <c r="I561"/>
    </row>
    <row r="562" spans="9:9" x14ac:dyDescent="0.25">
      <c r="I562"/>
    </row>
    <row r="563" spans="9:9" x14ac:dyDescent="0.25">
      <c r="I563"/>
    </row>
    <row r="564" spans="9:9" x14ac:dyDescent="0.25">
      <c r="I564"/>
    </row>
    <row r="565" spans="9:9" x14ac:dyDescent="0.25">
      <c r="I565"/>
    </row>
    <row r="566" spans="9:9" x14ac:dyDescent="0.25">
      <c r="I566"/>
    </row>
    <row r="567" spans="9:9" x14ac:dyDescent="0.25">
      <c r="I567"/>
    </row>
    <row r="568" spans="9:9" x14ac:dyDescent="0.25">
      <c r="I568"/>
    </row>
    <row r="569" spans="9:9" x14ac:dyDescent="0.25">
      <c r="I569"/>
    </row>
    <row r="570" spans="9:9" x14ac:dyDescent="0.25">
      <c r="I570"/>
    </row>
    <row r="571" spans="9:9" x14ac:dyDescent="0.25">
      <c r="I571"/>
    </row>
    <row r="572" spans="9:9" x14ac:dyDescent="0.25">
      <c r="I572"/>
    </row>
    <row r="573" spans="9:9" x14ac:dyDescent="0.25">
      <c r="I573"/>
    </row>
    <row r="574" spans="9:9" x14ac:dyDescent="0.25">
      <c r="I574"/>
    </row>
    <row r="575" spans="9:9" x14ac:dyDescent="0.25">
      <c r="I575"/>
    </row>
    <row r="576" spans="9:9" x14ac:dyDescent="0.25">
      <c r="I576"/>
    </row>
    <row r="577" spans="9:9" x14ac:dyDescent="0.25">
      <c r="I577"/>
    </row>
    <row r="578" spans="9:9" x14ac:dyDescent="0.25">
      <c r="I578"/>
    </row>
    <row r="579" spans="9:9" x14ac:dyDescent="0.25">
      <c r="I579"/>
    </row>
    <row r="580" spans="9:9" x14ac:dyDescent="0.25">
      <c r="I580"/>
    </row>
    <row r="581" spans="9:9" x14ac:dyDescent="0.25">
      <c r="I581"/>
    </row>
    <row r="582" spans="9:9" x14ac:dyDescent="0.25">
      <c r="I582"/>
    </row>
    <row r="583" spans="9:9" x14ac:dyDescent="0.25">
      <c r="I583"/>
    </row>
    <row r="584" spans="9:9" x14ac:dyDescent="0.25">
      <c r="I584"/>
    </row>
    <row r="585" spans="9:9" x14ac:dyDescent="0.25">
      <c r="I585"/>
    </row>
    <row r="586" spans="9:9" x14ac:dyDescent="0.25">
      <c r="I586"/>
    </row>
    <row r="587" spans="9:9" x14ac:dyDescent="0.25">
      <c r="I587"/>
    </row>
    <row r="588" spans="9:9" x14ac:dyDescent="0.25">
      <c r="I588"/>
    </row>
    <row r="589" spans="9:9" x14ac:dyDescent="0.25">
      <c r="I589"/>
    </row>
    <row r="590" spans="9:9" x14ac:dyDescent="0.25">
      <c r="I590"/>
    </row>
    <row r="591" spans="9:9" x14ac:dyDescent="0.25">
      <c r="I591"/>
    </row>
    <row r="592" spans="9:9" x14ac:dyDescent="0.25">
      <c r="I592"/>
    </row>
    <row r="593" spans="9:9" x14ac:dyDescent="0.25">
      <c r="I593"/>
    </row>
    <row r="594" spans="9:9" x14ac:dyDescent="0.25">
      <c r="I594"/>
    </row>
    <row r="595" spans="9:9" x14ac:dyDescent="0.25">
      <c r="I595"/>
    </row>
    <row r="596" spans="9:9" x14ac:dyDescent="0.25">
      <c r="I596"/>
    </row>
    <row r="597" spans="9:9" x14ac:dyDescent="0.25">
      <c r="I597"/>
    </row>
  </sheetData>
  <sheetProtection algorithmName="SHA-512" hashValue="PpxOLboGUh3CYep9IJ1dngsrfCPQ/QmfXjmf/jnTNDTq6R2hlzvjQjYR2jLQDauQq4Ea/iNXwq+0UqxBtjEtgw==" saltValue="bgWkmKro0zba6UcDNi7J0g==" spinCount="100000" sheet="1" objects="1" scenarios="1"/>
  <mergeCells count="16">
    <mergeCell ref="A289:C290"/>
    <mergeCell ref="D289:G290"/>
    <mergeCell ref="A291:C294"/>
    <mergeCell ref="D291:G294"/>
    <mergeCell ref="A285:A286"/>
    <mergeCell ref="B285:G286"/>
    <mergeCell ref="A287:A288"/>
    <mergeCell ref="B287:G288"/>
    <mergeCell ref="A283:J283"/>
    <mergeCell ref="E7:G7"/>
    <mergeCell ref="H7:J7"/>
    <mergeCell ref="A1:J1"/>
    <mergeCell ref="A2:J2"/>
    <mergeCell ref="A3:J3"/>
    <mergeCell ref="A5:J5"/>
    <mergeCell ref="A6:J6"/>
  </mergeCells>
  <dataValidations count="3">
    <dataValidation type="decimal" operator="lessThanOrEqual" allowBlank="1" showInputMessage="1" showErrorMessage="1" errorTitle="GG+BI EXCEDIDO" error="El valor de GG+BI tiene que ser menor o igual a 15%" sqref="I277" xr:uid="{6DC240AC-DD58-44BE-8D35-6BC4A7EDA071}">
      <formula1>15</formula1>
    </dataValidation>
    <dataValidation type="decimal" operator="lessThanOrEqual" allowBlank="1" showInputMessage="1" showErrorMessage="1" errorTitle="VALOR MÁXIMO SUPERADO" error="El precio debe ser menor o igual que el de proyecto." sqref="I12 I14 I16 I18 I20 I22 I24 I26 I28 I30 I32 I34 I36 I38 I40 I42 I44 I46 I48 I50 I52 I54 I56 I58 I60 I62 I64 I66 I68 I70 I72 I74 I76 I78 I80 I82 I84 I86 I88 I90 I92 I94 I96 I98 I100 I102 I104 I106 I108 I110 I112 I114 I116 I118 I120 I122 I124 I126 I128 I130 I132 I134 I136 I148 I150 I152 I154 I156 I158 I138 I140 I142 I144 I146 I160 I162 I164 I166 I168 I170 I172 I174 I176 I178 I180 I182 I184 I186 I188 I190 I192 I194 I196 I198 I200 I202 I204 I206 I208 I210 I212 I214 I216 I218 I220 I222 I224 I226 I228 I230 I232 I234 I236 I238 I240 I242 I268 I270 I247:I259 I261:I264" xr:uid="{00950D20-1114-4FF2-A20A-F6228353992A}">
      <formula1>F12</formula1>
    </dataValidation>
    <dataValidation type="list" allowBlank="1" showInputMessage="1" showErrorMessage="1" sqref="B9:B276" xr:uid="{DA7C6AC1-C48F-4BD6-BD24-BD050F5B687A}">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Fernández Martínez, Alberto</dc:creator>
  <cp:lastModifiedBy>Cañete Mora, Francisco José</cp:lastModifiedBy>
  <dcterms:created xsi:type="dcterms:W3CDTF">2021-10-05T14:25:37Z</dcterms:created>
  <dcterms:modified xsi:type="dcterms:W3CDTF">2022-01-20T11:19:24Z</dcterms:modified>
</cp:coreProperties>
</file>