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Luarca\ser. contratacion\A. DATOS (desde mayo-14)\4. EXP. CONTRATACIÓN\2021\1 C_ADMINIST\6012100242_2000003333_ObO_ASCENSORES M.PELAYO\2. Licitacion\A_publicar\"/>
    </mc:Choice>
  </mc:AlternateContent>
  <xr:revisionPtr revIDLastSave="0" documentId="8_{BA960678-305F-4001-AAD7-403DE10481F5}" xr6:coauthVersionLast="36" xr6:coauthVersionMax="36" xr10:uidLastSave="{00000000-0000-0000-0000-000000000000}"/>
  <bookViews>
    <workbookView xWindow="0" yWindow="0" windowWidth="17430" windowHeight="10560" xr2:uid="{97DFB026-D392-4262-A733-786A5210A1B3}"/>
  </bookViews>
  <sheets>
    <sheet name="Hoja1" sheetId="1" r:id="rId1"/>
  </sheets>
  <definedNames>
    <definedName name="_xlnm._FilterDatabase" localSheetId="0" hidden="1">Hoja1!$C$1:$C$2917</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18" i="1" l="1"/>
  <c r="G2919" i="1" s="1"/>
  <c r="G2920" i="1" l="1"/>
  <c r="G2921" i="1" l="1"/>
  <c r="G2922" i="1" s="1"/>
  <c r="I1093" i="1" l="1"/>
  <c r="I568" i="1"/>
  <c r="I335" i="1"/>
  <c r="J335" i="1" s="1"/>
  <c r="I185" i="1"/>
  <c r="I179" i="1"/>
  <c r="I177" i="1"/>
  <c r="I175" i="1"/>
  <c r="I140" i="1"/>
  <c r="J140" i="1" s="1"/>
  <c r="I93" i="1"/>
  <c r="I88" i="1"/>
  <c r="I51" i="1"/>
  <c r="I46" i="1"/>
  <c r="I41" i="1"/>
  <c r="I36" i="1"/>
  <c r="I31" i="1"/>
  <c r="I26" i="1"/>
  <c r="J26" i="1" s="1"/>
  <c r="I28" i="1" s="1"/>
  <c r="I21" i="1"/>
  <c r="I16" i="1"/>
  <c r="J2913" i="1"/>
  <c r="I2914" i="1" s="1"/>
  <c r="H2912" i="1"/>
  <c r="J2900" i="1"/>
  <c r="J2898" i="1"/>
  <c r="J2896" i="1"/>
  <c r="H2895" i="1"/>
  <c r="J2891" i="1"/>
  <c r="I2893" i="1" s="1"/>
  <c r="I2890" i="1" s="1"/>
  <c r="H2890" i="1"/>
  <c r="J2886" i="1"/>
  <c r="J2884" i="1"/>
  <c r="H2883" i="1"/>
  <c r="J2879" i="1"/>
  <c r="J2877" i="1"/>
  <c r="J2875" i="1"/>
  <c r="J2873" i="1"/>
  <c r="J2871" i="1"/>
  <c r="J2869" i="1"/>
  <c r="J2867" i="1"/>
  <c r="H2866" i="1"/>
  <c r="J2862" i="1"/>
  <c r="J2860" i="1"/>
  <c r="J2858" i="1"/>
  <c r="J2856" i="1"/>
  <c r="J2854" i="1"/>
  <c r="J2852" i="1"/>
  <c r="J2850" i="1"/>
  <c r="J2848" i="1"/>
  <c r="J2846" i="1"/>
  <c r="J2844" i="1"/>
  <c r="J2842" i="1"/>
  <c r="J2840" i="1"/>
  <c r="J2838" i="1"/>
  <c r="J2836" i="1"/>
  <c r="J2834" i="1"/>
  <c r="J2832" i="1"/>
  <c r="J2830" i="1"/>
  <c r="J2828" i="1"/>
  <c r="J2826" i="1"/>
  <c r="J2824" i="1"/>
  <c r="J2822" i="1"/>
  <c r="J2820" i="1"/>
  <c r="J2818" i="1"/>
  <c r="J2816" i="1"/>
  <c r="J2814" i="1"/>
  <c r="J2812" i="1"/>
  <c r="J2810" i="1"/>
  <c r="J2808" i="1"/>
  <c r="J2806" i="1"/>
  <c r="J2804" i="1"/>
  <c r="J2802" i="1"/>
  <c r="J2800" i="1"/>
  <c r="J2798" i="1"/>
  <c r="J2796" i="1"/>
  <c r="J2794" i="1"/>
  <c r="J2792" i="1"/>
  <c r="H2791" i="1"/>
  <c r="J2787" i="1"/>
  <c r="J2785" i="1"/>
  <c r="J2783" i="1"/>
  <c r="J2781" i="1"/>
  <c r="J2779" i="1"/>
  <c r="J2777" i="1"/>
  <c r="J2775" i="1"/>
  <c r="J2773" i="1"/>
  <c r="J2771" i="1"/>
  <c r="J2769" i="1"/>
  <c r="J2767" i="1"/>
  <c r="J2765" i="1"/>
  <c r="J2763" i="1"/>
  <c r="J2761" i="1"/>
  <c r="J2759" i="1"/>
  <c r="J2757" i="1"/>
  <c r="H2756" i="1"/>
  <c r="J2752" i="1"/>
  <c r="J2750" i="1"/>
  <c r="J2748" i="1"/>
  <c r="H2747" i="1"/>
  <c r="J2743" i="1"/>
  <c r="J2741" i="1"/>
  <c r="J2739" i="1"/>
  <c r="J2737" i="1"/>
  <c r="J2735" i="1"/>
  <c r="J2733" i="1"/>
  <c r="H2732" i="1"/>
  <c r="J2728" i="1"/>
  <c r="J2726" i="1"/>
  <c r="J2724" i="1"/>
  <c r="J2722" i="1"/>
  <c r="J2720" i="1"/>
  <c r="J2718" i="1"/>
  <c r="J2716" i="1"/>
  <c r="H2715" i="1"/>
  <c r="H2714" i="1"/>
  <c r="J2710" i="1"/>
  <c r="J2708" i="1"/>
  <c r="H2707" i="1"/>
  <c r="H2706" i="1"/>
  <c r="J2700" i="1"/>
  <c r="J2698" i="1"/>
  <c r="J2696" i="1"/>
  <c r="J2694" i="1"/>
  <c r="J2692" i="1"/>
  <c r="J2690" i="1"/>
  <c r="J2688" i="1"/>
  <c r="J2686" i="1"/>
  <c r="J2684" i="1"/>
  <c r="H2683" i="1"/>
  <c r="J2679" i="1"/>
  <c r="J2677" i="1"/>
  <c r="H2676" i="1"/>
  <c r="H2675" i="1"/>
  <c r="J2669" i="1"/>
  <c r="J2667" i="1"/>
  <c r="J2665" i="1"/>
  <c r="H2664" i="1"/>
  <c r="J2660" i="1"/>
  <c r="J2658" i="1"/>
  <c r="J2656" i="1"/>
  <c r="H2655" i="1"/>
  <c r="J2651" i="1"/>
  <c r="I2653" i="1" s="1"/>
  <c r="J2649" i="1"/>
  <c r="H2648" i="1"/>
  <c r="J2644" i="1"/>
  <c r="J2642" i="1"/>
  <c r="J2640" i="1"/>
  <c r="J2638" i="1"/>
  <c r="J2636" i="1"/>
  <c r="J2634" i="1"/>
  <c r="J2632" i="1"/>
  <c r="J2630" i="1"/>
  <c r="H2629" i="1"/>
  <c r="J2625" i="1"/>
  <c r="J2623" i="1"/>
  <c r="J2621" i="1"/>
  <c r="H2620" i="1"/>
  <c r="J2616" i="1"/>
  <c r="J2614" i="1"/>
  <c r="J2612" i="1"/>
  <c r="J2610" i="1"/>
  <c r="H2609" i="1"/>
  <c r="J2605" i="1"/>
  <c r="J2603" i="1"/>
  <c r="J2601" i="1"/>
  <c r="H2600" i="1"/>
  <c r="J2596" i="1"/>
  <c r="J2594" i="1"/>
  <c r="J2592" i="1"/>
  <c r="J2590" i="1"/>
  <c r="J2588" i="1"/>
  <c r="J2586" i="1"/>
  <c r="J2584" i="1"/>
  <c r="J2582" i="1"/>
  <c r="J2580" i="1"/>
  <c r="J2578" i="1"/>
  <c r="H2577" i="1"/>
  <c r="J2573" i="1"/>
  <c r="J2571" i="1"/>
  <c r="J2569" i="1"/>
  <c r="J2567" i="1"/>
  <c r="J2565" i="1"/>
  <c r="J2563" i="1"/>
  <c r="J2561" i="1"/>
  <c r="J2559" i="1"/>
  <c r="H2558" i="1"/>
  <c r="J2552" i="1"/>
  <c r="J2550" i="1"/>
  <c r="J2548" i="1"/>
  <c r="H2547" i="1"/>
  <c r="J2543" i="1"/>
  <c r="J2541" i="1"/>
  <c r="J2539" i="1"/>
  <c r="J2537" i="1"/>
  <c r="J2535" i="1"/>
  <c r="J2533" i="1"/>
  <c r="J2531" i="1"/>
  <c r="J2529" i="1"/>
  <c r="J2527" i="1"/>
  <c r="H2526" i="1"/>
  <c r="H2525" i="1"/>
  <c r="J2521" i="1"/>
  <c r="J2519" i="1"/>
  <c r="J2517" i="1"/>
  <c r="J2515" i="1"/>
  <c r="J2513" i="1"/>
  <c r="J2511" i="1"/>
  <c r="J2509" i="1"/>
  <c r="J2507" i="1"/>
  <c r="J2505" i="1"/>
  <c r="J2503" i="1"/>
  <c r="J2501" i="1"/>
  <c r="J2499" i="1"/>
  <c r="H2498" i="1"/>
  <c r="J2494" i="1"/>
  <c r="J2492" i="1"/>
  <c r="H2491" i="1"/>
  <c r="J2487" i="1"/>
  <c r="J2486" i="1"/>
  <c r="J2484" i="1"/>
  <c r="J2482" i="1"/>
  <c r="J2480" i="1"/>
  <c r="J2478" i="1"/>
  <c r="J2476" i="1"/>
  <c r="J2474" i="1"/>
  <c r="J2472" i="1"/>
  <c r="J2470" i="1"/>
  <c r="J2468" i="1"/>
  <c r="J2466" i="1"/>
  <c r="J2464" i="1"/>
  <c r="J2462" i="1"/>
  <c r="J2460" i="1"/>
  <c r="J2458" i="1"/>
  <c r="J2456" i="1"/>
  <c r="H2455" i="1"/>
  <c r="J2451" i="1"/>
  <c r="J2449" i="1"/>
  <c r="J2447" i="1"/>
  <c r="J2445" i="1"/>
  <c r="J2443" i="1"/>
  <c r="J2441" i="1"/>
  <c r="H2440" i="1"/>
  <c r="J2436" i="1"/>
  <c r="J2434" i="1"/>
  <c r="J2432" i="1"/>
  <c r="J2430" i="1"/>
  <c r="J2428" i="1"/>
  <c r="J2426" i="1"/>
  <c r="J2424" i="1"/>
  <c r="J2422" i="1"/>
  <c r="J2420" i="1"/>
  <c r="J2418" i="1"/>
  <c r="J2416" i="1"/>
  <c r="J2414" i="1"/>
  <c r="J2412" i="1"/>
  <c r="J2410" i="1"/>
  <c r="J2408" i="1"/>
  <c r="J2406" i="1"/>
  <c r="J2404" i="1"/>
  <c r="H2403" i="1"/>
  <c r="J2397" i="1"/>
  <c r="J2395" i="1"/>
  <c r="J2393" i="1"/>
  <c r="H2392" i="1"/>
  <c r="J2388" i="1"/>
  <c r="J2386" i="1"/>
  <c r="J2384" i="1"/>
  <c r="H2383" i="1"/>
  <c r="J2379" i="1"/>
  <c r="J2377" i="1"/>
  <c r="J2375" i="1"/>
  <c r="J2373" i="1"/>
  <c r="J2371" i="1"/>
  <c r="J2369" i="1"/>
  <c r="H2368" i="1"/>
  <c r="H2367" i="1"/>
  <c r="H2366" i="1"/>
  <c r="J2360" i="1"/>
  <c r="J2358" i="1"/>
  <c r="J2356" i="1"/>
  <c r="J2354" i="1"/>
  <c r="J2352" i="1"/>
  <c r="J2350" i="1"/>
  <c r="J2348" i="1"/>
  <c r="H2347" i="1"/>
  <c r="J2343" i="1"/>
  <c r="I2345" i="1" s="1"/>
  <c r="I2342" i="1" s="1"/>
  <c r="H2342" i="1"/>
  <c r="J2338" i="1"/>
  <c r="I2340" i="1" s="1"/>
  <c r="H2337" i="1"/>
  <c r="J2333" i="1"/>
  <c r="J2331" i="1"/>
  <c r="J2329" i="1"/>
  <c r="J2327" i="1"/>
  <c r="J2325" i="1"/>
  <c r="H2324" i="1"/>
  <c r="J2320" i="1"/>
  <c r="J2318" i="1"/>
  <c r="J2316" i="1"/>
  <c r="J2314" i="1"/>
  <c r="J2312" i="1"/>
  <c r="J2310" i="1"/>
  <c r="J2308" i="1"/>
  <c r="J2306" i="1"/>
  <c r="J2304" i="1"/>
  <c r="J2302" i="1"/>
  <c r="J2300" i="1"/>
  <c r="J2298" i="1"/>
  <c r="J2296" i="1"/>
  <c r="H2295" i="1"/>
  <c r="J2291" i="1"/>
  <c r="J2289" i="1"/>
  <c r="J2287" i="1"/>
  <c r="J2285" i="1"/>
  <c r="J2283" i="1"/>
  <c r="J2281" i="1"/>
  <c r="J2279" i="1"/>
  <c r="J2277" i="1"/>
  <c r="J2275" i="1"/>
  <c r="J2273" i="1"/>
  <c r="H2272" i="1"/>
  <c r="J2268" i="1"/>
  <c r="J2266" i="1"/>
  <c r="J2264" i="1"/>
  <c r="J2262" i="1"/>
  <c r="J2260" i="1"/>
  <c r="J2258" i="1"/>
  <c r="J2256" i="1"/>
  <c r="J2254" i="1"/>
  <c r="H2253" i="1"/>
  <c r="J2247" i="1"/>
  <c r="J2245" i="1"/>
  <c r="J2243" i="1"/>
  <c r="J2241" i="1"/>
  <c r="H2240" i="1"/>
  <c r="J2236" i="1"/>
  <c r="J2234" i="1"/>
  <c r="J2232" i="1"/>
  <c r="H2231" i="1"/>
  <c r="J2227" i="1"/>
  <c r="J2225" i="1"/>
  <c r="I2229" i="1" s="1"/>
  <c r="H2224" i="1"/>
  <c r="J2220" i="1"/>
  <c r="J2218" i="1"/>
  <c r="J2216" i="1"/>
  <c r="H2215" i="1"/>
  <c r="J2211" i="1"/>
  <c r="J2209" i="1"/>
  <c r="J2207" i="1"/>
  <c r="J2205" i="1"/>
  <c r="J2203" i="1"/>
  <c r="J2201" i="1"/>
  <c r="J2199" i="1"/>
  <c r="J2197" i="1"/>
  <c r="H2196" i="1"/>
  <c r="J2192" i="1"/>
  <c r="J2190" i="1"/>
  <c r="J2188" i="1"/>
  <c r="J2186" i="1"/>
  <c r="J2184" i="1"/>
  <c r="J2182" i="1"/>
  <c r="J2180" i="1"/>
  <c r="J2178" i="1"/>
  <c r="J2176" i="1"/>
  <c r="J2174" i="1"/>
  <c r="J2172" i="1"/>
  <c r="J2170" i="1"/>
  <c r="J2168" i="1"/>
  <c r="J2166" i="1"/>
  <c r="J2164" i="1"/>
  <c r="J2162" i="1"/>
  <c r="H2161" i="1"/>
  <c r="J2157" i="1"/>
  <c r="J2155" i="1"/>
  <c r="J2153" i="1"/>
  <c r="J2151" i="1"/>
  <c r="J2149" i="1"/>
  <c r="J2147" i="1"/>
  <c r="H2146" i="1"/>
  <c r="H2145" i="1"/>
  <c r="H2144" i="1"/>
  <c r="J2138" i="1"/>
  <c r="J2136" i="1"/>
  <c r="J2134" i="1"/>
  <c r="H2133" i="1"/>
  <c r="J2129" i="1"/>
  <c r="J2127" i="1"/>
  <c r="J2125" i="1"/>
  <c r="J2123" i="1"/>
  <c r="H2122" i="1"/>
  <c r="J2118" i="1"/>
  <c r="J2116" i="1"/>
  <c r="J2114" i="1"/>
  <c r="J2112" i="1"/>
  <c r="J2110" i="1"/>
  <c r="H2109" i="1"/>
  <c r="J2103" i="1"/>
  <c r="J2101" i="1"/>
  <c r="J2099" i="1"/>
  <c r="J2097" i="1"/>
  <c r="J2095" i="1"/>
  <c r="H2094" i="1"/>
  <c r="J2090" i="1"/>
  <c r="J2088" i="1"/>
  <c r="J2086" i="1"/>
  <c r="J2084" i="1"/>
  <c r="J2082" i="1"/>
  <c r="J2080" i="1"/>
  <c r="J2078" i="1"/>
  <c r="J2076" i="1"/>
  <c r="J2074" i="1"/>
  <c r="J2072" i="1"/>
  <c r="J2070" i="1"/>
  <c r="J2068" i="1"/>
  <c r="J2066" i="1"/>
  <c r="J2064" i="1"/>
  <c r="J2062" i="1"/>
  <c r="H2061" i="1"/>
  <c r="H2060" i="1"/>
  <c r="J2054" i="1"/>
  <c r="J2052" i="1"/>
  <c r="J2050" i="1"/>
  <c r="J2048" i="1"/>
  <c r="J2046" i="1"/>
  <c r="J2044" i="1"/>
  <c r="J2042" i="1"/>
  <c r="J2040" i="1"/>
  <c r="H2039" i="1"/>
  <c r="J2035" i="1"/>
  <c r="J2033" i="1"/>
  <c r="J2031" i="1"/>
  <c r="J2029" i="1"/>
  <c r="J2027" i="1"/>
  <c r="J2025" i="1"/>
  <c r="J2023" i="1"/>
  <c r="J2021" i="1"/>
  <c r="J2019" i="1"/>
  <c r="J2017" i="1"/>
  <c r="J2015" i="1"/>
  <c r="J2013" i="1"/>
  <c r="J2011" i="1"/>
  <c r="J2009" i="1"/>
  <c r="J2007" i="1"/>
  <c r="J2005" i="1"/>
  <c r="J2003" i="1"/>
  <c r="J2001" i="1"/>
  <c r="J1999" i="1"/>
  <c r="H1998" i="1"/>
  <c r="H1997" i="1"/>
  <c r="J1993" i="1"/>
  <c r="J1991" i="1"/>
  <c r="J1989" i="1"/>
  <c r="H1988" i="1"/>
  <c r="H1987" i="1"/>
  <c r="H1986" i="1"/>
  <c r="J1978" i="1"/>
  <c r="J1976" i="1"/>
  <c r="J1974" i="1"/>
  <c r="H1973" i="1"/>
  <c r="J1967" i="1"/>
  <c r="J1965" i="1"/>
  <c r="J1963" i="1"/>
  <c r="J1961" i="1"/>
  <c r="J1959" i="1"/>
  <c r="H1958" i="1"/>
  <c r="J1954" i="1"/>
  <c r="J1952" i="1"/>
  <c r="J1950" i="1"/>
  <c r="H1949" i="1"/>
  <c r="J1945" i="1"/>
  <c r="J1943" i="1"/>
  <c r="J1941" i="1"/>
  <c r="J1939" i="1"/>
  <c r="J1937" i="1"/>
  <c r="J1935" i="1"/>
  <c r="J1933" i="1"/>
  <c r="J1931" i="1"/>
  <c r="J1929" i="1"/>
  <c r="J1927" i="1"/>
  <c r="H1926" i="1"/>
  <c r="J1922" i="1"/>
  <c r="I1924" i="1" s="1"/>
  <c r="I1921" i="1" s="1"/>
  <c r="H1921" i="1"/>
  <c r="H1920" i="1"/>
  <c r="H1919" i="1"/>
  <c r="J1915" i="1"/>
  <c r="J1913" i="1"/>
  <c r="H1912" i="1"/>
  <c r="J1906" i="1"/>
  <c r="J1904" i="1"/>
  <c r="J1902" i="1"/>
  <c r="J1900" i="1"/>
  <c r="J1898" i="1"/>
  <c r="J1896" i="1"/>
  <c r="J1894" i="1"/>
  <c r="J1892" i="1"/>
  <c r="J1890" i="1"/>
  <c r="H1889" i="1"/>
  <c r="J1885" i="1"/>
  <c r="J1883" i="1"/>
  <c r="J1881" i="1"/>
  <c r="J1879" i="1"/>
  <c r="J1877" i="1"/>
  <c r="J1875" i="1"/>
  <c r="H1874" i="1"/>
  <c r="J1870" i="1"/>
  <c r="J1868" i="1"/>
  <c r="J1866" i="1"/>
  <c r="J1864" i="1"/>
  <c r="H1863" i="1"/>
  <c r="J1859" i="1"/>
  <c r="J1857" i="1"/>
  <c r="J1855" i="1"/>
  <c r="J1853" i="1"/>
  <c r="J1851" i="1"/>
  <c r="H1850" i="1"/>
  <c r="J1846" i="1"/>
  <c r="J1844" i="1"/>
  <c r="J1842" i="1"/>
  <c r="H1841" i="1"/>
  <c r="J1837" i="1"/>
  <c r="J1835" i="1"/>
  <c r="J1833" i="1"/>
  <c r="J1831" i="1"/>
  <c r="J1829" i="1"/>
  <c r="J1827" i="1"/>
  <c r="J1825" i="1"/>
  <c r="J1823" i="1"/>
  <c r="J1821" i="1"/>
  <c r="J1819" i="1"/>
  <c r="J1817" i="1"/>
  <c r="J1815" i="1"/>
  <c r="H1814" i="1"/>
  <c r="J1810" i="1"/>
  <c r="J1808" i="1"/>
  <c r="J1806" i="1"/>
  <c r="J1804" i="1"/>
  <c r="H1803" i="1"/>
  <c r="J1797" i="1"/>
  <c r="J1795" i="1"/>
  <c r="J1793" i="1"/>
  <c r="J1791" i="1"/>
  <c r="J1789" i="1"/>
  <c r="J1787" i="1"/>
  <c r="J1785" i="1"/>
  <c r="H1784" i="1"/>
  <c r="J1780" i="1"/>
  <c r="J1778" i="1"/>
  <c r="J1776" i="1"/>
  <c r="J1774" i="1"/>
  <c r="J1772" i="1"/>
  <c r="J1770" i="1"/>
  <c r="J1768" i="1"/>
  <c r="H1767" i="1"/>
  <c r="H1766" i="1"/>
  <c r="J1762" i="1"/>
  <c r="J1760" i="1"/>
  <c r="J1758" i="1"/>
  <c r="H1757" i="1"/>
  <c r="J1754" i="1"/>
  <c r="J1752" i="1"/>
  <c r="J1750" i="1"/>
  <c r="J1748" i="1"/>
  <c r="J1746" i="1"/>
  <c r="J1744" i="1"/>
  <c r="J1742" i="1"/>
  <c r="J1740" i="1"/>
  <c r="J1738" i="1"/>
  <c r="J1736" i="1"/>
  <c r="H1735" i="1"/>
  <c r="J1731" i="1"/>
  <c r="J1729" i="1"/>
  <c r="J1727" i="1"/>
  <c r="J1725" i="1"/>
  <c r="J1723" i="1"/>
  <c r="J1721" i="1"/>
  <c r="J1719" i="1"/>
  <c r="J1717" i="1"/>
  <c r="J1715" i="1"/>
  <c r="J1713" i="1"/>
  <c r="J1711" i="1"/>
  <c r="J1709" i="1"/>
  <c r="H1708" i="1"/>
  <c r="J1704" i="1"/>
  <c r="J1702" i="1"/>
  <c r="J1700" i="1"/>
  <c r="J1698" i="1"/>
  <c r="J1696" i="1"/>
  <c r="J1694" i="1"/>
  <c r="H1693" i="1"/>
  <c r="H1692" i="1"/>
  <c r="J1686" i="1"/>
  <c r="J1684" i="1"/>
  <c r="J1682" i="1"/>
  <c r="H1681" i="1"/>
  <c r="J1677" i="1"/>
  <c r="J1675" i="1"/>
  <c r="J1673" i="1"/>
  <c r="J1671" i="1"/>
  <c r="H1670" i="1"/>
  <c r="J1666" i="1"/>
  <c r="J1664" i="1"/>
  <c r="J1662" i="1"/>
  <c r="J1660" i="1"/>
  <c r="J1658" i="1"/>
  <c r="J1656" i="1"/>
  <c r="J1654" i="1"/>
  <c r="J1652" i="1"/>
  <c r="H1651" i="1"/>
  <c r="J1645" i="1"/>
  <c r="J1643" i="1"/>
  <c r="J1641" i="1"/>
  <c r="J1639" i="1"/>
  <c r="J1637" i="1"/>
  <c r="J1635" i="1"/>
  <c r="J1633" i="1"/>
  <c r="J1631" i="1"/>
  <c r="H1630" i="1"/>
  <c r="J1626" i="1"/>
  <c r="J1624" i="1"/>
  <c r="J1622" i="1"/>
  <c r="J1620" i="1"/>
  <c r="J1618" i="1"/>
  <c r="J1616" i="1"/>
  <c r="J1614" i="1"/>
  <c r="J1612" i="1"/>
  <c r="H1611" i="1"/>
  <c r="H1610" i="1"/>
  <c r="J1606" i="1"/>
  <c r="J1604" i="1"/>
  <c r="J1602" i="1"/>
  <c r="H1601" i="1"/>
  <c r="H1600" i="1"/>
  <c r="J1594" i="1"/>
  <c r="J1592" i="1"/>
  <c r="J1590" i="1"/>
  <c r="J1588" i="1"/>
  <c r="J1586" i="1"/>
  <c r="J1584" i="1"/>
  <c r="J1582" i="1"/>
  <c r="J1580" i="1"/>
  <c r="H1579" i="1"/>
  <c r="J1575" i="1"/>
  <c r="J1573" i="1"/>
  <c r="J1571" i="1"/>
  <c r="J1569" i="1"/>
  <c r="J1567" i="1"/>
  <c r="J1565" i="1"/>
  <c r="J1563" i="1"/>
  <c r="J1561" i="1"/>
  <c r="J1559" i="1"/>
  <c r="H1558" i="1"/>
  <c r="H1557" i="1"/>
  <c r="H1556" i="1"/>
  <c r="H1555" i="1"/>
  <c r="J1551" i="1"/>
  <c r="I1553" i="1" s="1"/>
  <c r="H1550" i="1"/>
  <c r="J1546" i="1"/>
  <c r="J1544" i="1"/>
  <c r="J1542" i="1"/>
  <c r="J1540" i="1"/>
  <c r="J1538" i="1"/>
  <c r="J1536" i="1"/>
  <c r="J1534" i="1"/>
  <c r="J1532" i="1"/>
  <c r="J1530" i="1"/>
  <c r="J1528" i="1"/>
  <c r="J1526" i="1"/>
  <c r="J1524" i="1"/>
  <c r="J1522" i="1"/>
  <c r="H1521" i="1"/>
  <c r="J1515" i="1"/>
  <c r="J1513" i="1"/>
  <c r="J1511" i="1"/>
  <c r="J1509" i="1"/>
  <c r="J1507" i="1"/>
  <c r="J1505" i="1"/>
  <c r="J1503" i="1"/>
  <c r="J1501" i="1"/>
  <c r="J1499" i="1"/>
  <c r="J1497" i="1"/>
  <c r="J1495" i="1"/>
  <c r="J1493" i="1"/>
  <c r="H1492" i="1"/>
  <c r="J1488" i="1"/>
  <c r="J1486" i="1"/>
  <c r="H1485" i="1"/>
  <c r="J1481" i="1"/>
  <c r="J1479" i="1"/>
  <c r="H1478" i="1"/>
  <c r="J1474" i="1"/>
  <c r="I1476" i="1" s="1"/>
  <c r="H1473" i="1"/>
  <c r="J1469" i="1"/>
  <c r="J1467" i="1"/>
  <c r="J1465" i="1"/>
  <c r="J1463" i="1"/>
  <c r="J1461" i="1"/>
  <c r="J1459" i="1"/>
  <c r="J1457" i="1"/>
  <c r="J1455" i="1"/>
  <c r="J1453" i="1"/>
  <c r="J1451" i="1"/>
  <c r="J1449" i="1"/>
  <c r="H1448" i="1"/>
  <c r="J1444" i="1"/>
  <c r="J1442" i="1"/>
  <c r="J1440" i="1"/>
  <c r="J1438" i="1"/>
  <c r="J1436" i="1"/>
  <c r="J1434" i="1"/>
  <c r="J1432" i="1"/>
  <c r="J1430" i="1"/>
  <c r="H1429" i="1"/>
  <c r="J1425" i="1"/>
  <c r="J1423" i="1"/>
  <c r="J1421" i="1"/>
  <c r="J1419" i="1"/>
  <c r="J1417" i="1"/>
  <c r="J1415" i="1"/>
  <c r="H1414" i="1"/>
  <c r="H1413" i="1"/>
  <c r="J1407" i="1"/>
  <c r="J1405" i="1"/>
  <c r="H1404" i="1"/>
  <c r="J1400" i="1"/>
  <c r="J1398" i="1"/>
  <c r="J1396" i="1"/>
  <c r="J1394" i="1"/>
  <c r="J1392" i="1"/>
  <c r="J1390" i="1"/>
  <c r="J1388" i="1"/>
  <c r="J1386" i="1"/>
  <c r="J1384" i="1"/>
  <c r="J1382" i="1"/>
  <c r="J1380" i="1"/>
  <c r="J1378" i="1"/>
  <c r="J1376" i="1"/>
  <c r="J1374" i="1"/>
  <c r="J1372" i="1"/>
  <c r="J1370" i="1"/>
  <c r="J1368" i="1"/>
  <c r="J1366" i="1"/>
  <c r="H1365" i="1"/>
  <c r="J1359" i="1"/>
  <c r="J1357" i="1"/>
  <c r="J1355" i="1"/>
  <c r="J1353" i="1"/>
  <c r="J1351" i="1"/>
  <c r="J1349" i="1"/>
  <c r="H1348" i="1"/>
  <c r="J1344" i="1"/>
  <c r="I1346" i="1" s="1"/>
  <c r="H1343" i="1"/>
  <c r="J1339" i="1"/>
  <c r="J1337" i="1"/>
  <c r="H1336" i="1"/>
  <c r="J1332" i="1"/>
  <c r="J1330" i="1"/>
  <c r="J1328" i="1"/>
  <c r="J1326" i="1"/>
  <c r="J1324" i="1"/>
  <c r="J1322" i="1"/>
  <c r="J1320" i="1"/>
  <c r="J1318" i="1"/>
  <c r="J1316" i="1"/>
  <c r="H1315" i="1"/>
  <c r="J1311" i="1"/>
  <c r="I1313" i="1" s="1"/>
  <c r="I1310" i="1" s="1"/>
  <c r="H1310" i="1"/>
  <c r="J1304" i="1"/>
  <c r="I1306" i="1" s="1"/>
  <c r="I1303" i="1" s="1"/>
  <c r="H1303" i="1"/>
  <c r="J1299" i="1"/>
  <c r="J1297" i="1"/>
  <c r="J1295" i="1"/>
  <c r="J1293" i="1"/>
  <c r="J1291" i="1"/>
  <c r="J1289" i="1"/>
  <c r="H1288" i="1"/>
  <c r="H1287" i="1"/>
  <c r="J1283" i="1"/>
  <c r="J1281" i="1"/>
  <c r="J1279" i="1"/>
  <c r="J1277" i="1"/>
  <c r="H1276" i="1"/>
  <c r="J1272" i="1"/>
  <c r="J1270" i="1"/>
  <c r="J1268" i="1"/>
  <c r="J1266" i="1"/>
  <c r="J1264" i="1"/>
  <c r="J1262" i="1"/>
  <c r="J1260" i="1"/>
  <c r="J1258" i="1"/>
  <c r="J1256" i="1"/>
  <c r="J1254" i="1"/>
  <c r="J1252" i="1"/>
  <c r="J1250" i="1"/>
  <c r="H1249" i="1"/>
  <c r="J1245" i="1"/>
  <c r="J1243" i="1"/>
  <c r="J1241" i="1"/>
  <c r="H1240" i="1"/>
  <c r="H1239" i="1"/>
  <c r="H1238" i="1"/>
  <c r="J1234" i="1"/>
  <c r="J1232" i="1"/>
  <c r="J1230" i="1"/>
  <c r="J1228" i="1"/>
  <c r="J1226" i="1"/>
  <c r="J1224" i="1"/>
  <c r="J1222" i="1"/>
  <c r="H1221" i="1"/>
  <c r="J1215" i="1"/>
  <c r="J1213" i="1"/>
  <c r="J1211" i="1"/>
  <c r="J1209" i="1"/>
  <c r="J1207" i="1"/>
  <c r="J1205" i="1"/>
  <c r="J1203" i="1"/>
  <c r="J1201" i="1"/>
  <c r="J1199" i="1"/>
  <c r="H1198" i="1"/>
  <c r="J1194" i="1"/>
  <c r="J1192" i="1"/>
  <c r="J1190" i="1"/>
  <c r="J1188" i="1"/>
  <c r="J1186" i="1"/>
  <c r="J1184" i="1"/>
  <c r="J1182" i="1"/>
  <c r="J1180" i="1"/>
  <c r="J1178" i="1"/>
  <c r="J1176" i="1"/>
  <c r="J1174" i="1"/>
  <c r="J1172" i="1"/>
  <c r="J1170" i="1"/>
  <c r="J1168" i="1"/>
  <c r="J1166" i="1"/>
  <c r="H1165" i="1"/>
  <c r="H1164" i="1"/>
  <c r="J1156" i="1"/>
  <c r="J1154" i="1"/>
  <c r="J1152" i="1"/>
  <c r="J1150" i="1"/>
  <c r="J1148" i="1"/>
  <c r="J1146" i="1"/>
  <c r="J1144" i="1"/>
  <c r="J1142" i="1"/>
  <c r="J1140" i="1"/>
  <c r="J1138" i="1"/>
  <c r="J1136" i="1"/>
  <c r="J1134" i="1"/>
  <c r="J1132" i="1"/>
  <c r="H1131" i="1"/>
  <c r="J1127" i="1"/>
  <c r="J1125" i="1"/>
  <c r="J1123" i="1"/>
  <c r="J1121" i="1"/>
  <c r="J1119" i="1"/>
  <c r="J1117" i="1"/>
  <c r="H1116" i="1"/>
  <c r="J1112" i="1"/>
  <c r="J1110" i="1"/>
  <c r="J1108" i="1"/>
  <c r="J1106" i="1"/>
  <c r="J1104" i="1"/>
  <c r="J1102" i="1"/>
  <c r="J1100" i="1"/>
  <c r="H1099" i="1"/>
  <c r="J1095" i="1"/>
  <c r="J1093" i="1"/>
  <c r="J1091" i="1"/>
  <c r="J1089" i="1"/>
  <c r="J1087" i="1"/>
  <c r="J1085" i="1"/>
  <c r="J1083" i="1"/>
  <c r="J1081" i="1"/>
  <c r="J1079" i="1"/>
  <c r="J1077" i="1"/>
  <c r="J1075" i="1"/>
  <c r="J1073" i="1"/>
  <c r="J1071" i="1"/>
  <c r="J1069" i="1"/>
  <c r="J1067" i="1"/>
  <c r="J1065" i="1"/>
  <c r="J1063" i="1"/>
  <c r="J1061" i="1"/>
  <c r="J1059" i="1"/>
  <c r="J1057" i="1"/>
  <c r="J1055" i="1"/>
  <c r="J1053" i="1"/>
  <c r="J1051" i="1"/>
  <c r="J1049" i="1"/>
  <c r="J1047" i="1"/>
  <c r="J1045" i="1"/>
  <c r="J1043" i="1"/>
  <c r="J1041" i="1"/>
  <c r="J1039" i="1"/>
  <c r="J1037" i="1"/>
  <c r="J1035" i="1"/>
  <c r="J1033" i="1"/>
  <c r="H1032" i="1"/>
  <c r="J1028" i="1"/>
  <c r="J1026" i="1"/>
  <c r="J1024" i="1"/>
  <c r="J1022" i="1"/>
  <c r="J1020" i="1"/>
  <c r="J1018" i="1"/>
  <c r="J1016" i="1"/>
  <c r="J1014" i="1"/>
  <c r="J1012" i="1"/>
  <c r="J1010" i="1"/>
  <c r="J1008" i="1"/>
  <c r="J1006" i="1"/>
  <c r="J1004" i="1"/>
  <c r="J1002" i="1"/>
  <c r="J1000" i="1"/>
  <c r="J998" i="1"/>
  <c r="J996" i="1"/>
  <c r="J994" i="1"/>
  <c r="J992" i="1"/>
  <c r="J990" i="1"/>
  <c r="J988" i="1"/>
  <c r="J986" i="1"/>
  <c r="J984" i="1"/>
  <c r="J982" i="1"/>
  <c r="J980" i="1"/>
  <c r="J978" i="1"/>
  <c r="J976" i="1"/>
  <c r="J974" i="1"/>
  <c r="J972" i="1"/>
  <c r="J970" i="1"/>
  <c r="J968" i="1"/>
  <c r="J966" i="1"/>
  <c r="H965" i="1"/>
  <c r="J961" i="1"/>
  <c r="J959" i="1"/>
  <c r="J957" i="1"/>
  <c r="J955" i="1"/>
  <c r="J953" i="1"/>
  <c r="J951" i="1"/>
  <c r="J949" i="1"/>
  <c r="J947" i="1"/>
  <c r="J945" i="1"/>
  <c r="J943" i="1"/>
  <c r="J941" i="1"/>
  <c r="J939" i="1"/>
  <c r="J937" i="1"/>
  <c r="J935" i="1"/>
  <c r="J933" i="1"/>
  <c r="J931" i="1"/>
  <c r="J929" i="1"/>
  <c r="J927" i="1"/>
  <c r="J925" i="1"/>
  <c r="J923" i="1"/>
  <c r="J921" i="1"/>
  <c r="J919" i="1"/>
  <c r="J917" i="1"/>
  <c r="J915" i="1"/>
  <c r="J913" i="1"/>
  <c r="J911" i="1"/>
  <c r="J909" i="1"/>
  <c r="J907" i="1"/>
  <c r="J905" i="1"/>
  <c r="J903" i="1"/>
  <c r="J901" i="1"/>
  <c r="J899" i="1"/>
  <c r="J897" i="1"/>
  <c r="J895" i="1"/>
  <c r="J893" i="1"/>
  <c r="J891" i="1"/>
  <c r="J889" i="1"/>
  <c r="J887" i="1"/>
  <c r="J885" i="1"/>
  <c r="J883" i="1"/>
  <c r="J881" i="1"/>
  <c r="J879" i="1"/>
  <c r="J877" i="1"/>
  <c r="J875" i="1"/>
  <c r="H874" i="1"/>
  <c r="J870" i="1"/>
  <c r="J868" i="1"/>
  <c r="J866" i="1"/>
  <c r="J864" i="1"/>
  <c r="J862" i="1"/>
  <c r="J860" i="1"/>
  <c r="J858" i="1"/>
  <c r="J856" i="1"/>
  <c r="J854" i="1"/>
  <c r="J852" i="1"/>
  <c r="J850" i="1"/>
  <c r="J848" i="1"/>
  <c r="H847" i="1"/>
  <c r="J844" i="1"/>
  <c r="J843" i="1"/>
  <c r="J841" i="1"/>
  <c r="J839" i="1"/>
  <c r="J837" i="1"/>
  <c r="J835" i="1"/>
  <c r="J833" i="1"/>
  <c r="J831" i="1"/>
  <c r="J829" i="1"/>
  <c r="J827" i="1"/>
  <c r="J825" i="1"/>
  <c r="J823" i="1"/>
  <c r="J821" i="1"/>
  <c r="J819" i="1"/>
  <c r="J817" i="1"/>
  <c r="J815" i="1"/>
  <c r="J813" i="1"/>
  <c r="J811" i="1"/>
  <c r="J809" i="1"/>
  <c r="J807" i="1"/>
  <c r="J805" i="1"/>
  <c r="J803" i="1"/>
  <c r="J801" i="1"/>
  <c r="J799" i="1"/>
  <c r="J797" i="1"/>
  <c r="J795" i="1"/>
  <c r="J793" i="1"/>
  <c r="J791" i="1"/>
  <c r="J789" i="1"/>
  <c r="J787" i="1"/>
  <c r="J785" i="1"/>
  <c r="J783" i="1"/>
  <c r="H782" i="1"/>
  <c r="J778" i="1"/>
  <c r="J776" i="1"/>
  <c r="J774" i="1"/>
  <c r="J772" i="1"/>
  <c r="J770" i="1"/>
  <c r="J768" i="1"/>
  <c r="J766" i="1"/>
  <c r="J764" i="1"/>
  <c r="J762" i="1"/>
  <c r="J760" i="1"/>
  <c r="J758" i="1"/>
  <c r="J756" i="1"/>
  <c r="J754" i="1"/>
  <c r="J752" i="1"/>
  <c r="J750" i="1"/>
  <c r="J748" i="1"/>
  <c r="J746" i="1"/>
  <c r="J744" i="1"/>
  <c r="J742" i="1"/>
  <c r="J740" i="1"/>
  <c r="J738" i="1"/>
  <c r="J736" i="1"/>
  <c r="J734" i="1"/>
  <c r="J732" i="1"/>
  <c r="J730" i="1"/>
  <c r="J728" i="1"/>
  <c r="J726" i="1"/>
  <c r="J724" i="1"/>
  <c r="J722" i="1"/>
  <c r="J720" i="1"/>
  <c r="J718" i="1"/>
  <c r="J716" i="1"/>
  <c r="J714" i="1"/>
  <c r="J712" i="1"/>
  <c r="J710" i="1"/>
  <c r="J708" i="1"/>
  <c r="J706" i="1"/>
  <c r="J704" i="1"/>
  <c r="J702" i="1"/>
  <c r="J700" i="1"/>
  <c r="J698" i="1"/>
  <c r="J696" i="1"/>
  <c r="J694" i="1"/>
  <c r="J692" i="1"/>
  <c r="J690" i="1"/>
  <c r="J688" i="1"/>
  <c r="J686" i="1"/>
  <c r="J684" i="1"/>
  <c r="J682" i="1"/>
  <c r="J680" i="1"/>
  <c r="J678" i="1"/>
  <c r="J676" i="1"/>
  <c r="J674" i="1"/>
  <c r="J672" i="1"/>
  <c r="J670" i="1"/>
  <c r="J668" i="1"/>
  <c r="J666" i="1"/>
  <c r="J664" i="1"/>
  <c r="J662" i="1"/>
  <c r="J660" i="1"/>
  <c r="J658" i="1"/>
  <c r="J656" i="1"/>
  <c r="J654" i="1"/>
  <c r="J652" i="1"/>
  <c r="J650" i="1"/>
  <c r="J648" i="1"/>
  <c r="J646" i="1"/>
  <c r="J644" i="1"/>
  <c r="J642" i="1"/>
  <c r="J640" i="1"/>
  <c r="J638" i="1"/>
  <c r="J636" i="1"/>
  <c r="J634" i="1"/>
  <c r="J632" i="1"/>
  <c r="J630" i="1"/>
  <c r="J628" i="1"/>
  <c r="J626" i="1"/>
  <c r="J624" i="1"/>
  <c r="J622" i="1"/>
  <c r="J620" i="1"/>
  <c r="J618" i="1"/>
  <c r="J616" i="1"/>
  <c r="J614" i="1"/>
  <c r="J612" i="1"/>
  <c r="H611" i="1"/>
  <c r="H610" i="1"/>
  <c r="J604" i="1"/>
  <c r="J602" i="1"/>
  <c r="J600" i="1"/>
  <c r="J598" i="1"/>
  <c r="J596" i="1"/>
  <c r="J594" i="1"/>
  <c r="J592" i="1"/>
  <c r="J590" i="1"/>
  <c r="H589" i="1"/>
  <c r="J585" i="1"/>
  <c r="J583" i="1"/>
  <c r="J581" i="1"/>
  <c r="J579" i="1"/>
  <c r="J577" i="1"/>
  <c r="J575" i="1"/>
  <c r="J573" i="1"/>
  <c r="H572" i="1"/>
  <c r="J568" i="1"/>
  <c r="J566" i="1"/>
  <c r="J564" i="1"/>
  <c r="J562" i="1"/>
  <c r="J560" i="1"/>
  <c r="J558" i="1"/>
  <c r="J556" i="1"/>
  <c r="J554" i="1"/>
  <c r="J552" i="1"/>
  <c r="H551" i="1"/>
  <c r="J547" i="1"/>
  <c r="J545" i="1"/>
  <c r="J543" i="1"/>
  <c r="J541" i="1"/>
  <c r="J539" i="1"/>
  <c r="J537" i="1"/>
  <c r="J535" i="1"/>
  <c r="J533" i="1"/>
  <c r="J532" i="1"/>
  <c r="J530" i="1"/>
  <c r="J528" i="1"/>
  <c r="J526" i="1"/>
  <c r="J524" i="1"/>
  <c r="J522" i="1"/>
  <c r="J520" i="1"/>
  <c r="J518" i="1"/>
  <c r="J516" i="1"/>
  <c r="J514" i="1"/>
  <c r="J512" i="1"/>
  <c r="J510" i="1"/>
  <c r="J508" i="1"/>
  <c r="J506" i="1"/>
  <c r="J504" i="1"/>
  <c r="J502" i="1"/>
  <c r="J500" i="1"/>
  <c r="J498" i="1"/>
  <c r="J496" i="1"/>
  <c r="H495" i="1"/>
  <c r="J491" i="1"/>
  <c r="J489" i="1"/>
  <c r="J487" i="1"/>
  <c r="J485" i="1"/>
  <c r="J483" i="1"/>
  <c r="J481" i="1"/>
  <c r="J479" i="1"/>
  <c r="J477" i="1"/>
  <c r="J475" i="1"/>
  <c r="J473" i="1"/>
  <c r="J471" i="1"/>
  <c r="J469" i="1"/>
  <c r="J467" i="1"/>
  <c r="J465" i="1"/>
  <c r="J463" i="1"/>
  <c r="J461" i="1"/>
  <c r="J459" i="1"/>
  <c r="J457" i="1"/>
  <c r="J455" i="1"/>
  <c r="J453" i="1"/>
  <c r="J451" i="1"/>
  <c r="J449" i="1"/>
  <c r="J447" i="1"/>
  <c r="J445" i="1"/>
  <c r="J443" i="1"/>
  <c r="J441" i="1"/>
  <c r="J439" i="1"/>
  <c r="J437" i="1"/>
  <c r="J435" i="1"/>
  <c r="H434" i="1"/>
  <c r="J430" i="1"/>
  <c r="J428" i="1"/>
  <c r="J426" i="1"/>
  <c r="J424" i="1"/>
  <c r="J422" i="1"/>
  <c r="J420" i="1"/>
  <c r="J418" i="1"/>
  <c r="J416" i="1"/>
  <c r="J414" i="1"/>
  <c r="J412" i="1"/>
  <c r="H411" i="1"/>
  <c r="J407" i="1"/>
  <c r="J405" i="1"/>
  <c r="J403" i="1"/>
  <c r="J401" i="1"/>
  <c r="J399" i="1"/>
  <c r="J397" i="1"/>
  <c r="J395" i="1"/>
  <c r="J393" i="1"/>
  <c r="J391" i="1"/>
  <c r="J389" i="1"/>
  <c r="H388" i="1"/>
  <c r="J384" i="1"/>
  <c r="J382" i="1"/>
  <c r="J380" i="1"/>
  <c r="J378" i="1"/>
  <c r="J376" i="1"/>
  <c r="J374" i="1"/>
  <c r="J372" i="1"/>
  <c r="J370" i="1"/>
  <c r="J368" i="1"/>
  <c r="J366" i="1"/>
  <c r="J364" i="1"/>
  <c r="H363" i="1"/>
  <c r="H362" i="1"/>
  <c r="H361" i="1"/>
  <c r="J351" i="1"/>
  <c r="I353" i="1" s="1"/>
  <c r="H350" i="1"/>
  <c r="J346" i="1"/>
  <c r="J344" i="1"/>
  <c r="J342" i="1"/>
  <c r="J340" i="1"/>
  <c r="H339" i="1"/>
  <c r="J333" i="1"/>
  <c r="J331" i="1"/>
  <c r="H330" i="1"/>
  <c r="J326" i="1"/>
  <c r="J324" i="1"/>
  <c r="H323" i="1"/>
  <c r="H322" i="1"/>
  <c r="J318" i="1"/>
  <c r="J316" i="1"/>
  <c r="J314" i="1"/>
  <c r="H313" i="1"/>
  <c r="H312" i="1"/>
  <c r="J306" i="1"/>
  <c r="J304" i="1"/>
  <c r="J302" i="1"/>
  <c r="H301" i="1"/>
  <c r="J295" i="1"/>
  <c r="J293" i="1"/>
  <c r="J291" i="1"/>
  <c r="J289" i="1"/>
  <c r="J287" i="1"/>
  <c r="H286" i="1"/>
  <c r="J282" i="1"/>
  <c r="J280" i="1"/>
  <c r="J278" i="1"/>
  <c r="J276" i="1"/>
  <c r="J274" i="1"/>
  <c r="J272" i="1"/>
  <c r="H271" i="1"/>
  <c r="J267" i="1"/>
  <c r="J265" i="1"/>
  <c r="J263" i="1"/>
  <c r="H262" i="1"/>
  <c r="J258" i="1"/>
  <c r="J256" i="1"/>
  <c r="J254" i="1"/>
  <c r="J252" i="1"/>
  <c r="J250" i="1"/>
  <c r="J248" i="1"/>
  <c r="J246" i="1"/>
  <c r="H245" i="1"/>
  <c r="J241" i="1"/>
  <c r="J239" i="1"/>
  <c r="J237" i="1"/>
  <c r="J235" i="1"/>
  <c r="J233" i="1"/>
  <c r="H232" i="1"/>
  <c r="H231" i="1"/>
  <c r="J227" i="1"/>
  <c r="J225" i="1"/>
  <c r="J223" i="1"/>
  <c r="J221" i="1"/>
  <c r="J219" i="1"/>
  <c r="H218" i="1"/>
  <c r="J214" i="1"/>
  <c r="J212" i="1"/>
  <c r="J210" i="1"/>
  <c r="J208" i="1"/>
  <c r="J206" i="1"/>
  <c r="H205" i="1"/>
  <c r="J201" i="1"/>
  <c r="J199" i="1"/>
  <c r="J197" i="1"/>
  <c r="J195" i="1"/>
  <c r="J193" i="1"/>
  <c r="J191" i="1"/>
  <c r="J189" i="1"/>
  <c r="J187" i="1"/>
  <c r="J185" i="1"/>
  <c r="H184" i="1"/>
  <c r="H183" i="1"/>
  <c r="J179" i="1"/>
  <c r="J177" i="1"/>
  <c r="J175" i="1"/>
  <c r="H174" i="1"/>
  <c r="H173" i="1"/>
  <c r="J165" i="1"/>
  <c r="J163" i="1"/>
  <c r="J161" i="1"/>
  <c r="J159" i="1"/>
  <c r="J157" i="1"/>
  <c r="J155" i="1"/>
  <c r="J153" i="1"/>
  <c r="J151" i="1"/>
  <c r="J149" i="1"/>
  <c r="H148" i="1"/>
  <c r="J144" i="1"/>
  <c r="J143" i="1"/>
  <c r="J142" i="1"/>
  <c r="J138" i="1"/>
  <c r="J136" i="1"/>
  <c r="J134" i="1"/>
  <c r="J132" i="1"/>
  <c r="J131" i="1"/>
  <c r="J130" i="1"/>
  <c r="J128" i="1"/>
  <c r="J127" i="1"/>
  <c r="J126" i="1"/>
  <c r="J125" i="1"/>
  <c r="J124" i="1"/>
  <c r="J123" i="1"/>
  <c r="J121" i="1"/>
  <c r="H120" i="1"/>
  <c r="H119" i="1"/>
  <c r="J115" i="1"/>
  <c r="I117" i="1" s="1"/>
  <c r="H114" i="1"/>
  <c r="J110" i="1"/>
  <c r="J109" i="1"/>
  <c r="J108" i="1"/>
  <c r="J107" i="1"/>
  <c r="J105" i="1"/>
  <c r="J104" i="1"/>
  <c r="J103" i="1"/>
  <c r="J101" i="1"/>
  <c r="J99" i="1"/>
  <c r="J97" i="1"/>
  <c r="J95" i="1"/>
  <c r="J93" i="1"/>
  <c r="H92" i="1"/>
  <c r="J88" i="1"/>
  <c r="J86" i="1"/>
  <c r="J85" i="1"/>
  <c r="J84" i="1"/>
  <c r="J83" i="1"/>
  <c r="J82" i="1"/>
  <c r="J80" i="1"/>
  <c r="J78" i="1"/>
  <c r="J76" i="1"/>
  <c r="J74" i="1"/>
  <c r="J72" i="1"/>
  <c r="J70" i="1"/>
  <c r="J68" i="1"/>
  <c r="J66" i="1"/>
  <c r="J64" i="1"/>
  <c r="J62" i="1"/>
  <c r="J60" i="1"/>
  <c r="H59" i="1"/>
  <c r="J53" i="1"/>
  <c r="J51" i="1"/>
  <c r="H50" i="1"/>
  <c r="J46" i="1"/>
  <c r="I48" i="1" s="1"/>
  <c r="H45" i="1"/>
  <c r="J41" i="1"/>
  <c r="I43" i="1" s="1"/>
  <c r="J43" i="1" s="1"/>
  <c r="J40" i="1" s="1"/>
  <c r="H40" i="1"/>
  <c r="J36" i="1"/>
  <c r="I38" i="1" s="1"/>
  <c r="H35" i="1"/>
  <c r="J31" i="1"/>
  <c r="I33" i="1" s="1"/>
  <c r="H30" i="1"/>
  <c r="H25" i="1"/>
  <c r="J21" i="1"/>
  <c r="I23" i="1" s="1"/>
  <c r="J23" i="1" s="1"/>
  <c r="J20" i="1" s="1"/>
  <c r="H20" i="1"/>
  <c r="J16" i="1"/>
  <c r="I18" i="1" s="1"/>
  <c r="H15" i="1"/>
  <c r="H14" i="1"/>
  <c r="J10" i="1"/>
  <c r="J8" i="1"/>
  <c r="J6" i="1"/>
  <c r="H5" i="1"/>
  <c r="H4" i="1"/>
  <c r="I1490" i="1" l="1"/>
  <c r="I2554" i="1"/>
  <c r="J2554" i="1" s="1"/>
  <c r="J2547" i="1" s="1"/>
  <c r="I2681" i="1"/>
  <c r="I2676" i="1" s="1"/>
  <c r="I1409" i="1"/>
  <c r="I1404" i="1" s="1"/>
  <c r="I1341" i="1"/>
  <c r="I1336" i="1" s="1"/>
  <c r="I1969" i="1"/>
  <c r="I1958" i="1" s="1"/>
  <c r="I2399" i="1"/>
  <c r="I2392" i="1" s="1"/>
  <c r="I1861" i="1"/>
  <c r="J1861" i="1" s="1"/>
  <c r="J1850" i="1" s="1"/>
  <c r="I2120" i="1"/>
  <c r="J2120" i="1" s="1"/>
  <c r="J2109" i="1" s="1"/>
  <c r="I2390" i="1"/>
  <c r="I2383" i="1" s="1"/>
  <c r="I2238" i="1"/>
  <c r="I2754" i="1"/>
  <c r="I90" i="1"/>
  <c r="J90" i="1" s="1"/>
  <c r="J59" i="1" s="1"/>
  <c r="I269" i="1"/>
  <c r="I262" i="1" s="1"/>
  <c r="J1313" i="1"/>
  <c r="J1310" i="1" s="1"/>
  <c r="J1341" i="1"/>
  <c r="J1336" i="1" s="1"/>
  <c r="I1980" i="1"/>
  <c r="J1980" i="1" s="1"/>
  <c r="J1973" i="1" s="1"/>
  <c r="I2730" i="1"/>
  <c r="I2715" i="1" s="1"/>
  <c r="I1196" i="1"/>
  <c r="I1165" i="1" s="1"/>
  <c r="I1812" i="1"/>
  <c r="I1803" i="1" s="1"/>
  <c r="I1848" i="1"/>
  <c r="I1841" i="1" s="1"/>
  <c r="I2140" i="1"/>
  <c r="I2133" i="1" s="1"/>
  <c r="I2496" i="1"/>
  <c r="I2491" i="1" s="1"/>
  <c r="I2671" i="1"/>
  <c r="I2664" i="1" s="1"/>
  <c r="I284" i="1"/>
  <c r="J284" i="1" s="1"/>
  <c r="J271" i="1" s="1"/>
  <c r="I1427" i="1"/>
  <c r="J1427" i="1" s="1"/>
  <c r="J1414" i="1" s="1"/>
  <c r="I2888" i="1"/>
  <c r="I1129" i="1"/>
  <c r="J1129" i="1" s="1"/>
  <c r="J1116" i="1" s="1"/>
  <c r="I1706" i="1"/>
  <c r="I1693" i="1" s="1"/>
  <c r="I1956" i="1"/>
  <c r="I1949" i="1" s="1"/>
  <c r="I2131" i="1"/>
  <c r="I2122" i="1" s="1"/>
  <c r="I2545" i="1"/>
  <c r="J2545" i="1" s="1"/>
  <c r="J2526" i="1" s="1"/>
  <c r="I181" i="1"/>
  <c r="I174" i="1" s="1"/>
  <c r="I1995" i="1"/>
  <c r="I1988" i="1" s="1"/>
  <c r="I2607" i="1"/>
  <c r="I2600" i="1" s="1"/>
  <c r="I2712" i="1"/>
  <c r="J2712" i="1" s="1"/>
  <c r="J2707" i="1" s="1"/>
  <c r="I15" i="1"/>
  <c r="J18" i="1"/>
  <c r="J15" i="1" s="1"/>
  <c r="J353" i="1"/>
  <c r="J350" i="1" s="1"/>
  <c r="I350" i="1"/>
  <c r="I35" i="1"/>
  <c r="J38" i="1"/>
  <c r="J35" i="1" s="1"/>
  <c r="I112" i="1"/>
  <c r="I92" i="1" s="1"/>
  <c r="I297" i="1"/>
  <c r="I286" i="1" s="1"/>
  <c r="I320" i="1"/>
  <c r="I313" i="1" s="1"/>
  <c r="I337" i="1"/>
  <c r="I330" i="1" s="1"/>
  <c r="I1097" i="1"/>
  <c r="J1097" i="1" s="1"/>
  <c r="J1032" i="1" s="1"/>
  <c r="I1334" i="1"/>
  <c r="I1315" i="1" s="1"/>
  <c r="I1446" i="1"/>
  <c r="I1483" i="1"/>
  <c r="I1517" i="1"/>
  <c r="I1839" i="1"/>
  <c r="J1839" i="1" s="1"/>
  <c r="J1814" i="1" s="1"/>
  <c r="I2381" i="1"/>
  <c r="J2381" i="1" s="1"/>
  <c r="J2368" i="1" s="1"/>
  <c r="J2893" i="1"/>
  <c r="J2890" i="1" s="1"/>
  <c r="I216" i="1"/>
  <c r="I205" i="1" s="1"/>
  <c r="I386" i="1"/>
  <c r="I363" i="1" s="1"/>
  <c r="I493" i="1"/>
  <c r="I434" i="1" s="1"/>
  <c r="I872" i="1"/>
  <c r="I847" i="1" s="1"/>
  <c r="I1114" i="1"/>
  <c r="I1099" i="1" s="1"/>
  <c r="I1577" i="1"/>
  <c r="I1558" i="1" s="1"/>
  <c r="I1908" i="1"/>
  <c r="J1908" i="1" s="1"/>
  <c r="J1889" i="1" s="1"/>
  <c r="I2270" i="1"/>
  <c r="J2270" i="1" s="1"/>
  <c r="J2253" i="1" s="1"/>
  <c r="I260" i="1"/>
  <c r="J260" i="1" s="1"/>
  <c r="J245" i="1" s="1"/>
  <c r="I549" i="1"/>
  <c r="J549" i="1" s="1"/>
  <c r="J495" i="1" s="1"/>
  <c r="I963" i="1"/>
  <c r="I874" i="1" s="1"/>
  <c r="J1306" i="1"/>
  <c r="J1303" i="1" s="1"/>
  <c r="I1361" i="1"/>
  <c r="I1348" i="1" s="1"/>
  <c r="I1688" i="1"/>
  <c r="I1681" i="1" s="1"/>
  <c r="I1733" i="1"/>
  <c r="J1733" i="1" s="1"/>
  <c r="J1708" i="1" s="1"/>
  <c r="I1887" i="1"/>
  <c r="I1874" i="1" s="1"/>
  <c r="I2092" i="1"/>
  <c r="I2061" i="1" s="1"/>
  <c r="I2159" i="1"/>
  <c r="I2146" i="1" s="1"/>
  <c r="I2438" i="1"/>
  <c r="I2403" i="1" s="1"/>
  <c r="I2489" i="1"/>
  <c r="I2455" i="1" s="1"/>
  <c r="I146" i="1"/>
  <c r="J146" i="1" s="1"/>
  <c r="J120" i="1" s="1"/>
  <c r="I12" i="1"/>
  <c r="I5" i="1" s="1"/>
  <c r="I55" i="1"/>
  <c r="I50" i="1" s="1"/>
  <c r="I167" i="1"/>
  <c r="I148" i="1" s="1"/>
  <c r="I243" i="1"/>
  <c r="I1301" i="1"/>
  <c r="I1288" i="1" s="1"/>
  <c r="I1917" i="1"/>
  <c r="I1912" i="1" s="1"/>
  <c r="I2335" i="1"/>
  <c r="I2627" i="1"/>
  <c r="I2620" i="1" s="1"/>
  <c r="I2662" i="1"/>
  <c r="I2655" i="1" s="1"/>
  <c r="I2789" i="1"/>
  <c r="J2789" i="1" s="1"/>
  <c r="J2756" i="1" s="1"/>
  <c r="I2902" i="1"/>
  <c r="J2902" i="1" s="1"/>
  <c r="J2895" i="1" s="1"/>
  <c r="I229" i="1"/>
  <c r="I218" i="1" s="1"/>
  <c r="I308" i="1"/>
  <c r="J308" i="1" s="1"/>
  <c r="J301" i="1" s="1"/>
  <c r="I348" i="1"/>
  <c r="I339" i="1" s="1"/>
  <c r="I845" i="1"/>
  <c r="I782" i="1" s="1"/>
  <c r="I1608" i="1"/>
  <c r="I1601" i="1" s="1"/>
  <c r="I1947" i="1"/>
  <c r="I1926" i="1" s="1"/>
  <c r="I2249" i="1"/>
  <c r="I2240" i="1" s="1"/>
  <c r="J2345" i="1"/>
  <c r="J2342" i="1" s="1"/>
  <c r="I409" i="1"/>
  <c r="J409" i="1" s="1"/>
  <c r="J388" i="1" s="1"/>
  <c r="I587" i="1"/>
  <c r="I572" i="1" s="1"/>
  <c r="I1548" i="1"/>
  <c r="J1548" i="1" s="1"/>
  <c r="J1521" i="1" s="1"/>
  <c r="I1679" i="1"/>
  <c r="I1782" i="1"/>
  <c r="I1767" i="1" s="1"/>
  <c r="I203" i="1"/>
  <c r="I184" i="1" s="1"/>
  <c r="I328" i="1"/>
  <c r="I323" i="1" s="1"/>
  <c r="I1764" i="1"/>
  <c r="I2105" i="1"/>
  <c r="I2213" i="1"/>
  <c r="J2213" i="1" s="1"/>
  <c r="J2196" i="1" s="1"/>
  <c r="I2362" i="1"/>
  <c r="I2347" i="1" s="1"/>
  <c r="I2618" i="1"/>
  <c r="I2609" i="1" s="1"/>
  <c r="J2681" i="1"/>
  <c r="J2676" i="1" s="1"/>
  <c r="I30" i="1"/>
  <c r="J33" i="1"/>
  <c r="J30" i="1" s="1"/>
  <c r="J872" i="1"/>
  <c r="J847" i="1" s="1"/>
  <c r="I45" i="1"/>
  <c r="J48" i="1"/>
  <c r="J45" i="1" s="1"/>
  <c r="J216" i="1"/>
  <c r="J205" i="1" s="1"/>
  <c r="J243" i="1"/>
  <c r="J232" i="1" s="1"/>
  <c r="I232" i="1"/>
  <c r="J493" i="1"/>
  <c r="J434" i="1" s="1"/>
  <c r="I245" i="1"/>
  <c r="J229" i="1"/>
  <c r="J218" i="1" s="1"/>
  <c r="J348" i="1"/>
  <c r="J339" i="1" s="1"/>
  <c r="I114" i="1"/>
  <c r="J117" i="1"/>
  <c r="J114" i="1" s="1"/>
  <c r="I388" i="1"/>
  <c r="J28" i="1"/>
  <c r="J25" i="1" s="1"/>
  <c r="I25" i="1"/>
  <c r="I2109" i="1"/>
  <c r="I606" i="1"/>
  <c r="I1217" i="1"/>
  <c r="I1274" i="1"/>
  <c r="I1596" i="1"/>
  <c r="I1755" i="1"/>
  <c r="I2037" i="1"/>
  <c r="I2222" i="1"/>
  <c r="I2322" i="1"/>
  <c r="I2453" i="1"/>
  <c r="J2489" i="1"/>
  <c r="J2455" i="1" s="1"/>
  <c r="I2745" i="1"/>
  <c r="J2092" i="1"/>
  <c r="J2061" i="1" s="1"/>
  <c r="I40" i="1"/>
  <c r="J1346" i="1"/>
  <c r="J1343" i="1" s="1"/>
  <c r="I1343" i="1"/>
  <c r="I1485" i="1"/>
  <c r="J1490" i="1"/>
  <c r="J1485" i="1" s="1"/>
  <c r="I1628" i="1"/>
  <c r="I2598" i="1"/>
  <c r="I2881" i="1"/>
  <c r="I1116" i="1"/>
  <c r="I20" i="1"/>
  <c r="I780" i="1"/>
  <c r="I1236" i="1"/>
  <c r="J1476" i="1"/>
  <c r="J1473" i="1" s="1"/>
  <c r="I1473" i="1"/>
  <c r="I1647" i="1"/>
  <c r="I1799" i="1"/>
  <c r="J1924" i="1"/>
  <c r="J1921" i="1" s="1"/>
  <c r="I2646" i="1"/>
  <c r="J845" i="1"/>
  <c r="J782" i="1" s="1"/>
  <c r="I1402" i="1"/>
  <c r="I1973" i="1"/>
  <c r="I2231" i="1"/>
  <c r="J2238" i="1"/>
  <c r="J2231" i="1" s="1"/>
  <c r="I2547" i="1"/>
  <c r="J2618" i="1"/>
  <c r="J2609" i="1" s="1"/>
  <c r="I1030" i="1"/>
  <c r="I1247" i="1"/>
  <c r="I1668" i="1"/>
  <c r="I1872" i="1"/>
  <c r="I2293" i="1"/>
  <c r="J2340" i="1"/>
  <c r="J2337" i="1" s="1"/>
  <c r="I2337" i="1"/>
  <c r="I2864" i="1"/>
  <c r="J1553" i="1"/>
  <c r="J1550" i="1" s="1"/>
  <c r="I1550" i="1"/>
  <c r="I570" i="1"/>
  <c r="I1285" i="1"/>
  <c r="I1471" i="1"/>
  <c r="I2056" i="1"/>
  <c r="J2131" i="1"/>
  <c r="J2122" i="1" s="1"/>
  <c r="I2194" i="1"/>
  <c r="I2575" i="1"/>
  <c r="I2648" i="1"/>
  <c r="J2653" i="1"/>
  <c r="J2648" i="1" s="1"/>
  <c r="I2702" i="1"/>
  <c r="J2730" i="1"/>
  <c r="J2715" i="1" s="1"/>
  <c r="I432" i="1"/>
  <c r="I1158" i="1"/>
  <c r="J2229" i="1"/>
  <c r="J2224" i="1" s="1"/>
  <c r="I2224" i="1"/>
  <c r="J2335" i="1"/>
  <c r="J2324" i="1" s="1"/>
  <c r="I2324" i="1"/>
  <c r="I2523" i="1"/>
  <c r="I2747" i="1"/>
  <c r="J2754" i="1"/>
  <c r="J2747" i="1" s="1"/>
  <c r="J2914" i="1"/>
  <c r="J2912" i="1" s="1"/>
  <c r="I2912" i="1"/>
  <c r="J1409" i="1"/>
  <c r="J1404" i="1" s="1"/>
  <c r="J2390" i="1"/>
  <c r="J2383" i="1" s="1"/>
  <c r="J2399" i="1"/>
  <c r="J2392" i="1" s="1"/>
  <c r="J2496" i="1"/>
  <c r="J2491" i="1" s="1"/>
  <c r="E2912" i="1"/>
  <c r="G2913" i="1"/>
  <c r="F2914" i="1" s="1"/>
  <c r="E1555" i="1"/>
  <c r="E1986" i="1"/>
  <c r="E2706" i="1"/>
  <c r="E2714" i="1"/>
  <c r="E2895" i="1"/>
  <c r="G2900" i="1"/>
  <c r="G2898" i="1"/>
  <c r="G2896" i="1"/>
  <c r="E2890" i="1"/>
  <c r="G2891" i="1"/>
  <c r="F2893" i="1" s="1"/>
  <c r="E2883" i="1"/>
  <c r="G2886" i="1"/>
  <c r="G2884" i="1"/>
  <c r="E2866" i="1"/>
  <c r="G2879" i="1"/>
  <c r="G2877" i="1"/>
  <c r="G2875" i="1"/>
  <c r="G2873" i="1"/>
  <c r="G2871" i="1"/>
  <c r="G2869" i="1"/>
  <c r="G2867" i="1"/>
  <c r="E2791" i="1"/>
  <c r="G2862" i="1"/>
  <c r="G2860" i="1"/>
  <c r="G2858" i="1"/>
  <c r="G2856" i="1"/>
  <c r="G2854" i="1"/>
  <c r="G2852" i="1"/>
  <c r="G2850" i="1"/>
  <c r="G2848" i="1"/>
  <c r="G2846" i="1"/>
  <c r="G2844" i="1"/>
  <c r="G2842" i="1"/>
  <c r="G2840" i="1"/>
  <c r="G2838" i="1"/>
  <c r="G2836" i="1"/>
  <c r="G2834" i="1"/>
  <c r="G2832" i="1"/>
  <c r="G2830" i="1"/>
  <c r="G2828" i="1"/>
  <c r="G2826" i="1"/>
  <c r="G2824" i="1"/>
  <c r="G2822" i="1"/>
  <c r="G2820" i="1"/>
  <c r="G2818" i="1"/>
  <c r="G2816" i="1"/>
  <c r="G2814" i="1"/>
  <c r="G2812" i="1"/>
  <c r="G2810" i="1"/>
  <c r="G2808" i="1"/>
  <c r="G2806" i="1"/>
  <c r="G2804" i="1"/>
  <c r="G2802" i="1"/>
  <c r="G2800" i="1"/>
  <c r="G2798" i="1"/>
  <c r="G2796" i="1"/>
  <c r="G2794" i="1"/>
  <c r="G2792" i="1"/>
  <c r="E2756" i="1"/>
  <c r="G2787" i="1"/>
  <c r="G2785" i="1"/>
  <c r="G2783" i="1"/>
  <c r="G2781" i="1"/>
  <c r="G2779" i="1"/>
  <c r="G2777" i="1"/>
  <c r="G2775" i="1"/>
  <c r="G2773" i="1"/>
  <c r="G2771" i="1"/>
  <c r="G2769" i="1"/>
  <c r="G2767" i="1"/>
  <c r="G2765" i="1"/>
  <c r="G2763" i="1"/>
  <c r="G2761" i="1"/>
  <c r="G2759" i="1"/>
  <c r="G2757" i="1"/>
  <c r="E2747" i="1"/>
  <c r="G2752" i="1"/>
  <c r="G2750" i="1"/>
  <c r="G2748" i="1"/>
  <c r="E2732" i="1"/>
  <c r="G2743" i="1"/>
  <c r="G2741" i="1"/>
  <c r="G2739" i="1"/>
  <c r="G2737" i="1"/>
  <c r="G2735" i="1"/>
  <c r="G2733" i="1"/>
  <c r="E2715" i="1"/>
  <c r="G2728" i="1"/>
  <c r="G2726" i="1"/>
  <c r="G2724" i="1"/>
  <c r="G2722" i="1"/>
  <c r="G2720" i="1"/>
  <c r="G2718" i="1"/>
  <c r="G2716" i="1"/>
  <c r="E2707" i="1"/>
  <c r="G2710" i="1"/>
  <c r="G2708" i="1"/>
  <c r="E2675" i="1"/>
  <c r="E2683" i="1"/>
  <c r="G2700" i="1"/>
  <c r="G2698" i="1"/>
  <c r="G2696" i="1"/>
  <c r="G2694" i="1"/>
  <c r="G2692" i="1"/>
  <c r="G2690" i="1"/>
  <c r="G2688" i="1"/>
  <c r="G2686" i="1"/>
  <c r="G2684" i="1"/>
  <c r="E2676" i="1"/>
  <c r="G2679" i="1"/>
  <c r="G2677" i="1"/>
  <c r="E2366" i="1"/>
  <c r="E2664" i="1"/>
  <c r="G2669" i="1"/>
  <c r="G2667" i="1"/>
  <c r="G2665" i="1"/>
  <c r="E2655" i="1"/>
  <c r="G2660" i="1"/>
  <c r="G2658" i="1"/>
  <c r="G2656" i="1"/>
  <c r="E2648" i="1"/>
  <c r="G2651" i="1"/>
  <c r="G2649" i="1"/>
  <c r="E2629" i="1"/>
  <c r="G2644" i="1"/>
  <c r="G2642" i="1"/>
  <c r="G2640" i="1"/>
  <c r="G2638" i="1"/>
  <c r="G2636" i="1"/>
  <c r="G2634" i="1"/>
  <c r="G2632" i="1"/>
  <c r="G2630" i="1"/>
  <c r="E2620" i="1"/>
  <c r="G2625" i="1"/>
  <c r="G2623" i="1"/>
  <c r="G2621" i="1"/>
  <c r="E2609" i="1"/>
  <c r="G2616" i="1"/>
  <c r="G2614" i="1"/>
  <c r="G2612" i="1"/>
  <c r="G2610" i="1"/>
  <c r="E2600" i="1"/>
  <c r="G2605" i="1"/>
  <c r="G2603" i="1"/>
  <c r="G2601" i="1"/>
  <c r="E2577" i="1"/>
  <c r="G2596" i="1"/>
  <c r="G2594" i="1"/>
  <c r="G2592" i="1"/>
  <c r="G2590" i="1"/>
  <c r="G2588" i="1"/>
  <c r="G2586" i="1"/>
  <c r="G2584" i="1"/>
  <c r="G2582" i="1"/>
  <c r="G2580" i="1"/>
  <c r="G2578" i="1"/>
  <c r="E2558" i="1"/>
  <c r="G2573" i="1"/>
  <c r="G2571" i="1"/>
  <c r="G2569" i="1"/>
  <c r="G2567" i="1"/>
  <c r="G2565" i="1"/>
  <c r="G2563" i="1"/>
  <c r="G2561" i="1"/>
  <c r="G2559" i="1"/>
  <c r="E2525" i="1"/>
  <c r="E2547" i="1"/>
  <c r="G2552" i="1"/>
  <c r="G2550" i="1"/>
  <c r="G2548" i="1"/>
  <c r="E2526" i="1"/>
  <c r="G2543" i="1"/>
  <c r="G2541" i="1"/>
  <c r="G2539" i="1"/>
  <c r="G2537" i="1"/>
  <c r="G2535" i="1"/>
  <c r="G2533" i="1"/>
  <c r="G2531" i="1"/>
  <c r="G2529" i="1"/>
  <c r="G2527" i="1"/>
  <c r="E2498" i="1"/>
  <c r="G2521" i="1"/>
  <c r="G2519" i="1"/>
  <c r="G2517" i="1"/>
  <c r="G2515" i="1"/>
  <c r="G2513" i="1"/>
  <c r="G2511" i="1"/>
  <c r="G2509" i="1"/>
  <c r="G2507" i="1"/>
  <c r="G2505" i="1"/>
  <c r="G2503" i="1"/>
  <c r="G2501" i="1"/>
  <c r="G2499" i="1"/>
  <c r="E2491" i="1"/>
  <c r="G2494" i="1"/>
  <c r="G2492" i="1"/>
  <c r="E2455" i="1"/>
  <c r="G2487" i="1"/>
  <c r="G2486" i="1"/>
  <c r="G2484" i="1"/>
  <c r="G2482" i="1"/>
  <c r="G2480" i="1"/>
  <c r="G2478" i="1"/>
  <c r="G2476" i="1"/>
  <c r="G2474" i="1"/>
  <c r="G2472" i="1"/>
  <c r="G2470" i="1"/>
  <c r="G2468" i="1"/>
  <c r="G2466" i="1"/>
  <c r="G2464" i="1"/>
  <c r="G2462" i="1"/>
  <c r="G2460" i="1"/>
  <c r="G2458" i="1"/>
  <c r="G2456" i="1"/>
  <c r="E2440" i="1"/>
  <c r="G2451" i="1"/>
  <c r="G2449" i="1"/>
  <c r="G2447" i="1"/>
  <c r="G2445" i="1"/>
  <c r="G2443" i="1"/>
  <c r="G2441" i="1"/>
  <c r="E2403" i="1"/>
  <c r="G2436" i="1"/>
  <c r="G2434" i="1"/>
  <c r="G2432" i="1"/>
  <c r="G2430" i="1"/>
  <c r="G2428" i="1"/>
  <c r="G2426" i="1"/>
  <c r="G2424" i="1"/>
  <c r="G2422" i="1"/>
  <c r="G2420" i="1"/>
  <c r="G2418" i="1"/>
  <c r="G2416" i="1"/>
  <c r="G2414" i="1"/>
  <c r="G2412" i="1"/>
  <c r="G2410" i="1"/>
  <c r="G2408" i="1"/>
  <c r="G2406" i="1"/>
  <c r="G2404" i="1"/>
  <c r="E2367" i="1"/>
  <c r="E2392" i="1"/>
  <c r="G2397" i="1"/>
  <c r="G2395" i="1"/>
  <c r="G2393" i="1"/>
  <c r="E2383" i="1"/>
  <c r="G2388" i="1"/>
  <c r="G2386" i="1"/>
  <c r="G2384" i="1"/>
  <c r="E2368" i="1"/>
  <c r="G2379" i="1"/>
  <c r="G2377" i="1"/>
  <c r="G2375" i="1"/>
  <c r="G2373" i="1"/>
  <c r="G2371" i="1"/>
  <c r="G2369" i="1"/>
  <c r="E2144" i="1"/>
  <c r="E2347" i="1"/>
  <c r="G2360" i="1"/>
  <c r="G2358" i="1"/>
  <c r="G2356" i="1"/>
  <c r="G2354" i="1"/>
  <c r="G2352" i="1"/>
  <c r="G2350" i="1"/>
  <c r="G2348" i="1"/>
  <c r="E2342" i="1"/>
  <c r="G2343" i="1"/>
  <c r="F2345" i="1" s="1"/>
  <c r="E2337" i="1"/>
  <c r="G2338" i="1"/>
  <c r="F2340" i="1" s="1"/>
  <c r="G2340" i="1" s="1"/>
  <c r="G2337" i="1" s="1"/>
  <c r="E2324" i="1"/>
  <c r="G2333" i="1"/>
  <c r="G2331" i="1"/>
  <c r="G2329" i="1"/>
  <c r="G2327" i="1"/>
  <c r="G2325" i="1"/>
  <c r="E2295" i="1"/>
  <c r="G2320" i="1"/>
  <c r="G2318" i="1"/>
  <c r="G2316" i="1"/>
  <c r="G2314" i="1"/>
  <c r="G2312" i="1"/>
  <c r="G2310" i="1"/>
  <c r="G2308" i="1"/>
  <c r="G2306" i="1"/>
  <c r="G2304" i="1"/>
  <c r="G2302" i="1"/>
  <c r="G2300" i="1"/>
  <c r="G2298" i="1"/>
  <c r="G2296" i="1"/>
  <c r="E2272" i="1"/>
  <c r="G2291" i="1"/>
  <c r="G2289" i="1"/>
  <c r="G2287" i="1"/>
  <c r="G2285" i="1"/>
  <c r="G2283" i="1"/>
  <c r="G2281" i="1"/>
  <c r="G2279" i="1"/>
  <c r="G2277" i="1"/>
  <c r="G2275" i="1"/>
  <c r="G2273" i="1"/>
  <c r="E2253" i="1"/>
  <c r="G2268" i="1"/>
  <c r="G2266" i="1"/>
  <c r="G2264" i="1"/>
  <c r="G2262" i="1"/>
  <c r="G2260" i="1"/>
  <c r="G2258" i="1"/>
  <c r="G2256" i="1"/>
  <c r="G2254" i="1"/>
  <c r="E2145" i="1"/>
  <c r="E2240" i="1"/>
  <c r="G2247" i="1"/>
  <c r="G2245" i="1"/>
  <c r="G2243" i="1"/>
  <c r="G2241" i="1"/>
  <c r="E2231" i="1"/>
  <c r="G2236" i="1"/>
  <c r="G2234" i="1"/>
  <c r="G2232" i="1"/>
  <c r="E2224" i="1"/>
  <c r="G2227" i="1"/>
  <c r="G2225" i="1"/>
  <c r="E2215" i="1"/>
  <c r="G2220" i="1"/>
  <c r="G2218" i="1"/>
  <c r="G2216" i="1"/>
  <c r="E2196" i="1"/>
  <c r="G2211" i="1"/>
  <c r="G2209" i="1"/>
  <c r="G2207" i="1"/>
  <c r="G2205" i="1"/>
  <c r="G2203" i="1"/>
  <c r="G2201" i="1"/>
  <c r="G2199" i="1"/>
  <c r="G2197" i="1"/>
  <c r="E2161" i="1"/>
  <c r="G2192" i="1"/>
  <c r="G2190" i="1"/>
  <c r="G2188" i="1"/>
  <c r="G2186" i="1"/>
  <c r="G2184" i="1"/>
  <c r="G2182" i="1"/>
  <c r="G2180" i="1"/>
  <c r="G2178" i="1"/>
  <c r="G2176" i="1"/>
  <c r="G2174" i="1"/>
  <c r="G2172" i="1"/>
  <c r="G2170" i="1"/>
  <c r="G2168" i="1"/>
  <c r="G2166" i="1"/>
  <c r="G2164" i="1"/>
  <c r="G2162" i="1"/>
  <c r="E2146" i="1"/>
  <c r="G2157" i="1"/>
  <c r="G2155" i="1"/>
  <c r="G2153" i="1"/>
  <c r="G2151" i="1"/>
  <c r="G2149" i="1"/>
  <c r="G2147" i="1"/>
  <c r="E1987" i="1"/>
  <c r="E2133" i="1"/>
  <c r="G2138" i="1"/>
  <c r="G2136" i="1"/>
  <c r="G2134" i="1"/>
  <c r="E2122" i="1"/>
  <c r="G2129" i="1"/>
  <c r="G2127" i="1"/>
  <c r="G2125" i="1"/>
  <c r="G2123" i="1"/>
  <c r="E2109" i="1"/>
  <c r="G2118" i="1"/>
  <c r="G2116" i="1"/>
  <c r="G2114" i="1"/>
  <c r="G2112" i="1"/>
  <c r="G2110" i="1"/>
  <c r="E2060" i="1"/>
  <c r="E2094" i="1"/>
  <c r="G2103" i="1"/>
  <c r="G2101" i="1"/>
  <c r="G2099" i="1"/>
  <c r="G2097" i="1"/>
  <c r="G2095" i="1"/>
  <c r="E2061" i="1"/>
  <c r="G2090" i="1"/>
  <c r="G2088" i="1"/>
  <c r="G2086" i="1"/>
  <c r="G2084" i="1"/>
  <c r="G2082" i="1"/>
  <c r="G2080" i="1"/>
  <c r="G2078" i="1"/>
  <c r="G2076" i="1"/>
  <c r="G2074" i="1"/>
  <c r="G2072" i="1"/>
  <c r="G2070" i="1"/>
  <c r="G2068" i="1"/>
  <c r="G2066" i="1"/>
  <c r="G2064" i="1"/>
  <c r="G2062" i="1"/>
  <c r="E1997" i="1"/>
  <c r="E2039" i="1"/>
  <c r="G2054" i="1"/>
  <c r="G2052" i="1"/>
  <c r="G2050" i="1"/>
  <c r="G2048" i="1"/>
  <c r="G2046" i="1"/>
  <c r="G2044" i="1"/>
  <c r="G2042" i="1"/>
  <c r="G2040" i="1"/>
  <c r="E1998" i="1"/>
  <c r="G2035" i="1"/>
  <c r="G2033" i="1"/>
  <c r="G2031" i="1"/>
  <c r="G2029" i="1"/>
  <c r="G2027" i="1"/>
  <c r="G2025" i="1"/>
  <c r="G2023" i="1"/>
  <c r="G2021" i="1"/>
  <c r="G2019" i="1"/>
  <c r="G2017" i="1"/>
  <c r="G2015" i="1"/>
  <c r="G2013" i="1"/>
  <c r="G2011" i="1"/>
  <c r="G2009" i="1"/>
  <c r="G2007" i="1"/>
  <c r="G2005" i="1"/>
  <c r="G2003" i="1"/>
  <c r="G2001" i="1"/>
  <c r="G1999" i="1"/>
  <c r="E1988" i="1"/>
  <c r="G1993" i="1"/>
  <c r="G1991" i="1"/>
  <c r="G1989" i="1"/>
  <c r="E1556" i="1"/>
  <c r="E1919" i="1"/>
  <c r="E1973" i="1"/>
  <c r="G1978" i="1"/>
  <c r="G1976" i="1"/>
  <c r="G1974" i="1"/>
  <c r="E1920" i="1"/>
  <c r="E1958" i="1"/>
  <c r="G1967" i="1"/>
  <c r="G1965" i="1"/>
  <c r="G1963" i="1"/>
  <c r="G1961" i="1"/>
  <c r="G1959" i="1"/>
  <c r="E1949" i="1"/>
  <c r="G1954" i="1"/>
  <c r="G1952" i="1"/>
  <c r="G1950" i="1"/>
  <c r="E1926" i="1"/>
  <c r="G1945" i="1"/>
  <c r="G1943" i="1"/>
  <c r="G1941" i="1"/>
  <c r="G1939" i="1"/>
  <c r="G1937" i="1"/>
  <c r="G1935" i="1"/>
  <c r="G1933" i="1"/>
  <c r="G1931" i="1"/>
  <c r="G1929" i="1"/>
  <c r="G1927" i="1"/>
  <c r="E1921" i="1"/>
  <c r="G1922" i="1"/>
  <c r="F1924" i="1" s="1"/>
  <c r="E1912" i="1"/>
  <c r="G1915" i="1"/>
  <c r="G1913" i="1"/>
  <c r="E1692" i="1"/>
  <c r="E1889" i="1"/>
  <c r="G1906" i="1"/>
  <c r="G1904" i="1"/>
  <c r="G1902" i="1"/>
  <c r="G1900" i="1"/>
  <c r="G1898" i="1"/>
  <c r="G1896" i="1"/>
  <c r="G1894" i="1"/>
  <c r="G1892" i="1"/>
  <c r="G1890" i="1"/>
  <c r="E1874" i="1"/>
  <c r="G1885" i="1"/>
  <c r="G1883" i="1"/>
  <c r="G1881" i="1"/>
  <c r="G1879" i="1"/>
  <c r="G1877" i="1"/>
  <c r="G1875" i="1"/>
  <c r="E1863" i="1"/>
  <c r="G1870" i="1"/>
  <c r="G1868" i="1"/>
  <c r="G1866" i="1"/>
  <c r="G1864" i="1"/>
  <c r="E1850" i="1"/>
  <c r="G1859" i="1"/>
  <c r="G1857" i="1"/>
  <c r="G1855" i="1"/>
  <c r="G1853" i="1"/>
  <c r="G1851" i="1"/>
  <c r="E1841" i="1"/>
  <c r="G1846" i="1"/>
  <c r="G1844" i="1"/>
  <c r="G1842" i="1"/>
  <c r="E1814" i="1"/>
  <c r="G1837" i="1"/>
  <c r="G1835" i="1"/>
  <c r="G1833" i="1"/>
  <c r="G1831" i="1"/>
  <c r="G1829" i="1"/>
  <c r="G1827" i="1"/>
  <c r="G1825" i="1"/>
  <c r="G1823" i="1"/>
  <c r="G1821" i="1"/>
  <c r="G1819" i="1"/>
  <c r="G1817" i="1"/>
  <c r="G1815" i="1"/>
  <c r="E1803" i="1"/>
  <c r="G1810" i="1"/>
  <c r="G1808" i="1"/>
  <c r="G1806" i="1"/>
  <c r="G1804" i="1"/>
  <c r="E1766" i="1"/>
  <c r="E1784" i="1"/>
  <c r="G1797" i="1"/>
  <c r="G1795" i="1"/>
  <c r="G1793" i="1"/>
  <c r="G1791" i="1"/>
  <c r="G1789" i="1"/>
  <c r="G1787" i="1"/>
  <c r="G1785" i="1"/>
  <c r="E1767" i="1"/>
  <c r="G1780" i="1"/>
  <c r="G1778" i="1"/>
  <c r="G1776" i="1"/>
  <c r="G1774" i="1"/>
  <c r="G1772" i="1"/>
  <c r="G1770" i="1"/>
  <c r="G1768" i="1"/>
  <c r="E1757" i="1"/>
  <c r="G1762" i="1"/>
  <c r="G1760" i="1"/>
  <c r="G1758" i="1"/>
  <c r="E1735" i="1"/>
  <c r="G1754" i="1"/>
  <c r="G1752" i="1"/>
  <c r="G1750" i="1"/>
  <c r="G1748" i="1"/>
  <c r="G1746" i="1"/>
  <c r="G1744" i="1"/>
  <c r="G1742" i="1"/>
  <c r="G1740" i="1"/>
  <c r="G1738" i="1"/>
  <c r="G1736" i="1"/>
  <c r="E1708" i="1"/>
  <c r="G1731" i="1"/>
  <c r="G1729" i="1"/>
  <c r="G1727" i="1"/>
  <c r="G1725" i="1"/>
  <c r="G1723" i="1"/>
  <c r="G1721" i="1"/>
  <c r="G1719" i="1"/>
  <c r="G1717" i="1"/>
  <c r="G1715" i="1"/>
  <c r="G1713" i="1"/>
  <c r="G1711" i="1"/>
  <c r="G1709" i="1"/>
  <c r="E1693" i="1"/>
  <c r="G1704" i="1"/>
  <c r="G1702" i="1"/>
  <c r="G1700" i="1"/>
  <c r="G1698" i="1"/>
  <c r="G1696" i="1"/>
  <c r="G1694" i="1"/>
  <c r="E1600" i="1"/>
  <c r="E1681" i="1"/>
  <c r="G1686" i="1"/>
  <c r="G1684" i="1"/>
  <c r="G1682" i="1"/>
  <c r="E1670" i="1"/>
  <c r="G1677" i="1"/>
  <c r="G1675" i="1"/>
  <c r="G1673" i="1"/>
  <c r="G1671" i="1"/>
  <c r="E1651" i="1"/>
  <c r="G1666" i="1"/>
  <c r="G1664" i="1"/>
  <c r="G1662" i="1"/>
  <c r="G1660" i="1"/>
  <c r="G1658" i="1"/>
  <c r="G1656" i="1"/>
  <c r="G1654" i="1"/>
  <c r="G1652" i="1"/>
  <c r="E1610" i="1"/>
  <c r="E1630" i="1"/>
  <c r="G1645" i="1"/>
  <c r="G1643" i="1"/>
  <c r="G1641" i="1"/>
  <c r="G1639" i="1"/>
  <c r="G1637" i="1"/>
  <c r="G1635" i="1"/>
  <c r="G1633" i="1"/>
  <c r="G1631" i="1"/>
  <c r="E1611" i="1"/>
  <c r="G1626" i="1"/>
  <c r="G1624" i="1"/>
  <c r="G1622" i="1"/>
  <c r="G1620" i="1"/>
  <c r="G1618" i="1"/>
  <c r="G1616" i="1"/>
  <c r="G1614" i="1"/>
  <c r="G1612" i="1"/>
  <c r="E1601" i="1"/>
  <c r="G1606" i="1"/>
  <c r="G1604" i="1"/>
  <c r="G1602" i="1"/>
  <c r="E1557" i="1"/>
  <c r="E1579" i="1"/>
  <c r="G1594" i="1"/>
  <c r="G1592" i="1"/>
  <c r="G1590" i="1"/>
  <c r="G1588" i="1"/>
  <c r="G1586" i="1"/>
  <c r="G1584" i="1"/>
  <c r="G1582" i="1"/>
  <c r="G1580" i="1"/>
  <c r="E1558" i="1"/>
  <c r="G1575" i="1"/>
  <c r="G1573" i="1"/>
  <c r="G1571" i="1"/>
  <c r="G1569" i="1"/>
  <c r="G1567" i="1"/>
  <c r="G1565" i="1"/>
  <c r="G1563" i="1"/>
  <c r="G1561" i="1"/>
  <c r="G1559" i="1"/>
  <c r="E1550" i="1"/>
  <c r="G1551" i="1"/>
  <c r="F1553" i="1" s="1"/>
  <c r="G1553" i="1" s="1"/>
  <c r="G1550" i="1" s="1"/>
  <c r="E1521" i="1"/>
  <c r="G1546" i="1"/>
  <c r="G1544" i="1"/>
  <c r="G1542" i="1"/>
  <c r="G1540" i="1"/>
  <c r="G1538" i="1"/>
  <c r="G1536" i="1"/>
  <c r="G1534" i="1"/>
  <c r="G1532" i="1"/>
  <c r="G1530" i="1"/>
  <c r="G1528" i="1"/>
  <c r="G1526" i="1"/>
  <c r="G1524" i="1"/>
  <c r="G1522" i="1"/>
  <c r="E1413" i="1"/>
  <c r="E1492" i="1"/>
  <c r="G1515" i="1"/>
  <c r="G1513" i="1"/>
  <c r="G1511" i="1"/>
  <c r="G1509" i="1"/>
  <c r="G1507" i="1"/>
  <c r="G1505" i="1"/>
  <c r="G1503" i="1"/>
  <c r="G1501" i="1"/>
  <c r="G1499" i="1"/>
  <c r="G1497" i="1"/>
  <c r="G1495" i="1"/>
  <c r="G1493" i="1"/>
  <c r="E1485" i="1"/>
  <c r="G1488" i="1"/>
  <c r="G1486" i="1"/>
  <c r="E1478" i="1"/>
  <c r="G1481" i="1"/>
  <c r="G1479" i="1"/>
  <c r="E1473" i="1"/>
  <c r="F1476" i="1"/>
  <c r="G1476" i="1" s="1"/>
  <c r="G1473" i="1" s="1"/>
  <c r="G1474" i="1"/>
  <c r="E1448" i="1"/>
  <c r="G1469" i="1"/>
  <c r="G1467" i="1"/>
  <c r="G1465" i="1"/>
  <c r="G1463" i="1"/>
  <c r="G1461" i="1"/>
  <c r="G1459" i="1"/>
  <c r="G1457" i="1"/>
  <c r="G1455" i="1"/>
  <c r="G1453" i="1"/>
  <c r="G1451" i="1"/>
  <c r="G1449" i="1"/>
  <c r="E1429" i="1"/>
  <c r="G1444" i="1"/>
  <c r="G1442" i="1"/>
  <c r="G1440" i="1"/>
  <c r="G1438" i="1"/>
  <c r="G1436" i="1"/>
  <c r="G1434" i="1"/>
  <c r="G1432" i="1"/>
  <c r="G1430" i="1"/>
  <c r="E1414" i="1"/>
  <c r="G1425" i="1"/>
  <c r="G1423" i="1"/>
  <c r="G1421" i="1"/>
  <c r="G1419" i="1"/>
  <c r="G1417" i="1"/>
  <c r="G1415" i="1"/>
  <c r="E1238" i="1"/>
  <c r="E1404" i="1"/>
  <c r="G1407" i="1"/>
  <c r="G1405" i="1"/>
  <c r="E1365" i="1"/>
  <c r="G1400" i="1"/>
  <c r="G1398" i="1"/>
  <c r="G1396" i="1"/>
  <c r="G1394" i="1"/>
  <c r="G1392" i="1"/>
  <c r="G1390" i="1"/>
  <c r="G1388" i="1"/>
  <c r="G1386" i="1"/>
  <c r="G1384" i="1"/>
  <c r="G1382" i="1"/>
  <c r="G1380" i="1"/>
  <c r="G1378" i="1"/>
  <c r="G1376" i="1"/>
  <c r="G1374" i="1"/>
  <c r="G1372" i="1"/>
  <c r="G1370" i="1"/>
  <c r="G1368" i="1"/>
  <c r="G1366" i="1"/>
  <c r="E1239" i="1"/>
  <c r="E1348" i="1"/>
  <c r="G1359" i="1"/>
  <c r="G1357" i="1"/>
  <c r="G1355" i="1"/>
  <c r="G1353" i="1"/>
  <c r="G1351" i="1"/>
  <c r="G1349" i="1"/>
  <c r="E1343" i="1"/>
  <c r="G1344" i="1"/>
  <c r="F1346" i="1" s="1"/>
  <c r="E1336" i="1"/>
  <c r="G1339" i="1"/>
  <c r="G1337" i="1"/>
  <c r="E1315" i="1"/>
  <c r="G1332" i="1"/>
  <c r="G1330" i="1"/>
  <c r="G1328" i="1"/>
  <c r="G1326" i="1"/>
  <c r="G1324" i="1"/>
  <c r="G1322" i="1"/>
  <c r="G1320" i="1"/>
  <c r="G1318" i="1"/>
  <c r="G1316" i="1"/>
  <c r="E1310" i="1"/>
  <c r="G1311" i="1"/>
  <c r="F1313" i="1" s="1"/>
  <c r="G1313" i="1" s="1"/>
  <c r="G1310" i="1" s="1"/>
  <c r="E1287" i="1"/>
  <c r="E1303" i="1"/>
  <c r="G1304" i="1"/>
  <c r="F1306" i="1" s="1"/>
  <c r="E1288" i="1"/>
  <c r="G1299" i="1"/>
  <c r="G1297" i="1"/>
  <c r="G1295" i="1"/>
  <c r="G1293" i="1"/>
  <c r="G1291" i="1"/>
  <c r="G1289" i="1"/>
  <c r="E1276" i="1"/>
  <c r="G1283" i="1"/>
  <c r="G1281" i="1"/>
  <c r="G1279" i="1"/>
  <c r="G1277" i="1"/>
  <c r="E1249" i="1"/>
  <c r="G1272" i="1"/>
  <c r="G1270" i="1"/>
  <c r="G1268" i="1"/>
  <c r="G1266" i="1"/>
  <c r="G1264" i="1"/>
  <c r="G1262" i="1"/>
  <c r="G1260" i="1"/>
  <c r="G1258" i="1"/>
  <c r="G1256" i="1"/>
  <c r="G1254" i="1"/>
  <c r="G1252" i="1"/>
  <c r="G1250" i="1"/>
  <c r="E1240" i="1"/>
  <c r="G1245" i="1"/>
  <c r="G1243" i="1"/>
  <c r="G1241" i="1"/>
  <c r="E1221" i="1"/>
  <c r="G1234" i="1"/>
  <c r="G1232" i="1"/>
  <c r="G1230" i="1"/>
  <c r="G1228" i="1"/>
  <c r="G1226" i="1"/>
  <c r="G1224" i="1"/>
  <c r="G1222" i="1"/>
  <c r="E1164" i="1"/>
  <c r="E1198" i="1"/>
  <c r="G1215" i="1"/>
  <c r="G1213" i="1"/>
  <c r="G1211" i="1"/>
  <c r="G1209" i="1"/>
  <c r="G1207" i="1"/>
  <c r="G1205" i="1"/>
  <c r="G1203" i="1"/>
  <c r="G1201" i="1"/>
  <c r="G1199" i="1"/>
  <c r="E1165" i="1"/>
  <c r="G1194" i="1"/>
  <c r="G1192" i="1"/>
  <c r="G1190" i="1"/>
  <c r="G1188" i="1"/>
  <c r="G1186" i="1"/>
  <c r="G1184" i="1"/>
  <c r="G1182" i="1"/>
  <c r="G1180" i="1"/>
  <c r="G1178" i="1"/>
  <c r="G1176" i="1"/>
  <c r="G1174" i="1"/>
  <c r="G1172" i="1"/>
  <c r="G1170" i="1"/>
  <c r="G1168" i="1"/>
  <c r="G1166" i="1"/>
  <c r="E361" i="1"/>
  <c r="E610" i="1"/>
  <c r="E1131" i="1"/>
  <c r="G1156" i="1"/>
  <c r="G1154" i="1"/>
  <c r="G1152" i="1"/>
  <c r="G1150" i="1"/>
  <c r="G1148" i="1"/>
  <c r="G1146" i="1"/>
  <c r="G1144" i="1"/>
  <c r="G1142" i="1"/>
  <c r="G1140" i="1"/>
  <c r="G1138" i="1"/>
  <c r="G1136" i="1"/>
  <c r="G1134" i="1"/>
  <c r="G1132" i="1"/>
  <c r="E1116" i="1"/>
  <c r="G1127" i="1"/>
  <c r="G1125" i="1"/>
  <c r="G1123" i="1"/>
  <c r="G1121" i="1"/>
  <c r="G1119" i="1"/>
  <c r="G1117" i="1"/>
  <c r="E1099" i="1"/>
  <c r="G1112" i="1"/>
  <c r="G1110" i="1"/>
  <c r="G1108" i="1"/>
  <c r="G1106" i="1"/>
  <c r="G1104" i="1"/>
  <c r="G1102" i="1"/>
  <c r="G1100" i="1"/>
  <c r="E1032" i="1"/>
  <c r="G1095" i="1"/>
  <c r="G1093" i="1"/>
  <c r="G1091" i="1"/>
  <c r="G1089" i="1"/>
  <c r="G1087" i="1"/>
  <c r="G1085" i="1"/>
  <c r="G1083" i="1"/>
  <c r="G1081" i="1"/>
  <c r="G1079" i="1"/>
  <c r="G1077" i="1"/>
  <c r="G1075" i="1"/>
  <c r="G1073" i="1"/>
  <c r="G1071" i="1"/>
  <c r="G1069" i="1"/>
  <c r="G1067" i="1"/>
  <c r="G1065" i="1"/>
  <c r="G1063" i="1"/>
  <c r="G1061" i="1"/>
  <c r="G1059" i="1"/>
  <c r="G1057" i="1"/>
  <c r="G1055" i="1"/>
  <c r="G1053" i="1"/>
  <c r="G1051" i="1"/>
  <c r="G1049" i="1"/>
  <c r="G1047" i="1"/>
  <c r="G1045" i="1"/>
  <c r="G1043" i="1"/>
  <c r="G1041" i="1"/>
  <c r="G1039" i="1"/>
  <c r="G1037" i="1"/>
  <c r="G1035" i="1"/>
  <c r="G1033" i="1"/>
  <c r="E965" i="1"/>
  <c r="G1028" i="1"/>
  <c r="G1026" i="1"/>
  <c r="G1024" i="1"/>
  <c r="G1022" i="1"/>
  <c r="G1020" i="1"/>
  <c r="G1018" i="1"/>
  <c r="G1016" i="1"/>
  <c r="G1014" i="1"/>
  <c r="G1012" i="1"/>
  <c r="G1010" i="1"/>
  <c r="G1008" i="1"/>
  <c r="G1006" i="1"/>
  <c r="G1004" i="1"/>
  <c r="G1002" i="1"/>
  <c r="G1000" i="1"/>
  <c r="G998" i="1"/>
  <c r="G996" i="1"/>
  <c r="G994" i="1"/>
  <c r="G992" i="1"/>
  <c r="G990" i="1"/>
  <c r="G988" i="1"/>
  <c r="G986" i="1"/>
  <c r="G984" i="1"/>
  <c r="G982" i="1"/>
  <c r="G980" i="1"/>
  <c r="G978" i="1"/>
  <c r="G976" i="1"/>
  <c r="G974" i="1"/>
  <c r="G972" i="1"/>
  <c r="G970" i="1"/>
  <c r="G968" i="1"/>
  <c r="G966" i="1"/>
  <c r="E874" i="1"/>
  <c r="G961" i="1"/>
  <c r="G959" i="1"/>
  <c r="G957" i="1"/>
  <c r="G955" i="1"/>
  <c r="G953" i="1"/>
  <c r="G951" i="1"/>
  <c r="G949" i="1"/>
  <c r="G947" i="1"/>
  <c r="G945" i="1"/>
  <c r="G943" i="1"/>
  <c r="G941" i="1"/>
  <c r="G939" i="1"/>
  <c r="G937" i="1"/>
  <c r="G935" i="1"/>
  <c r="G933" i="1"/>
  <c r="G931" i="1"/>
  <c r="G929" i="1"/>
  <c r="G927" i="1"/>
  <c r="G925" i="1"/>
  <c r="G923" i="1"/>
  <c r="G921" i="1"/>
  <c r="G919" i="1"/>
  <c r="G917" i="1"/>
  <c r="G915" i="1"/>
  <c r="G913" i="1"/>
  <c r="G911" i="1"/>
  <c r="G909" i="1"/>
  <c r="G907" i="1"/>
  <c r="G905" i="1"/>
  <c r="G903" i="1"/>
  <c r="G901" i="1"/>
  <c r="G899" i="1"/>
  <c r="G897" i="1"/>
  <c r="G895" i="1"/>
  <c r="G893" i="1"/>
  <c r="G891" i="1"/>
  <c r="G889" i="1"/>
  <c r="G887" i="1"/>
  <c r="G885" i="1"/>
  <c r="G883" i="1"/>
  <c r="G881" i="1"/>
  <c r="G879" i="1"/>
  <c r="G877" i="1"/>
  <c r="G875" i="1"/>
  <c r="E847" i="1"/>
  <c r="G870" i="1"/>
  <c r="G868" i="1"/>
  <c r="G866" i="1"/>
  <c r="G864" i="1"/>
  <c r="G862" i="1"/>
  <c r="G860" i="1"/>
  <c r="G858" i="1"/>
  <c r="G856" i="1"/>
  <c r="G854" i="1"/>
  <c r="G852" i="1"/>
  <c r="G850" i="1"/>
  <c r="G848" i="1"/>
  <c r="E782" i="1"/>
  <c r="G844" i="1"/>
  <c r="G843" i="1"/>
  <c r="G841" i="1"/>
  <c r="G839" i="1"/>
  <c r="G837" i="1"/>
  <c r="G835" i="1"/>
  <c r="G833" i="1"/>
  <c r="G831" i="1"/>
  <c r="G829" i="1"/>
  <c r="G827" i="1"/>
  <c r="G825" i="1"/>
  <c r="G823" i="1"/>
  <c r="G821" i="1"/>
  <c r="G819" i="1"/>
  <c r="G817" i="1"/>
  <c r="G815" i="1"/>
  <c r="G813" i="1"/>
  <c r="G811" i="1"/>
  <c r="G809" i="1"/>
  <c r="G807" i="1"/>
  <c r="G805" i="1"/>
  <c r="G803" i="1"/>
  <c r="G801" i="1"/>
  <c r="G799" i="1"/>
  <c r="G797" i="1"/>
  <c r="G795" i="1"/>
  <c r="G793" i="1"/>
  <c r="G791" i="1"/>
  <c r="G789" i="1"/>
  <c r="G787" i="1"/>
  <c r="G785" i="1"/>
  <c r="G783" i="1"/>
  <c r="E611" i="1"/>
  <c r="G778" i="1"/>
  <c r="G776" i="1"/>
  <c r="G774" i="1"/>
  <c r="G772" i="1"/>
  <c r="G770" i="1"/>
  <c r="G768" i="1"/>
  <c r="G766" i="1"/>
  <c r="G764" i="1"/>
  <c r="G762" i="1"/>
  <c r="G760" i="1"/>
  <c r="G758" i="1"/>
  <c r="G756" i="1"/>
  <c r="G754" i="1"/>
  <c r="G752" i="1"/>
  <c r="G750" i="1"/>
  <c r="G748" i="1"/>
  <c r="G746" i="1"/>
  <c r="G744" i="1"/>
  <c r="G742" i="1"/>
  <c r="G740" i="1"/>
  <c r="G738" i="1"/>
  <c r="G736" i="1"/>
  <c r="G734" i="1"/>
  <c r="G732" i="1"/>
  <c r="G730" i="1"/>
  <c r="G728" i="1"/>
  <c r="G726" i="1"/>
  <c r="G724" i="1"/>
  <c r="G722" i="1"/>
  <c r="G720" i="1"/>
  <c r="G718" i="1"/>
  <c r="G716" i="1"/>
  <c r="G714" i="1"/>
  <c r="G712" i="1"/>
  <c r="G710" i="1"/>
  <c r="G708" i="1"/>
  <c r="G706" i="1"/>
  <c r="G704" i="1"/>
  <c r="G702" i="1"/>
  <c r="G700" i="1"/>
  <c r="G698" i="1"/>
  <c r="G696" i="1"/>
  <c r="G694" i="1"/>
  <c r="G692" i="1"/>
  <c r="G690" i="1"/>
  <c r="G688" i="1"/>
  <c r="G686" i="1"/>
  <c r="G684" i="1"/>
  <c r="G682" i="1"/>
  <c r="G680" i="1"/>
  <c r="G678" i="1"/>
  <c r="G676" i="1"/>
  <c r="G674" i="1"/>
  <c r="G672" i="1"/>
  <c r="G670" i="1"/>
  <c r="G668" i="1"/>
  <c r="G666" i="1"/>
  <c r="G664" i="1"/>
  <c r="G662" i="1"/>
  <c r="G660" i="1"/>
  <c r="G658" i="1"/>
  <c r="G656" i="1"/>
  <c r="G654" i="1"/>
  <c r="G652" i="1"/>
  <c r="G650" i="1"/>
  <c r="G648" i="1"/>
  <c r="G646" i="1"/>
  <c r="G644" i="1"/>
  <c r="G642" i="1"/>
  <c r="G640" i="1"/>
  <c r="G638" i="1"/>
  <c r="G636" i="1"/>
  <c r="G634" i="1"/>
  <c r="G632" i="1"/>
  <c r="G630" i="1"/>
  <c r="G628" i="1"/>
  <c r="G626" i="1"/>
  <c r="G624" i="1"/>
  <c r="G622" i="1"/>
  <c r="G620" i="1"/>
  <c r="G618" i="1"/>
  <c r="G616" i="1"/>
  <c r="G614" i="1"/>
  <c r="G612" i="1"/>
  <c r="E362" i="1"/>
  <c r="E589" i="1"/>
  <c r="G604" i="1"/>
  <c r="G602" i="1"/>
  <c r="G600" i="1"/>
  <c r="G598" i="1"/>
  <c r="G596" i="1"/>
  <c r="G594" i="1"/>
  <c r="G592" i="1"/>
  <c r="G590" i="1"/>
  <c r="E572" i="1"/>
  <c r="G585" i="1"/>
  <c r="G583" i="1"/>
  <c r="G581" i="1"/>
  <c r="G579" i="1"/>
  <c r="G577" i="1"/>
  <c r="G575" i="1"/>
  <c r="G573" i="1"/>
  <c r="E551" i="1"/>
  <c r="G568" i="1"/>
  <c r="G566" i="1"/>
  <c r="G564" i="1"/>
  <c r="G562" i="1"/>
  <c r="G560" i="1"/>
  <c r="G558" i="1"/>
  <c r="G556" i="1"/>
  <c r="G554" i="1"/>
  <c r="G552" i="1"/>
  <c r="E495" i="1"/>
  <c r="G547" i="1"/>
  <c r="G545" i="1"/>
  <c r="G543" i="1"/>
  <c r="G541" i="1"/>
  <c r="G539" i="1"/>
  <c r="G537" i="1"/>
  <c r="G535" i="1"/>
  <c r="G533" i="1"/>
  <c r="G532" i="1"/>
  <c r="G530" i="1"/>
  <c r="G528" i="1"/>
  <c r="G526" i="1"/>
  <c r="G524" i="1"/>
  <c r="G522" i="1"/>
  <c r="G520" i="1"/>
  <c r="G518" i="1"/>
  <c r="G516" i="1"/>
  <c r="G514" i="1"/>
  <c r="G512" i="1"/>
  <c r="G510" i="1"/>
  <c r="G508" i="1"/>
  <c r="G506" i="1"/>
  <c r="G504" i="1"/>
  <c r="G502" i="1"/>
  <c r="G500" i="1"/>
  <c r="G498" i="1"/>
  <c r="G496" i="1"/>
  <c r="E434" i="1"/>
  <c r="G491" i="1"/>
  <c r="G489" i="1"/>
  <c r="G487" i="1"/>
  <c r="G485" i="1"/>
  <c r="G483" i="1"/>
  <c r="G481" i="1"/>
  <c r="G479" i="1"/>
  <c r="G477" i="1"/>
  <c r="G475" i="1"/>
  <c r="G473" i="1"/>
  <c r="G471" i="1"/>
  <c r="G469" i="1"/>
  <c r="G467" i="1"/>
  <c r="G465" i="1"/>
  <c r="G463" i="1"/>
  <c r="G461" i="1"/>
  <c r="G459" i="1"/>
  <c r="G457" i="1"/>
  <c r="G455" i="1"/>
  <c r="G453" i="1"/>
  <c r="G451" i="1"/>
  <c r="G449" i="1"/>
  <c r="G447" i="1"/>
  <c r="G445" i="1"/>
  <c r="G443" i="1"/>
  <c r="G441" i="1"/>
  <c r="G439" i="1"/>
  <c r="G437" i="1"/>
  <c r="G435" i="1"/>
  <c r="E411" i="1"/>
  <c r="G430" i="1"/>
  <c r="G428" i="1"/>
  <c r="G426" i="1"/>
  <c r="G424" i="1"/>
  <c r="G422" i="1"/>
  <c r="G420" i="1"/>
  <c r="G418" i="1"/>
  <c r="G416" i="1"/>
  <c r="G414" i="1"/>
  <c r="G412" i="1"/>
  <c r="E388" i="1"/>
  <c r="G407" i="1"/>
  <c r="G405" i="1"/>
  <c r="G403" i="1"/>
  <c r="G401" i="1"/>
  <c r="G399" i="1"/>
  <c r="G397" i="1"/>
  <c r="G395" i="1"/>
  <c r="G393" i="1"/>
  <c r="G391" i="1"/>
  <c r="G389" i="1"/>
  <c r="E363" i="1"/>
  <c r="G384" i="1"/>
  <c r="G382" i="1"/>
  <c r="G380" i="1"/>
  <c r="G378" i="1"/>
  <c r="G376" i="1"/>
  <c r="G374" i="1"/>
  <c r="G372" i="1"/>
  <c r="G370" i="1"/>
  <c r="G368" i="1"/>
  <c r="G366" i="1"/>
  <c r="G364" i="1"/>
  <c r="E173" i="1"/>
  <c r="E312" i="1"/>
  <c r="E322" i="1"/>
  <c r="E350" i="1"/>
  <c r="G351" i="1"/>
  <c r="F353" i="1" s="1"/>
  <c r="F350" i="1" s="1"/>
  <c r="E339" i="1"/>
  <c r="G346" i="1"/>
  <c r="G344" i="1"/>
  <c r="G342" i="1"/>
  <c r="G340" i="1"/>
  <c r="E330" i="1"/>
  <c r="G335" i="1"/>
  <c r="G333" i="1"/>
  <c r="G331" i="1"/>
  <c r="E323" i="1"/>
  <c r="G326" i="1"/>
  <c r="G324" i="1"/>
  <c r="E313" i="1"/>
  <c r="G318" i="1"/>
  <c r="G316" i="1"/>
  <c r="G314" i="1"/>
  <c r="E183" i="1"/>
  <c r="E301" i="1"/>
  <c r="G306" i="1"/>
  <c r="G304" i="1"/>
  <c r="G302" i="1"/>
  <c r="E231" i="1"/>
  <c r="E286" i="1"/>
  <c r="G295" i="1"/>
  <c r="G293" i="1"/>
  <c r="G291" i="1"/>
  <c r="G289" i="1"/>
  <c r="G287" i="1"/>
  <c r="E271" i="1"/>
  <c r="G282" i="1"/>
  <c r="G280" i="1"/>
  <c r="G278" i="1"/>
  <c r="G276" i="1"/>
  <c r="G274" i="1"/>
  <c r="G272" i="1"/>
  <c r="E262" i="1"/>
  <c r="G267" i="1"/>
  <c r="G265" i="1"/>
  <c r="G263" i="1"/>
  <c r="E245" i="1"/>
  <c r="G258" i="1"/>
  <c r="G256" i="1"/>
  <c r="G254" i="1"/>
  <c r="G252" i="1"/>
  <c r="G250" i="1"/>
  <c r="G248" i="1"/>
  <c r="G246" i="1"/>
  <c r="E232" i="1"/>
  <c r="G241" i="1"/>
  <c r="G239" i="1"/>
  <c r="G237" i="1"/>
  <c r="G235" i="1"/>
  <c r="G233" i="1"/>
  <c r="E218" i="1"/>
  <c r="G227" i="1"/>
  <c r="G225" i="1"/>
  <c r="G223" i="1"/>
  <c r="G221" i="1"/>
  <c r="G219" i="1"/>
  <c r="E205" i="1"/>
  <c r="G214" i="1"/>
  <c r="G212" i="1"/>
  <c r="G210" i="1"/>
  <c r="G208" i="1"/>
  <c r="G206" i="1"/>
  <c r="E184" i="1"/>
  <c r="G201" i="1"/>
  <c r="G199" i="1"/>
  <c r="G197" i="1"/>
  <c r="G195" i="1"/>
  <c r="G193" i="1"/>
  <c r="G191" i="1"/>
  <c r="G189" i="1"/>
  <c r="G187" i="1"/>
  <c r="G185" i="1"/>
  <c r="E174" i="1"/>
  <c r="G179" i="1"/>
  <c r="G177" i="1"/>
  <c r="G175" i="1"/>
  <c r="E4" i="1"/>
  <c r="E119" i="1"/>
  <c r="E148" i="1"/>
  <c r="G165" i="1"/>
  <c r="G163" i="1"/>
  <c r="G161" i="1"/>
  <c r="G159" i="1"/>
  <c r="G157" i="1"/>
  <c r="G155" i="1"/>
  <c r="G153" i="1"/>
  <c r="G151" i="1"/>
  <c r="G149" i="1"/>
  <c r="E120" i="1"/>
  <c r="G144" i="1"/>
  <c r="G143" i="1"/>
  <c r="G142" i="1"/>
  <c r="G140" i="1"/>
  <c r="G138" i="1"/>
  <c r="G136" i="1"/>
  <c r="G134" i="1"/>
  <c r="G132" i="1"/>
  <c r="G131" i="1"/>
  <c r="G130" i="1"/>
  <c r="G128" i="1"/>
  <c r="G127" i="1"/>
  <c r="G126" i="1"/>
  <c r="G125" i="1"/>
  <c r="G124" i="1"/>
  <c r="G123" i="1"/>
  <c r="G121" i="1"/>
  <c r="E114" i="1"/>
  <c r="G115" i="1"/>
  <c r="F117" i="1" s="1"/>
  <c r="G117" i="1" s="1"/>
  <c r="G114" i="1" s="1"/>
  <c r="E92" i="1"/>
  <c r="G110" i="1"/>
  <c r="G109" i="1"/>
  <c r="G108" i="1"/>
  <c r="G107" i="1"/>
  <c r="G105" i="1"/>
  <c r="G104" i="1"/>
  <c r="G103" i="1"/>
  <c r="G101" i="1"/>
  <c r="G99" i="1"/>
  <c r="G97" i="1"/>
  <c r="G95" i="1"/>
  <c r="G93" i="1"/>
  <c r="E59" i="1"/>
  <c r="G88" i="1"/>
  <c r="G86" i="1"/>
  <c r="G85" i="1"/>
  <c r="G84" i="1"/>
  <c r="G83" i="1"/>
  <c r="G82" i="1"/>
  <c r="G80" i="1"/>
  <c r="G78" i="1"/>
  <c r="G76" i="1"/>
  <c r="G74" i="1"/>
  <c r="G72" i="1"/>
  <c r="G70" i="1"/>
  <c r="G68" i="1"/>
  <c r="G66" i="1"/>
  <c r="G64" i="1"/>
  <c r="G62" i="1"/>
  <c r="G60" i="1"/>
  <c r="E14" i="1"/>
  <c r="E50" i="1"/>
  <c r="G53" i="1"/>
  <c r="G51" i="1"/>
  <c r="E45" i="1"/>
  <c r="G46" i="1"/>
  <c r="F48" i="1" s="1"/>
  <c r="E40" i="1"/>
  <c r="G41" i="1"/>
  <c r="F43" i="1" s="1"/>
  <c r="E35" i="1"/>
  <c r="G36" i="1"/>
  <c r="F38" i="1" s="1"/>
  <c r="E30" i="1"/>
  <c r="G31" i="1"/>
  <c r="F33" i="1" s="1"/>
  <c r="E25" i="1"/>
  <c r="G26" i="1"/>
  <c r="F28" i="1" s="1"/>
  <c r="E20" i="1"/>
  <c r="G21" i="1"/>
  <c r="F23" i="1" s="1"/>
  <c r="E15" i="1"/>
  <c r="G16" i="1"/>
  <c r="F18" i="1" s="1"/>
  <c r="E5" i="1"/>
  <c r="G10" i="1"/>
  <c r="G8" i="1"/>
  <c r="G6" i="1"/>
  <c r="J587" i="1" l="1"/>
  <c r="J572" i="1" s="1"/>
  <c r="I59" i="1"/>
  <c r="J1969" i="1"/>
  <c r="J1958" i="1" s="1"/>
  <c r="J269" i="1"/>
  <c r="J262" i="1" s="1"/>
  <c r="F1688" i="1"/>
  <c r="F2120" i="1"/>
  <c r="F2159" i="1"/>
  <c r="G2159" i="1" s="1"/>
  <c r="G2146" i="1" s="1"/>
  <c r="F2238" i="1"/>
  <c r="F1548" i="1"/>
  <c r="I1850" i="1"/>
  <c r="F308" i="1"/>
  <c r="G308" i="1" s="1"/>
  <c r="G301" i="1" s="1"/>
  <c r="J1956" i="1"/>
  <c r="J1949" i="1" s="1"/>
  <c r="J1334" i="1"/>
  <c r="J1315" i="1" s="1"/>
  <c r="J2140" i="1"/>
  <c r="J2133" i="1" s="1"/>
  <c r="J1301" i="1"/>
  <c r="J1288" i="1" s="1"/>
  <c r="I1308" i="1" s="1"/>
  <c r="J1308" i="1" s="1"/>
  <c r="J1287" i="1" s="1"/>
  <c r="F1608" i="1"/>
  <c r="G1608" i="1" s="1"/>
  <c r="G1601" i="1" s="1"/>
  <c r="J386" i="1"/>
  <c r="J363" i="1" s="1"/>
  <c r="I1032" i="1"/>
  <c r="F167" i="1"/>
  <c r="F203" i="1"/>
  <c r="F229" i="1"/>
  <c r="F218" i="1" s="1"/>
  <c r="I2368" i="1"/>
  <c r="F2888" i="1"/>
  <c r="G2888" i="1" s="1"/>
  <c r="G2883" i="1" s="1"/>
  <c r="I271" i="1"/>
  <c r="I301" i="1"/>
  <c r="J55" i="1"/>
  <c r="J50" i="1" s="1"/>
  <c r="I57" i="1" s="1"/>
  <c r="J57" i="1" s="1"/>
  <c r="J14" i="1" s="1"/>
  <c r="F216" i="1"/>
  <c r="G216" i="1" s="1"/>
  <c r="G205" i="1" s="1"/>
  <c r="F337" i="1"/>
  <c r="G337" i="1" s="1"/>
  <c r="G330" i="1" s="1"/>
  <c r="F2653" i="1"/>
  <c r="F2648" i="1" s="1"/>
  <c r="I1889" i="1"/>
  <c r="F320" i="1"/>
  <c r="F313" i="1" s="1"/>
  <c r="F1483" i="1"/>
  <c r="I1708" i="1"/>
  <c r="J320" i="1"/>
  <c r="J313" i="1" s="1"/>
  <c r="J181" i="1"/>
  <c r="J174" i="1" s="1"/>
  <c r="F2229" i="1"/>
  <c r="F1861" i="1"/>
  <c r="F1850" i="1" s="1"/>
  <c r="F1980" i="1"/>
  <c r="F2105" i="1"/>
  <c r="F2094" i="1" s="1"/>
  <c r="J112" i="1"/>
  <c r="J92" i="1" s="1"/>
  <c r="J963" i="1"/>
  <c r="J874" i="1" s="1"/>
  <c r="J1917" i="1"/>
  <c r="J1912" i="1" s="1"/>
  <c r="J2671" i="1"/>
  <c r="J2664" i="1" s="1"/>
  <c r="J2438" i="1"/>
  <c r="J2403" i="1" s="1"/>
  <c r="I120" i="1"/>
  <c r="F2864" i="1"/>
  <c r="J1848" i="1"/>
  <c r="J1841" i="1" s="1"/>
  <c r="J1782" i="1"/>
  <c r="J1767" i="1" s="1"/>
  <c r="I1521" i="1"/>
  <c r="I495" i="1"/>
  <c r="I2526" i="1"/>
  <c r="F409" i="1"/>
  <c r="G409" i="1" s="1"/>
  <c r="G388" i="1" s="1"/>
  <c r="F1129" i="1"/>
  <c r="F1116" i="1" s="1"/>
  <c r="F1236" i="1"/>
  <c r="F1247" i="1"/>
  <c r="F1240" i="1" s="1"/>
  <c r="F1301" i="1"/>
  <c r="F1848" i="1"/>
  <c r="G1848" i="1" s="1"/>
  <c r="G1841" i="1" s="1"/>
  <c r="J1114" i="1"/>
  <c r="J1099" i="1" s="1"/>
  <c r="J1608" i="1"/>
  <c r="J1601" i="1" s="1"/>
  <c r="I2196" i="1"/>
  <c r="F348" i="1"/>
  <c r="G348" i="1" s="1"/>
  <c r="G339" i="1" s="1"/>
  <c r="F1956" i="1"/>
  <c r="F2131" i="1"/>
  <c r="F2122" i="1" s="1"/>
  <c r="F2322" i="1"/>
  <c r="F2902" i="1"/>
  <c r="J2362" i="1"/>
  <c r="J2347" i="1" s="1"/>
  <c r="J1706" i="1"/>
  <c r="J1693" i="1" s="1"/>
  <c r="F328" i="1"/>
  <c r="G328" i="1" s="1"/>
  <c r="G323" i="1" s="1"/>
  <c r="F1706" i="1"/>
  <c r="G1706" i="1" s="1"/>
  <c r="G1693" i="1" s="1"/>
  <c r="F2381" i="1"/>
  <c r="F2681" i="1"/>
  <c r="F2676" i="1" s="1"/>
  <c r="F2754" i="1"/>
  <c r="J1361" i="1"/>
  <c r="J1348" i="1" s="1"/>
  <c r="J2627" i="1"/>
  <c r="J2620" i="1" s="1"/>
  <c r="J2888" i="1"/>
  <c r="J2883" i="1" s="1"/>
  <c r="I2883" i="1"/>
  <c r="I2707" i="1"/>
  <c r="J297" i="1"/>
  <c r="J286" i="1" s="1"/>
  <c r="I299" i="1" s="1"/>
  <c r="J2607" i="1"/>
  <c r="J2600" i="1" s="1"/>
  <c r="I1414" i="1"/>
  <c r="J1995" i="1"/>
  <c r="J1988" i="1" s="1"/>
  <c r="J1887" i="1"/>
  <c r="J1874" i="1" s="1"/>
  <c r="J328" i="1"/>
  <c r="J323" i="1" s="1"/>
  <c r="J2249" i="1"/>
  <c r="J2240" i="1" s="1"/>
  <c r="J2662" i="1"/>
  <c r="J2655" i="1" s="1"/>
  <c r="J1577" i="1"/>
  <c r="J1558" i="1" s="1"/>
  <c r="I2756" i="1"/>
  <c r="J1812" i="1"/>
  <c r="J1803" i="1" s="1"/>
  <c r="J1196" i="1"/>
  <c r="J1165" i="1" s="1"/>
  <c r="J12" i="1"/>
  <c r="J5" i="1" s="1"/>
  <c r="F1478" i="1"/>
  <c r="G1483" i="1"/>
  <c r="G1478" i="1" s="1"/>
  <c r="F1343" i="1"/>
  <c r="G1346" i="1"/>
  <c r="G1343" i="1" s="1"/>
  <c r="I1757" i="1"/>
  <c r="J1764" i="1"/>
  <c r="J1757" i="1" s="1"/>
  <c r="F570" i="1"/>
  <c r="F845" i="1"/>
  <c r="G845" i="1" s="1"/>
  <c r="G782" i="1" s="1"/>
  <c r="F1114" i="1"/>
  <c r="G1114" i="1" s="1"/>
  <c r="G1099" i="1" s="1"/>
  <c r="F1285" i="1"/>
  <c r="G1285" i="1" s="1"/>
  <c r="G1276" i="1" s="1"/>
  <c r="F1577" i="1"/>
  <c r="G1577" i="1" s="1"/>
  <c r="G1558" i="1" s="1"/>
  <c r="F1839" i="1"/>
  <c r="G1839" i="1" s="1"/>
  <c r="G1814" i="1" s="1"/>
  <c r="F1872" i="1"/>
  <c r="F1863" i="1" s="1"/>
  <c r="F1917" i="1"/>
  <c r="G1917" i="1" s="1"/>
  <c r="G1912" i="1" s="1"/>
  <c r="F1995" i="1"/>
  <c r="F2056" i="1"/>
  <c r="G2056" i="1" s="1"/>
  <c r="G2039" i="1" s="1"/>
  <c r="F2194" i="1"/>
  <c r="G2194" i="1" s="1"/>
  <c r="G2161" i="1" s="1"/>
  <c r="F2362" i="1"/>
  <c r="F2347" i="1" s="1"/>
  <c r="F2390" i="1"/>
  <c r="G2390" i="1" s="1"/>
  <c r="G2383" i="1" s="1"/>
  <c r="F2554" i="1"/>
  <c r="F2547" i="1" s="1"/>
  <c r="F2607" i="1"/>
  <c r="F2600" i="1" s="1"/>
  <c r="F2627" i="1"/>
  <c r="G2627" i="1" s="1"/>
  <c r="G2620" i="1" s="1"/>
  <c r="F2662" i="1"/>
  <c r="F2712" i="1"/>
  <c r="G2712" i="1" s="1"/>
  <c r="G2707" i="1" s="1"/>
  <c r="F2523" i="1"/>
  <c r="F1446" i="1"/>
  <c r="F1429" i="1" s="1"/>
  <c r="F1628" i="1"/>
  <c r="G1628" i="1" s="1"/>
  <c r="G1611" i="1" s="1"/>
  <c r="F1334" i="1"/>
  <c r="F1315" i="1" s="1"/>
  <c r="F1427" i="1"/>
  <c r="G1427" i="1" s="1"/>
  <c r="G1414" i="1" s="1"/>
  <c r="F1471" i="1"/>
  <c r="F1448" i="1" s="1"/>
  <c r="F1596" i="1"/>
  <c r="F1647" i="1"/>
  <c r="F1630" i="1" s="1"/>
  <c r="F1782" i="1"/>
  <c r="G1782" i="1" s="1"/>
  <c r="G1767" i="1" s="1"/>
  <c r="F2092" i="1"/>
  <c r="F2061" i="1" s="1"/>
  <c r="F2489" i="1"/>
  <c r="F2455" i="1" s="1"/>
  <c r="I2895" i="1"/>
  <c r="I1814" i="1"/>
  <c r="J203" i="1"/>
  <c r="J184" i="1" s="1"/>
  <c r="I1492" i="1"/>
  <c r="J1517" i="1"/>
  <c r="J1492" i="1" s="1"/>
  <c r="F90" i="1"/>
  <c r="G90" i="1" s="1"/>
  <c r="G59" i="1" s="1"/>
  <c r="F181" i="1"/>
  <c r="F174" i="1" s="1"/>
  <c r="F260" i="1"/>
  <c r="F245" i="1" s="1"/>
  <c r="F269" i="1"/>
  <c r="G269" i="1" s="1"/>
  <c r="G262" i="1" s="1"/>
  <c r="F780" i="1"/>
  <c r="G780" i="1" s="1"/>
  <c r="G611" i="1" s="1"/>
  <c r="F1030" i="1"/>
  <c r="F1274" i="1"/>
  <c r="F1361" i="1"/>
  <c r="F1348" i="1" s="1"/>
  <c r="F1402" i="1"/>
  <c r="F1755" i="1"/>
  <c r="G1755" i="1" s="1"/>
  <c r="G1735" i="1" s="1"/>
  <c r="F1799" i="1"/>
  <c r="F1784" i="1" s="1"/>
  <c r="F1812" i="1"/>
  <c r="G1812" i="1" s="1"/>
  <c r="G1803" i="1" s="1"/>
  <c r="F1969" i="1"/>
  <c r="G1969" i="1" s="1"/>
  <c r="G1958" i="1" s="1"/>
  <c r="F2222" i="1"/>
  <c r="F2270" i="1"/>
  <c r="F2575" i="1"/>
  <c r="G2575" i="1" s="1"/>
  <c r="G2558" i="1" s="1"/>
  <c r="F2618" i="1"/>
  <c r="G2618" i="1" s="1"/>
  <c r="G2609" i="1" s="1"/>
  <c r="F2730" i="1"/>
  <c r="F2715" i="1" s="1"/>
  <c r="F2745" i="1"/>
  <c r="F2732" i="1" s="1"/>
  <c r="J1947" i="1"/>
  <c r="J1926" i="1" s="1"/>
  <c r="I1971" i="1" s="1"/>
  <c r="J2159" i="1"/>
  <c r="J2146" i="1" s="1"/>
  <c r="I1670" i="1"/>
  <c r="J1679" i="1"/>
  <c r="J1670" i="1" s="1"/>
  <c r="I1478" i="1"/>
  <c r="J1483" i="1"/>
  <c r="J1478" i="1" s="1"/>
  <c r="F872" i="1"/>
  <c r="F847" i="1" s="1"/>
  <c r="F1517" i="1"/>
  <c r="F1492" i="1" s="1"/>
  <c r="F12" i="1"/>
  <c r="G12" i="1" s="1"/>
  <c r="G5" i="1" s="1"/>
  <c r="F112" i="1"/>
  <c r="F92" i="1" s="1"/>
  <c r="F432" i="1"/>
  <c r="F587" i="1"/>
  <c r="F1097" i="1"/>
  <c r="F1032" i="1" s="1"/>
  <c r="F1158" i="1"/>
  <c r="F1196" i="1"/>
  <c r="F1165" i="1" s="1"/>
  <c r="F1217" i="1"/>
  <c r="F1198" i="1" s="1"/>
  <c r="F1341" i="1"/>
  <c r="F1336" i="1" s="1"/>
  <c r="F1668" i="1"/>
  <c r="F1651" i="1" s="1"/>
  <c r="F1908" i="1"/>
  <c r="F1947" i="1"/>
  <c r="F2037" i="1"/>
  <c r="G2037" i="1" s="1"/>
  <c r="G1998" i="1" s="1"/>
  <c r="F2140" i="1"/>
  <c r="F2293" i="1"/>
  <c r="F2272" i="1" s="1"/>
  <c r="F2399" i="1"/>
  <c r="F2392" i="1" s="1"/>
  <c r="F2453" i="1"/>
  <c r="G2453" i="1" s="1"/>
  <c r="G2440" i="1" s="1"/>
  <c r="F2496" i="1"/>
  <c r="F2491" i="1" s="1"/>
  <c r="F2545" i="1"/>
  <c r="F2598" i="1"/>
  <c r="F2646" i="1"/>
  <c r="G2646" i="1" s="1"/>
  <c r="G2629" i="1" s="1"/>
  <c r="F2671" i="1"/>
  <c r="F2881" i="1"/>
  <c r="G2881" i="1" s="1"/>
  <c r="G2866" i="1" s="1"/>
  <c r="J167" i="1"/>
  <c r="J148" i="1" s="1"/>
  <c r="I169" i="1" s="1"/>
  <c r="I2253" i="1"/>
  <c r="J337" i="1"/>
  <c r="J330" i="1" s="1"/>
  <c r="I355" i="1" s="1"/>
  <c r="J355" i="1" s="1"/>
  <c r="J322" i="1" s="1"/>
  <c r="J1446" i="1"/>
  <c r="J1429" i="1" s="1"/>
  <c r="I1429" i="1"/>
  <c r="F606" i="1"/>
  <c r="G606" i="1" s="1"/>
  <c r="G589" i="1" s="1"/>
  <c r="F2213" i="1"/>
  <c r="F2438" i="1"/>
  <c r="G2438" i="1" s="1"/>
  <c r="G2403" i="1" s="1"/>
  <c r="F146" i="1"/>
  <c r="F120" i="1" s="1"/>
  <c r="F1679" i="1"/>
  <c r="F1670" i="1" s="1"/>
  <c r="F1887" i="1"/>
  <c r="F1874" i="1" s="1"/>
  <c r="F2249" i="1"/>
  <c r="F2335" i="1"/>
  <c r="F2702" i="1"/>
  <c r="G2702" i="1" s="1"/>
  <c r="G2683" i="1" s="1"/>
  <c r="J1688" i="1"/>
  <c r="J1681" i="1" s="1"/>
  <c r="F243" i="1"/>
  <c r="F232" i="1" s="1"/>
  <c r="F297" i="1"/>
  <c r="G297" i="1" s="1"/>
  <c r="G286" i="1" s="1"/>
  <c r="F55" i="1"/>
  <c r="G55" i="1" s="1"/>
  <c r="G50" i="1" s="1"/>
  <c r="F284" i="1"/>
  <c r="F271" i="1" s="1"/>
  <c r="G353" i="1"/>
  <c r="G350" i="1" s="1"/>
  <c r="F963" i="1"/>
  <c r="G963" i="1" s="1"/>
  <c r="G874" i="1" s="1"/>
  <c r="F1409" i="1"/>
  <c r="G1409" i="1" s="1"/>
  <c r="G1404" i="1" s="1"/>
  <c r="F1490" i="1"/>
  <c r="G1490" i="1" s="1"/>
  <c r="G1485" i="1" s="1"/>
  <c r="F1733" i="1"/>
  <c r="G1733" i="1" s="1"/>
  <c r="G1708" i="1" s="1"/>
  <c r="F1764" i="1"/>
  <c r="G1764" i="1" s="1"/>
  <c r="G1757" i="1" s="1"/>
  <c r="F2789" i="1"/>
  <c r="F2756" i="1" s="1"/>
  <c r="J2105" i="1"/>
  <c r="J2094" i="1" s="1"/>
  <c r="I2107" i="1" s="1"/>
  <c r="I2094" i="1"/>
  <c r="J570" i="1"/>
  <c r="J551" i="1" s="1"/>
  <c r="I551" i="1"/>
  <c r="I2629" i="1"/>
  <c r="J2646" i="1"/>
  <c r="J2629" i="1" s="1"/>
  <c r="I1630" i="1"/>
  <c r="J1647" i="1"/>
  <c r="J1630" i="1" s="1"/>
  <c r="J2881" i="1"/>
  <c r="J2866" i="1" s="1"/>
  <c r="I2866" i="1"/>
  <c r="I2732" i="1"/>
  <c r="J2745" i="1"/>
  <c r="J2732" i="1" s="1"/>
  <c r="I2498" i="1"/>
  <c r="J2523" i="1"/>
  <c r="J2498" i="1" s="1"/>
  <c r="J1158" i="1"/>
  <c r="J1131" i="1" s="1"/>
  <c r="I1131" i="1"/>
  <c r="I2558" i="1"/>
  <c r="J2575" i="1"/>
  <c r="J2558" i="1" s="1"/>
  <c r="I1579" i="1"/>
  <c r="J1596" i="1"/>
  <c r="J1579" i="1" s="1"/>
  <c r="J1274" i="1"/>
  <c r="J1249" i="1" s="1"/>
  <c r="I1249" i="1"/>
  <c r="I2272" i="1"/>
  <c r="J2293" i="1"/>
  <c r="J2272" i="1" s="1"/>
  <c r="I411" i="1"/>
  <c r="J432" i="1"/>
  <c r="J411" i="1" s="1"/>
  <c r="I1276" i="1"/>
  <c r="J1285" i="1"/>
  <c r="J1276" i="1" s="1"/>
  <c r="J1247" i="1"/>
  <c r="J1240" i="1" s="1"/>
  <c r="I1240" i="1"/>
  <c r="I1221" i="1"/>
  <c r="J1236" i="1"/>
  <c r="J1221" i="1" s="1"/>
  <c r="I2577" i="1"/>
  <c r="J2598" i="1"/>
  <c r="J2577" i="1" s="1"/>
  <c r="J2453" i="1"/>
  <c r="J2440" i="1" s="1"/>
  <c r="I2440" i="1"/>
  <c r="I1198" i="1"/>
  <c r="J1217" i="1"/>
  <c r="J1198" i="1" s="1"/>
  <c r="J780" i="1"/>
  <c r="J611" i="1" s="1"/>
  <c r="I611" i="1"/>
  <c r="J1628" i="1"/>
  <c r="J1611" i="1" s="1"/>
  <c r="I1611" i="1"/>
  <c r="J2322" i="1"/>
  <c r="J2295" i="1" s="1"/>
  <c r="I2295" i="1"/>
  <c r="I589" i="1"/>
  <c r="J606" i="1"/>
  <c r="J589" i="1" s="1"/>
  <c r="J1471" i="1"/>
  <c r="J1448" i="1" s="1"/>
  <c r="I1448" i="1"/>
  <c r="I2161" i="1"/>
  <c r="J2194" i="1"/>
  <c r="J2161" i="1" s="1"/>
  <c r="J1030" i="1"/>
  <c r="J965" i="1" s="1"/>
  <c r="I965" i="1"/>
  <c r="I2791" i="1"/>
  <c r="J2864" i="1"/>
  <c r="J2791" i="1" s="1"/>
  <c r="I1863" i="1"/>
  <c r="J1872" i="1"/>
  <c r="J1863" i="1" s="1"/>
  <c r="J2222" i="1"/>
  <c r="J2215" i="1" s="1"/>
  <c r="I2215" i="1"/>
  <c r="I2556" i="1"/>
  <c r="I2683" i="1"/>
  <c r="J2702" i="1"/>
  <c r="J2683" i="1" s="1"/>
  <c r="I2704" i="1" s="1"/>
  <c r="J1668" i="1"/>
  <c r="J1651" i="1" s="1"/>
  <c r="I1651" i="1"/>
  <c r="I1365" i="1"/>
  <c r="J1402" i="1"/>
  <c r="J1365" i="1" s="1"/>
  <c r="I1998" i="1"/>
  <c r="J2037" i="1"/>
  <c r="J1998" i="1" s="1"/>
  <c r="I2039" i="1"/>
  <c r="J2056" i="1"/>
  <c r="J2039" i="1" s="1"/>
  <c r="I2401" i="1"/>
  <c r="J1799" i="1"/>
  <c r="J1784" i="1" s="1"/>
  <c r="I1801" i="1" s="1"/>
  <c r="I1784" i="1"/>
  <c r="I1735" i="1"/>
  <c r="J1755" i="1"/>
  <c r="J1735" i="1" s="1"/>
  <c r="F549" i="1"/>
  <c r="F495" i="1" s="1"/>
  <c r="F493" i="1"/>
  <c r="F434" i="1" s="1"/>
  <c r="G167" i="1"/>
  <c r="G148" i="1" s="1"/>
  <c r="F148" i="1"/>
  <c r="G203" i="1"/>
  <c r="G184" i="1" s="1"/>
  <c r="F184" i="1"/>
  <c r="G28" i="1"/>
  <c r="G25" i="1" s="1"/>
  <c r="F25" i="1"/>
  <c r="G38" i="1"/>
  <c r="G35" i="1" s="1"/>
  <c r="F35" i="1"/>
  <c r="F45" i="1"/>
  <c r="G48" i="1"/>
  <c r="G45" i="1" s="1"/>
  <c r="G432" i="1"/>
  <c r="G411" i="1" s="1"/>
  <c r="F411" i="1"/>
  <c r="F15" i="1"/>
  <c r="G18" i="1"/>
  <c r="G15" i="1" s="1"/>
  <c r="F205" i="1"/>
  <c r="F20" i="1"/>
  <c r="G23" i="1"/>
  <c r="G20" i="1" s="1"/>
  <c r="F30" i="1"/>
  <c r="G33" i="1"/>
  <c r="G30" i="1" s="1"/>
  <c r="G43" i="1"/>
  <c r="G40" i="1" s="1"/>
  <c r="F40" i="1"/>
  <c r="F50" i="1"/>
  <c r="F59" i="1"/>
  <c r="G320" i="1"/>
  <c r="G313" i="1" s="1"/>
  <c r="F114" i="1"/>
  <c r="F301" i="1"/>
  <c r="F386" i="1"/>
  <c r="F388" i="1"/>
  <c r="F965" i="1"/>
  <c r="G1030" i="1"/>
  <c r="G965" i="1" s="1"/>
  <c r="G1129" i="1"/>
  <c r="G1116" i="1" s="1"/>
  <c r="F1221" i="1"/>
  <c r="G1236" i="1"/>
  <c r="G1221" i="1" s="1"/>
  <c r="F1249" i="1"/>
  <c r="G1274" i="1"/>
  <c r="G1249" i="1" s="1"/>
  <c r="F1288" i="1"/>
  <c r="G1301" i="1"/>
  <c r="G1288" i="1" s="1"/>
  <c r="F1365" i="1"/>
  <c r="G1402" i="1"/>
  <c r="G1365" i="1" s="1"/>
  <c r="F1521" i="1"/>
  <c r="G1548" i="1"/>
  <c r="G1521" i="1" s="1"/>
  <c r="G570" i="1"/>
  <c r="G551" i="1" s="1"/>
  <c r="F551" i="1"/>
  <c r="G587" i="1"/>
  <c r="G572" i="1" s="1"/>
  <c r="F572" i="1"/>
  <c r="G1097" i="1"/>
  <c r="G1032" i="1" s="1"/>
  <c r="G1158" i="1"/>
  <c r="G1131" i="1" s="1"/>
  <c r="F1131" i="1"/>
  <c r="G1306" i="1"/>
  <c r="G1303" i="1" s="1"/>
  <c r="F1303" i="1"/>
  <c r="F1814" i="1"/>
  <c r="G1446" i="1"/>
  <c r="G1429" i="1" s="1"/>
  <c r="F330" i="1"/>
  <c r="F1404" i="1"/>
  <c r="F1579" i="1"/>
  <c r="G1596" i="1"/>
  <c r="G1579" i="1" s="1"/>
  <c r="G1688" i="1"/>
  <c r="G1681" i="1" s="1"/>
  <c r="F1681" i="1"/>
  <c r="F1310" i="1"/>
  <c r="F1473" i="1"/>
  <c r="F1550" i="1"/>
  <c r="F1601" i="1"/>
  <c r="F1841" i="1"/>
  <c r="F1949" i="1"/>
  <c r="G1956" i="1"/>
  <c r="G1949" i="1" s="1"/>
  <c r="G2222" i="1"/>
  <c r="G2215" i="1" s="1"/>
  <c r="F2215" i="1"/>
  <c r="G2229" i="1"/>
  <c r="G2224" i="1" s="1"/>
  <c r="F2224" i="1"/>
  <c r="F2253" i="1"/>
  <c r="G2270" i="1"/>
  <c r="G2253" i="1" s="1"/>
  <c r="G2322" i="1"/>
  <c r="G2295" i="1" s="1"/>
  <c r="F2295" i="1"/>
  <c r="F2498" i="1"/>
  <c r="G2523" i="1"/>
  <c r="G2498" i="1" s="1"/>
  <c r="F2558" i="1"/>
  <c r="F2609" i="1"/>
  <c r="G2730" i="1"/>
  <c r="G2715" i="1" s="1"/>
  <c r="G2864" i="1"/>
  <c r="G2791" i="1" s="1"/>
  <c r="F2791" i="1"/>
  <c r="F2890" i="1"/>
  <c r="G2893" i="1"/>
  <c r="G2890" i="1" s="1"/>
  <c r="G1908" i="1"/>
  <c r="G1889" i="1" s="1"/>
  <c r="F1889" i="1"/>
  <c r="F1926" i="1"/>
  <c r="G1947" i="1"/>
  <c r="G1926" i="1" s="1"/>
  <c r="F1988" i="1"/>
  <c r="G1995" i="1"/>
  <c r="G1988" i="1" s="1"/>
  <c r="F1998" i="1"/>
  <c r="F2133" i="1"/>
  <c r="G2140" i="1"/>
  <c r="G2133" i="1" s="1"/>
  <c r="G2545" i="1"/>
  <c r="G2526" i="1" s="1"/>
  <c r="F2526" i="1"/>
  <c r="G2554" i="1"/>
  <c r="G2547" i="1" s="1"/>
  <c r="G2598" i="1"/>
  <c r="G2577" i="1" s="1"/>
  <c r="F2577" i="1"/>
  <c r="F2655" i="1"/>
  <c r="G2662" i="1"/>
  <c r="G2655" i="1" s="1"/>
  <c r="F2664" i="1"/>
  <c r="G2671" i="1"/>
  <c r="G2664" i="1" s="1"/>
  <c r="F2109" i="1"/>
  <c r="G2120" i="1"/>
  <c r="G2109" i="1" s="1"/>
  <c r="G2213" i="1"/>
  <c r="G2196" i="1" s="1"/>
  <c r="F2196" i="1"/>
  <c r="G2238" i="1"/>
  <c r="G2231" i="1" s="1"/>
  <c r="F2231" i="1"/>
  <c r="G2249" i="1"/>
  <c r="G2240" i="1" s="1"/>
  <c r="F2240" i="1"/>
  <c r="F2324" i="1"/>
  <c r="G2335" i="1"/>
  <c r="G2324" i="1" s="1"/>
  <c r="F2368" i="1"/>
  <c r="G2381" i="1"/>
  <c r="G2368" i="1" s="1"/>
  <c r="F2895" i="1"/>
  <c r="G2902" i="1"/>
  <c r="G2895" i="1" s="1"/>
  <c r="G2914" i="1"/>
  <c r="G2912" i="1" s="1"/>
  <c r="F2912" i="1"/>
  <c r="G1887" i="1"/>
  <c r="G1874" i="1" s="1"/>
  <c r="F1921" i="1"/>
  <c r="G1924" i="1"/>
  <c r="G1921" i="1" s="1"/>
  <c r="G1980" i="1"/>
  <c r="G1973" i="1" s="1"/>
  <c r="F1973" i="1"/>
  <c r="F2342" i="1"/>
  <c r="G2345" i="1"/>
  <c r="G2342" i="1" s="1"/>
  <c r="F2747" i="1"/>
  <c r="G2754" i="1"/>
  <c r="G2747" i="1" s="1"/>
  <c r="G2789" i="1"/>
  <c r="G2756" i="1" s="1"/>
  <c r="F2337" i="1"/>
  <c r="G2131" i="1" l="1"/>
  <c r="G2122" i="1" s="1"/>
  <c r="G284" i="1"/>
  <c r="G271" i="1" s="1"/>
  <c r="G2105" i="1"/>
  <c r="G2094" i="1" s="1"/>
  <c r="F2146" i="1"/>
  <c r="G1872" i="1"/>
  <c r="G1863" i="1" s="1"/>
  <c r="G112" i="1"/>
  <c r="G92" i="1" s="1"/>
  <c r="I1287" i="1"/>
  <c r="G2681" i="1"/>
  <c r="G2676" i="1" s="1"/>
  <c r="G1668" i="1"/>
  <c r="G1651" i="1" s="1"/>
  <c r="F2883" i="1"/>
  <c r="G2496" i="1"/>
  <c r="G2491" i="1" s="1"/>
  <c r="G2489" i="1"/>
  <c r="G2455" i="1" s="1"/>
  <c r="F589" i="1"/>
  <c r="G260" i="1"/>
  <c r="G245" i="1" s="1"/>
  <c r="F2383" i="1"/>
  <c r="F2161" i="1"/>
  <c r="F1958" i="1"/>
  <c r="F1767" i="1"/>
  <c r="G1334" i="1"/>
  <c r="G1315" i="1" s="1"/>
  <c r="F1099" i="1"/>
  <c r="G1247" i="1"/>
  <c r="G1240" i="1" s="1"/>
  <c r="G229" i="1"/>
  <c r="G218" i="1" s="1"/>
  <c r="G2745" i="1"/>
  <c r="G2732" i="1" s="1"/>
  <c r="G1799" i="1"/>
  <c r="G1784" i="1" s="1"/>
  <c r="G1517" i="1"/>
  <c r="G1492" i="1" s="1"/>
  <c r="F1558" i="1"/>
  <c r="F2683" i="1"/>
  <c r="F2629" i="1"/>
  <c r="G1647" i="1"/>
  <c r="G1630" i="1" s="1"/>
  <c r="F1649" i="1" s="1"/>
  <c r="F874" i="1"/>
  <c r="F339" i="1"/>
  <c r="F782" i="1"/>
  <c r="F1693" i="1"/>
  <c r="G2399" i="1"/>
  <c r="G2392" i="1" s="1"/>
  <c r="F2401" i="1" s="1"/>
  <c r="F2367" i="1" s="1"/>
  <c r="F2039" i="1"/>
  <c r="G1861" i="1"/>
  <c r="G1850" i="1" s="1"/>
  <c r="G2653" i="1"/>
  <c r="G2648" i="1" s="1"/>
  <c r="F2707" i="1"/>
  <c r="F1611" i="1"/>
  <c r="G1217" i="1"/>
  <c r="G1198" i="1" s="1"/>
  <c r="I357" i="1"/>
  <c r="J357" i="1" s="1"/>
  <c r="J312" i="1" s="1"/>
  <c r="G243" i="1"/>
  <c r="G232" i="1" s="1"/>
  <c r="F1708" i="1"/>
  <c r="G1361" i="1"/>
  <c r="G1348" i="1" s="1"/>
  <c r="I608" i="1"/>
  <c r="I362" i="1" s="1"/>
  <c r="G2362" i="1"/>
  <c r="G2347" i="1" s="1"/>
  <c r="G1196" i="1"/>
  <c r="G1165" i="1" s="1"/>
  <c r="I1598" i="1"/>
  <c r="F323" i="1"/>
  <c r="F1735" i="1"/>
  <c r="G181" i="1"/>
  <c r="G174" i="1" s="1"/>
  <c r="G2092" i="1"/>
  <c r="G2061" i="1" s="1"/>
  <c r="F2107" i="1" s="1"/>
  <c r="G2107" i="1" s="1"/>
  <c r="G2060" i="1" s="1"/>
  <c r="F2403" i="1"/>
  <c r="F2866" i="1"/>
  <c r="F286" i="1"/>
  <c r="F262" i="1"/>
  <c r="F355" i="1"/>
  <c r="F1485" i="1"/>
  <c r="F2704" i="1"/>
  <c r="F2675" i="1" s="1"/>
  <c r="F1276" i="1"/>
  <c r="F1803" i="1"/>
  <c r="I1649" i="1"/>
  <c r="I1610" i="1" s="1"/>
  <c r="I1519" i="1"/>
  <c r="J1519" i="1" s="1"/>
  <c r="J1413" i="1" s="1"/>
  <c r="I2904" i="1"/>
  <c r="I2714" i="1" s="1"/>
  <c r="I1219" i="1"/>
  <c r="I1164" i="1" s="1"/>
  <c r="G355" i="1"/>
  <c r="G322" i="1" s="1"/>
  <c r="F357" i="1" s="1"/>
  <c r="F312" i="1" s="1"/>
  <c r="F322" i="1"/>
  <c r="I2060" i="1"/>
  <c r="J2107" i="1"/>
  <c r="J2060" i="1" s="1"/>
  <c r="J169" i="1"/>
  <c r="J119" i="1" s="1"/>
  <c r="I171" i="1" s="1"/>
  <c r="I4" i="1" s="1"/>
  <c r="I119" i="1"/>
  <c r="G1471" i="1"/>
  <c r="G1448" i="1" s="1"/>
  <c r="F1971" i="1"/>
  <c r="G1971" i="1" s="1"/>
  <c r="G1920" i="1" s="1"/>
  <c r="F1982" i="1" s="1"/>
  <c r="F2620" i="1"/>
  <c r="F1414" i="1"/>
  <c r="G549" i="1"/>
  <c r="G495" i="1" s="1"/>
  <c r="I2251" i="1"/>
  <c r="J2251" i="1" s="1"/>
  <c r="J2145" i="1" s="1"/>
  <c r="I2364" i="1" s="1"/>
  <c r="I14" i="1"/>
  <c r="F1912" i="1"/>
  <c r="G1341" i="1"/>
  <c r="G1336" i="1" s="1"/>
  <c r="F2251" i="1"/>
  <c r="F2145" i="1" s="1"/>
  <c r="G2607" i="1"/>
  <c r="G2600" i="1" s="1"/>
  <c r="F1757" i="1"/>
  <c r="G1679" i="1"/>
  <c r="G1670" i="1" s="1"/>
  <c r="G872" i="1"/>
  <c r="G847" i="1" s="1"/>
  <c r="F1160" i="1" s="1"/>
  <c r="G146" i="1"/>
  <c r="G120" i="1" s="1"/>
  <c r="F169" i="1" s="1"/>
  <c r="G169" i="1" s="1"/>
  <c r="G119" i="1" s="1"/>
  <c r="F5" i="1"/>
  <c r="F611" i="1"/>
  <c r="F2440" i="1"/>
  <c r="G2293" i="1"/>
  <c r="G2272" i="1" s="1"/>
  <c r="F2058" i="1"/>
  <c r="G2058" i="1" s="1"/>
  <c r="G1997" i="1" s="1"/>
  <c r="I322" i="1"/>
  <c r="F1801" i="1"/>
  <c r="F1766" i="1" s="1"/>
  <c r="J2904" i="1"/>
  <c r="J2714" i="1" s="1"/>
  <c r="I2906" i="1" s="1"/>
  <c r="J1971" i="1"/>
  <c r="J1920" i="1" s="1"/>
  <c r="I1982" i="1" s="1"/>
  <c r="I1920" i="1"/>
  <c r="I1363" i="1"/>
  <c r="I1766" i="1"/>
  <c r="J1801" i="1"/>
  <c r="J1766" i="1" s="1"/>
  <c r="I1910" i="1" s="1"/>
  <c r="J2704" i="1"/>
  <c r="J2675" i="1" s="1"/>
  <c r="I2675" i="1"/>
  <c r="I231" i="1"/>
  <c r="J299" i="1"/>
  <c r="J231" i="1" s="1"/>
  <c r="I310" i="1" s="1"/>
  <c r="I2058" i="1"/>
  <c r="J2556" i="1"/>
  <c r="J2525" i="1" s="1"/>
  <c r="I2525" i="1"/>
  <c r="I1160" i="1"/>
  <c r="I2367" i="1"/>
  <c r="J2401" i="1"/>
  <c r="J2367" i="1" s="1"/>
  <c r="I1557" i="1"/>
  <c r="J1598" i="1"/>
  <c r="J1557" i="1" s="1"/>
  <c r="G493" i="1"/>
  <c r="G434" i="1" s="1"/>
  <c r="F2556" i="1"/>
  <c r="F2904" i="1"/>
  <c r="F1308" i="1"/>
  <c r="F1598" i="1"/>
  <c r="F363" i="1"/>
  <c r="G386" i="1"/>
  <c r="G363" i="1" s="1"/>
  <c r="F57" i="1"/>
  <c r="F299" i="1" l="1"/>
  <c r="F1920" i="1"/>
  <c r="J1219" i="1"/>
  <c r="J1164" i="1" s="1"/>
  <c r="F1519" i="1"/>
  <c r="G1519" i="1" s="1"/>
  <c r="G1413" i="1" s="1"/>
  <c r="J608" i="1"/>
  <c r="J362" i="1" s="1"/>
  <c r="I312" i="1"/>
  <c r="G2704" i="1"/>
  <c r="G2675" i="1" s="1"/>
  <c r="J1649" i="1"/>
  <c r="J1610" i="1" s="1"/>
  <c r="I1690" i="1" s="1"/>
  <c r="F1997" i="1"/>
  <c r="F2060" i="1"/>
  <c r="F1219" i="1"/>
  <c r="F1164" i="1" s="1"/>
  <c r="G2251" i="1"/>
  <c r="G2145" i="1" s="1"/>
  <c r="F2364" i="1" s="1"/>
  <c r="G2364" i="1" s="1"/>
  <c r="G2144" i="1" s="1"/>
  <c r="G357" i="1"/>
  <c r="G312" i="1" s="1"/>
  <c r="F2142" i="1"/>
  <c r="G2142" i="1" s="1"/>
  <c r="G1987" i="1" s="1"/>
  <c r="G2401" i="1"/>
  <c r="G2367" i="1" s="1"/>
  <c r="G1801" i="1"/>
  <c r="G1766" i="1" s="1"/>
  <c r="F1910" i="1" s="1"/>
  <c r="G1910" i="1" s="1"/>
  <c r="G1692" i="1" s="1"/>
  <c r="I2673" i="1"/>
  <c r="I2366" i="1" s="1"/>
  <c r="I1413" i="1"/>
  <c r="F1413" i="1"/>
  <c r="J171" i="1"/>
  <c r="J4" i="1" s="1"/>
  <c r="F119" i="1"/>
  <c r="I2145" i="1"/>
  <c r="J1910" i="1"/>
  <c r="J1692" i="1" s="1"/>
  <c r="I1692" i="1"/>
  <c r="I2706" i="1"/>
  <c r="J2906" i="1"/>
  <c r="J2706" i="1" s="1"/>
  <c r="J310" i="1"/>
  <c r="J183" i="1" s="1"/>
  <c r="I359" i="1" s="1"/>
  <c r="I183" i="1"/>
  <c r="I1239" i="1"/>
  <c r="J1363" i="1"/>
  <c r="J1239" i="1" s="1"/>
  <c r="I1411" i="1" s="1"/>
  <c r="J2058" i="1"/>
  <c r="J1997" i="1" s="1"/>
  <c r="I2142" i="1" s="1"/>
  <c r="I1997" i="1"/>
  <c r="I1919" i="1"/>
  <c r="J1982" i="1"/>
  <c r="J1919" i="1" s="1"/>
  <c r="J2673" i="1"/>
  <c r="J2366" i="1" s="1"/>
  <c r="I610" i="1"/>
  <c r="J1160" i="1"/>
  <c r="J610" i="1" s="1"/>
  <c r="I1162" i="1" s="1"/>
  <c r="J1690" i="1"/>
  <c r="J1600" i="1" s="1"/>
  <c r="I1600" i="1"/>
  <c r="I2144" i="1"/>
  <c r="J2364" i="1"/>
  <c r="J2144" i="1" s="1"/>
  <c r="F608" i="1"/>
  <c r="F362" i="1" s="1"/>
  <c r="F1692" i="1"/>
  <c r="G1598" i="1"/>
  <c r="G1557" i="1" s="1"/>
  <c r="F1557" i="1"/>
  <c r="F1610" i="1"/>
  <c r="G1649" i="1"/>
  <c r="G1610" i="1" s="1"/>
  <c r="F1690" i="1" s="1"/>
  <c r="G299" i="1"/>
  <c r="G231" i="1" s="1"/>
  <c r="F310" i="1" s="1"/>
  <c r="F231" i="1"/>
  <c r="F610" i="1"/>
  <c r="G1160" i="1"/>
  <c r="G610" i="1" s="1"/>
  <c r="F2714" i="1"/>
  <c r="G2904" i="1"/>
  <c r="G2714" i="1" s="1"/>
  <c r="F2906" i="1" s="1"/>
  <c r="F1919" i="1"/>
  <c r="G1982" i="1"/>
  <c r="G1919" i="1" s="1"/>
  <c r="G57" i="1"/>
  <c r="G14" i="1" s="1"/>
  <c r="F171" i="1" s="1"/>
  <c r="F14" i="1"/>
  <c r="G2556" i="1"/>
  <c r="G2525" i="1" s="1"/>
  <c r="F2673" i="1" s="1"/>
  <c r="F2525" i="1"/>
  <c r="F1287" i="1"/>
  <c r="G1308" i="1"/>
  <c r="G1287" i="1" s="1"/>
  <c r="F1363" i="1" s="1"/>
  <c r="G1219" i="1" l="1"/>
  <c r="G1164" i="1" s="1"/>
  <c r="F2144" i="1"/>
  <c r="F1987" i="1"/>
  <c r="I1984" i="1"/>
  <c r="J1984" i="1" s="1"/>
  <c r="J1556" i="1" s="1"/>
  <c r="I361" i="1"/>
  <c r="J1162" i="1"/>
  <c r="J361" i="1" s="1"/>
  <c r="J2142" i="1"/>
  <c r="J1987" i="1" s="1"/>
  <c r="I2908" i="1" s="1"/>
  <c r="I1987" i="1"/>
  <c r="I1238" i="1"/>
  <c r="J1411" i="1"/>
  <c r="J1238" i="1" s="1"/>
  <c r="I173" i="1"/>
  <c r="J359" i="1"/>
  <c r="J173" i="1" s="1"/>
  <c r="G608" i="1"/>
  <c r="G362" i="1" s="1"/>
  <c r="F1162" i="1" s="1"/>
  <c r="F361" i="1" s="1"/>
  <c r="F2366" i="1"/>
  <c r="G2673" i="1"/>
  <c r="G2366" i="1" s="1"/>
  <c r="F1239" i="1"/>
  <c r="G1363" i="1"/>
  <c r="G1239" i="1" s="1"/>
  <c r="F1411" i="1" s="1"/>
  <c r="G2906" i="1"/>
  <c r="G2706" i="1" s="1"/>
  <c r="F2706" i="1"/>
  <c r="F4" i="1"/>
  <c r="G171" i="1"/>
  <c r="G4" i="1" s="1"/>
  <c r="G310" i="1"/>
  <c r="G183" i="1" s="1"/>
  <c r="F359" i="1" s="1"/>
  <c r="F183" i="1"/>
  <c r="F1600" i="1"/>
  <c r="G1690" i="1"/>
  <c r="G1600" i="1" s="1"/>
  <c r="F1984" i="1" s="1"/>
  <c r="F2908" i="1" l="1"/>
  <c r="F1986" i="1" s="1"/>
  <c r="I1556" i="1"/>
  <c r="J2908" i="1"/>
  <c r="J1986" i="1" s="1"/>
  <c r="I2910" i="1" s="1"/>
  <c r="I1986" i="1"/>
  <c r="G1162" i="1"/>
  <c r="G361" i="1" s="1"/>
  <c r="F1556" i="1"/>
  <c r="G1984" i="1"/>
  <c r="G1556" i="1" s="1"/>
  <c r="F1238" i="1"/>
  <c r="G1411" i="1"/>
  <c r="G1238" i="1" s="1"/>
  <c r="F173" i="1"/>
  <c r="G359" i="1"/>
  <c r="G173" i="1" s="1"/>
  <c r="G2908" i="1" l="1"/>
  <c r="G1986" i="1" s="1"/>
  <c r="F2910" i="1" s="1"/>
  <c r="J2910" i="1"/>
  <c r="J1555" i="1" s="1"/>
  <c r="I2916" i="1" s="1"/>
  <c r="J2916" i="1" s="1"/>
  <c r="J2918" i="1" s="1"/>
  <c r="J2919" i="1" s="1"/>
  <c r="J2920" i="1" s="1"/>
  <c r="I1555" i="1"/>
  <c r="J2921" i="1" l="1"/>
  <c r="J2922" i="1" s="1"/>
  <c r="F1555" i="1"/>
  <c r="G2910" i="1"/>
  <c r="G1555" i="1" s="1"/>
  <c r="F2916" i="1" s="1"/>
  <c r="G291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García Muñoz, Felipe</author>
    <author>Cárdaba Prada, Luis María</author>
  </authors>
  <commentList>
    <comment ref="A3" authorId="0" shapeId="0" xr:uid="{195777FC-95EB-43A7-A379-E71BEBB4CDF8}">
      <text>
        <r>
          <rPr>
            <b/>
            <sz val="9"/>
            <color indexed="81"/>
            <rFont val="Tahoma"/>
            <family val="2"/>
          </rPr>
          <t>Código del concepto. Ver colores en "Entorno de trabajo: Apariencia"</t>
        </r>
      </text>
    </comment>
    <comment ref="B3" authorId="0" shapeId="0" xr:uid="{C8A53C25-20F0-440E-BC02-67C89E0F16A1}">
      <text>
        <r>
          <rPr>
            <b/>
            <sz val="9"/>
            <color indexed="81"/>
            <rFont val="Tahoma"/>
            <family val="2"/>
          </rPr>
          <t>Naturaleza o tipo de concepto, ver valores de cada naturaleza en la ayuda del menú contextual</t>
        </r>
      </text>
    </comment>
    <comment ref="C3" authorId="0" shapeId="0" xr:uid="{537231FC-F348-4599-93D4-141A952431EB}">
      <text>
        <r>
          <rPr>
            <b/>
            <sz val="9"/>
            <color indexed="81"/>
            <rFont val="Tahoma"/>
            <family val="2"/>
          </rPr>
          <t>Unidad principal de medida del concepto</t>
        </r>
      </text>
    </comment>
    <comment ref="D3" authorId="0" shapeId="0" xr:uid="{3B1C52D9-3918-422A-827C-811FA238CC45}">
      <text>
        <r>
          <rPr>
            <b/>
            <sz val="9"/>
            <color indexed="81"/>
            <rFont val="Tahoma"/>
            <family val="2"/>
          </rPr>
          <t>Descripción corta</t>
        </r>
      </text>
    </comment>
    <comment ref="E3" authorId="0" shapeId="0" xr:uid="{7B49359B-EBFE-4EF0-AD50-4756BBD792E9}">
      <text>
        <r>
          <rPr>
            <b/>
            <sz val="9"/>
            <color indexed="81"/>
            <rFont val="Tahoma"/>
            <family val="2"/>
          </rPr>
          <t>Rendimiento o cantidad presupuestada</t>
        </r>
      </text>
    </comment>
    <comment ref="F3" authorId="0" shapeId="0" xr:uid="{FF711008-0401-4063-8F50-C767C4837180}">
      <text>
        <r>
          <rPr>
            <b/>
            <sz val="9"/>
            <color indexed="81"/>
            <rFont val="Tahoma"/>
            <family val="2"/>
          </rPr>
          <t>Precio unitario en el presupuesto</t>
        </r>
      </text>
    </comment>
    <comment ref="G3" authorId="0" shapeId="0" xr:uid="{FD6635CA-6E59-4E3C-9A42-20631E8C6FC3}">
      <text>
        <r>
          <rPr>
            <b/>
            <sz val="9"/>
            <color indexed="81"/>
            <rFont val="Tahoma"/>
            <family val="2"/>
          </rPr>
          <t>Importe del presupuesto</t>
        </r>
      </text>
    </comment>
    <comment ref="H3" authorId="0" shapeId="0" xr:uid="{C792D8A4-884C-445D-9081-AD3E283BFD84}">
      <text>
        <r>
          <rPr>
            <b/>
            <sz val="9"/>
            <color indexed="81"/>
            <rFont val="Tahoma"/>
            <family val="2"/>
          </rPr>
          <t>Rendimiento o cantidad presupuestada</t>
        </r>
      </text>
    </comment>
    <comment ref="I3" authorId="0" shapeId="0" xr:uid="{3951DF6C-1FFC-49D9-80AD-348A49ECE60D}">
      <text>
        <r>
          <rPr>
            <b/>
            <sz val="9"/>
            <color indexed="81"/>
            <rFont val="Tahoma"/>
            <family val="2"/>
          </rPr>
          <t>Precio unitario en el presupuesto</t>
        </r>
      </text>
    </comment>
    <comment ref="J3" authorId="0" shapeId="0" xr:uid="{10FDEC7B-9E4F-44C5-99C9-B3506061E526}">
      <text>
        <r>
          <rPr>
            <b/>
            <sz val="9"/>
            <color indexed="81"/>
            <rFont val="Tahoma"/>
            <family val="2"/>
          </rPr>
          <t>Importe del presupuesto</t>
        </r>
      </text>
    </comment>
    <comment ref="D2920" authorId="1" shapeId="0" xr:uid="{D34B63BC-F24A-4349-8E99-FF150629E74A}">
      <text>
        <r>
          <rPr>
            <sz val="9"/>
            <color indexed="81"/>
            <rFont val="Tahoma"/>
            <family val="2"/>
          </rPr>
          <t>IVA no incluido</t>
        </r>
      </text>
    </comment>
    <comment ref="D2922" authorId="1" shapeId="0" xr:uid="{FA76F55C-F202-43FF-ADBE-F940876DBE4B}">
      <text>
        <r>
          <rPr>
            <sz val="9"/>
            <color indexed="81"/>
            <rFont val="Tahoma"/>
            <family val="2"/>
          </rPr>
          <t>IVA incluido</t>
        </r>
      </text>
    </comment>
  </commentList>
</comments>
</file>

<file path=xl/sharedStrings.xml><?xml version="1.0" encoding="utf-8"?>
<sst xmlns="http://schemas.openxmlformats.org/spreadsheetml/2006/main" count="6869" uniqueCount="3441">
  <si>
    <t>OB.20.001 IMPLANTACIÓN ASCENSORES MENÉNDEZ PELAYO</t>
  </si>
  <si>
    <t>Presupuesto</t>
  </si>
  <si>
    <t>Código</t>
  </si>
  <si>
    <t>Nat</t>
  </si>
  <si>
    <t>Ud</t>
  </si>
  <si>
    <t>Resumen</t>
  </si>
  <si>
    <t>CanPres</t>
  </si>
  <si>
    <t>Pres</t>
  </si>
  <si>
    <t>ImpPres</t>
  </si>
  <si>
    <t>C01</t>
  </si>
  <si>
    <t>Capítulo</t>
  </si>
  <si>
    <t/>
  </si>
  <si>
    <t>ACTUACIONES PREVIAS</t>
  </si>
  <si>
    <t>C01.01</t>
  </si>
  <si>
    <t>COMPROBACIÓN TOPOGRAFÍCA Y ESTRUCTURAL</t>
  </si>
  <si>
    <t>TP01</t>
  </si>
  <si>
    <t>Partida</t>
  </si>
  <si>
    <t>ud</t>
  </si>
  <si>
    <t>LEVANTAMIENTO TOPOGRAFICO PREVIO</t>
  </si>
  <si>
    <t>LEVANTAMIENTO TOPOGRÁFICO DE ESTACIÓN Y SUPERFICIE EN ACTUACIÓN, PREVIO A EJECUCIÓN DE OBRA</t>
  </si>
  <si>
    <t>TP02</t>
  </si>
  <si>
    <t>LEVANTAMIENTO TOPOGRÁFICO, REPOSICIÓN CLAVOS E INTEGRACIÓN EN GIS</t>
  </si>
  <si>
    <t>LEVANTAMIENTO TOPOGRÁFICO DE NUEVOS CAÑONES, VESTÍBULO, ASCENSORES, ANDENES Y PASILLOS DE TODAS LAS ZONAS DE LA ESTACIÓN MODIFICADAS DURANTE LA EJECUCIÓN DE LA OBRA, UTILIZANDO LAS BASES PROPIAS DE METRO EXISTENTES Y SITUADAS EN FASES ANTERIORES, REPOSICIÓN DE AQUELLAS DESAPARECIDAS O DETERIORADAS E INSTALACIÓN DE TODAS LAS NUEVAS QUE RESULTEN NECESARIAS, MEDIANTE LA IMPLANTACIÓN DE LOS CORRESPONDIENTES CLAVOS UNIFICADOS DE METRO DE MADRID, S.A. DOTACIÓN A  ESTOS PUNTOS DE COORDENADAS EN EL SISTEMA DE COORDENADAS OFICIAL Y ACTUALIZACIÓN Y/O GENERACIÓN DE UNA NUEVA FICHA FOTOGRÁFICA DE CADA BASE DE METRO. GEORREFERENCIACIÓN EXTERNA E INTERNA QUE PERMITA LA INTRODUCCIÓN DE LOS DATOS EN LA APLICACIÓN INFORMÁTICA DE GESTIÓN DE DATOS TOPOGRÁFICOS, INCLUSO ENTREGA DE LA DOCUMENTACIÓN NECESARIA E INTEGRACIÓN CORRECTA DE LA MISMA DENTRO DEL SISTEMA GIS BASADO EN BENTLEY MAP Y GEO WEB PUBLISHER, INCLUSO DELINEACIÓN NECESARIA, ACORDE A LAS ESPECIFICACIONES MARCADAS EN PLIEGO.</t>
  </si>
  <si>
    <t>CALC01</t>
  </si>
  <si>
    <t>RECÁLCULO DE TODAS LAS ESTRUCTURAS NECESARIAS PARA LA IMPLANTACIÓN DE ASCENSORES Y RETIRADA DE PASARELA</t>
  </si>
  <si>
    <t>CÁLCULO DEL CONJUNTO DE TODAS LAS ESTRUCTURAS A REALIZAR NECESARIAS PARA LA EJECUCIÓN DE TODOS Y CADA UNA DE LOS POZOS, MINAS, ENTRONQUES Y DEMÁS ELEMENTOS NECESARIOS PARA LA COMPLETA IMPLANTACIÓN DE ASCENSORES EN ESTA ESTACIÓN, INCLUSO CATAS, PERFORACIONES Y SONDEOS NECESARIOS, SEGÚN SOLUCIÓN DEFINITIVA EN OBRA, INCLUYENDO DEFINICIÓN DE LAS MODIFICACIONES SURGIDAS DE LOS AVANCES DE LA OBRA. EL DOCUMENTO INCLUIRÁ TANTO LOS CÁLCULOS DE LAS NUEVAS ESTRUCTURAS COMO LA AFECCIÓN A LAS EXISTENTES, TANTO PROPIAS DE METRO COMO EXTERNAS. ENTREGA DE DOCUMENTACIÓN PROPIA DE UN PROYECTO PARA VISADO DE TODO EL PROYECTO EN SU CONJUNTO, INCLUYENDO LA TRAMITACIÓN DE DICHO VISADO POR EL COLEGIO DE CAMINOS DE MADRID.</t>
  </si>
  <si>
    <t>Total C01.01</t>
  </si>
  <si>
    <t>C01.02</t>
  </si>
  <si>
    <t>DESVÍOS DE SERVICIOS EXISTENTES</t>
  </si>
  <si>
    <t>1.2.1</t>
  </si>
  <si>
    <t>REDES ELÉCTRICAS</t>
  </si>
  <si>
    <t>RED-1</t>
  </si>
  <si>
    <t>PA</t>
  </si>
  <si>
    <t>PA A JUSTIFICAR POR REPOSICIÓN RED ELÉCTRICA</t>
  </si>
  <si>
    <t>PA A JUSTIFICAR QUE CONTEMPLE LA EJECUCIÓN DE TODOS LOS TRABAJOS NECESARIOS PARA PODER REALIZAR EL DESVÍO Y LA REPOSICIÓN DE LAS LÍNEAS ELÉCTRICAS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</si>
  <si>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1.2.1</t>
  </si>
  <si>
    <t>1.2.3</t>
  </si>
  <si>
    <t>LÍNEAS DE COMUNICACIÓN</t>
  </si>
  <si>
    <t>MOV-1</t>
  </si>
  <si>
    <t>PA A JUSTIFICAR POR REPOSICIÓN TELEFÓNICA/MOVISTAR U OTRAS</t>
  </si>
  <si>
    <t>PA A JUSTIFICAR QUE CONTEMPLE LA EJECUCIÓN DE TODOS LOS TRABAJOS NECESARIOS PARA PODER REALIZAR EL DESVÍO Y LA REPOSICIÓN DE LAS LÍNEAS DE TELEFÓNICA/MOVISTAR O CUALQUIER OTRA COMPAÑÍA DE COMUNICACIÓN,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</si>
  <si>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1.2.3</t>
  </si>
  <si>
    <t>1.2.6</t>
  </si>
  <si>
    <t>GAS NATURAL</t>
  </si>
  <si>
    <t>GAS-1</t>
  </si>
  <si>
    <t>PA A JUSTIFICAR POR REPOSICIÓN GAS NATURAL</t>
  </si>
  <si>
    <t>PA A JUSTIFICAR QUE CONTEMPLE LA EJECUCIÓN DE TODOS LOS TRABAJOS NECESARIOS PARA PODER REALIZAR EL DESVÍO Y LA REPOSICIÓN DE LAS LÍNEAS DE GAS NATURAL,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</si>
  <si>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1.2.6</t>
  </si>
  <si>
    <t>1.2.7</t>
  </si>
  <si>
    <t>CANAL ISABEL II</t>
  </si>
  <si>
    <t>CII-1</t>
  </si>
  <si>
    <t>PA A JUSTIFICAR POR REPOSICIÓN CANAL DE ISABEL II</t>
  </si>
  <si>
    <t>PA A JUSTIFICAR QUE CONTEMPLE LA EJECUCIÓN DE TODOS LOS TRABAJOS NECESARIOS PARA PODER REALIZAR EL DESVÍO Y LA REPOSICIÓN DE LAS INSTALACIONES DEL CANAL DE ISABEL II,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</si>
  <si>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1.2.7</t>
  </si>
  <si>
    <t>1.2.8</t>
  </si>
  <si>
    <t>AYUNTAMIENTO DE MADRID SANEAMIENTO</t>
  </si>
  <si>
    <t>SAN-1</t>
  </si>
  <si>
    <t>PA A JUSTIFICAR POR REPOSICIÓN REDES DE SANEAMIENTO</t>
  </si>
  <si>
    <t>PA A JUSTIFICAR QUE CONTEMPLE LA EJECUCIÓN DE TODOS LOS TRABAJOS NECESARIOS PARA PODER REALIZAR EL DESVÍO Y LA REPOSICIÓN DE LAS INSTALACIONES DE SANEAMIENTO DEL AYUNTAMIENTO DE MADRID,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</si>
  <si>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1.2.8</t>
  </si>
  <si>
    <t>1.2.9</t>
  </si>
  <si>
    <t>AYUNTAMIENTO DE MADRID ALUMBRADO</t>
  </si>
  <si>
    <t>ALU-1</t>
  </si>
  <si>
    <t>PA A JUSTIFICAR POR REPOSICIÓN ALUMBRADO</t>
  </si>
  <si>
    <t>PA A JUSTIFICAR QUE CONTEMPLE LA EJECUCIÓN DE TODOS LOS TRABAJOS NECESARIOS PARA PODER REALIZAR EL DESVÍO Y LA REPOSICIÓN DE LAS INSTALACIONES DE ALUMBRADO DEL AYUNTAMIENTO DE MADRID, QUE SE VEAN AFECTADAS POR LA EJECUCIÓN DE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</si>
  <si>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1.2.9</t>
  </si>
  <si>
    <t>1.2.10</t>
  </si>
  <si>
    <t>AYUNTAMIENTO DE MADRID TRAFICO</t>
  </si>
  <si>
    <t>TRF-1</t>
  </si>
  <si>
    <t>PA A JUSTIFICAR POR REPOSICIÓN TRÁFICO</t>
  </si>
  <si>
    <t>PA A JUSTIFICAR QUE CONTEMPLE LA EJECUCIÓN DE TODOS LOS TRABAJOS NECESARIOS PARA PODER REALIZAR LOS DESVÍOS NECESARIOS EN LAS CALLES ADYACENTES, ASÍ COMO LA INSTALACIÓN O REUBICACIÓN DE LA INSTALACIÓN DE SEMAFORIZCIÓN Y/O SEÑALIZACIÓN DURANTE LAS OBRAS, INCLUSO LAS NO IDENTIFICADAS EN FASE DE PROYECTO, TENIENDO EN CUENTA TAMBIÉN LA OBRA CIVIL NECESARIA PARA LA UBICACIÓN DE LAS NUEVAS CANALIZACIONES Y POZOS DE REGISTRO U OTRAS ESTRUCTURAS, ASÍ COMO LA REPOSICIÓN DEL PAVIMENTO O CALZADA QUE SE HAYA DEMOLIDO PARA LA ACTUACIÓN, SEGÚN LAS INDICACIONES DEL AYUNTAMIENTO DE MADRID, COMPAÑÍAS Y DIRECCIÓN DE OBRA. ESTA PARTIDA TAMBIÉN CONTEMPLA LA VUELTA A LA SITUACIÓN ORIGINAL UNA VEZ FINALIZADAS LAS OBRAS.  INCLUYE TAMBIÉN EL ESTUDIO PORMENORIZADO QUE PERMITA IDENTIFICAR Y MEDIR LOS ELEMENTOS A SUSTITUIR O DESVIAR. A CERTIFICAR CONTRA FACTURA DE EMPRESA ACEPTADA POR COMPAÑÍA, AYUNTAMIENTO Y DIRECCIÓN DE OBRA, INCREMENTADA EN UN 5% DE COSTES INDIRECTOS. I/P.P. DE GESTIONES Y TRABAJOS NECESARIOS PARA LA COORDINACIÓN Y LA EJECUCIÓN DE LA REPOSICIÓN.</t>
  </si>
  <si>
    <t>Total 1.2.10</t>
  </si>
  <si>
    <t>1.2.11</t>
  </si>
  <si>
    <t>VARIOS</t>
  </si>
  <si>
    <t>SAF01</t>
  </si>
  <si>
    <t>DESVIO SERVICIOS NO LOCALIZADOS EN FASE DE PROYECTO</t>
  </si>
  <si>
    <t>A JUSTIFICAR DESVÍO DE AQUELLOS SERVICIOS EXISTENTES DE LOS QUE NO HA HABIDO POSIBILIDAD DE IDENTIFICACIÓN EN FASE DE PROYECTO. A CERTIFICAR CONTRA FACTURA DE EMPRESA ACEPTADA POR COMPAÑÍA, AYUNTAMIENTO Y DIRECCIÓN DE OBRA, INCREMENTADA EN UN 5% DE COSTES INDIRECTOS. I/P.P. DE GESTIONES Y TRABAJOS NECESARIOS PARA LA COORDINACIÓN Y LA EJECUCIÓN DE LA REPOSICIÓN.</t>
  </si>
  <si>
    <t>SSAA01</t>
  </si>
  <si>
    <t>IDENTIFICACIÓN Y GESTIÓN SERVICIOS AFECTADOS</t>
  </si>
  <si>
    <t>Trabajos de identificación de todos los servicios afectados de la obra y gestiones con las diferentes Compañías. Incluye todas las gestiones y reuniones con Compañías y Dirección de Obra, las calas y reposiciones necesarias, las visitas e inspecciones a las propias instalaciones existentes, la toma de datos y toda la delineación y documentación técnica asociada. Se presentará documentación semanal y dossier final. Disponibilidad según indicaciones de la Dirección de Obra, para su resolución.</t>
  </si>
  <si>
    <t>Total 1.2.11</t>
  </si>
  <si>
    <t>Total C01.02</t>
  </si>
  <si>
    <t>C01.03</t>
  </si>
  <si>
    <t>DESVÍOS DE TRÁFICO</t>
  </si>
  <si>
    <t>U17VAA010</t>
  </si>
  <si>
    <t>SEÑAL CIRCULAR REFLEXIVA E.G. 60 cm</t>
  </si>
  <si>
    <t>SUMINISTRO, MONTAJE Y POSTERIOR RETIRADA DE SEÑAL CIRCULAR DE DIÁMETRO 60 CM, REFLEXIVA NIVEL I (E.G.) Y TROQUELADA, INCLUSO POSTE GALVANIZADO DE SUSTENTACIÓN Y CIMENTACIÓN, TOTALMENTE COLOCADA LA UNIDAD. INCLUSO POSTERIOR RETIRADA, TRASLADO Y REPOSICIÓN DE LA ZONA AFECTADA. I/TODOS LOS MEDIOS AUXILIARES NECESARIOS PARA LA EJECUCIÓN DE LA UNIDAD.</t>
  </si>
  <si>
    <t>U17VAT010</t>
  </si>
  <si>
    <t>SEÑAL TRIANGULAR REFLEXIVA E.G. 70 cm</t>
  </si>
  <si>
    <t>SUMINISTRO, MONTAJE Y POSTERIOR RETIRADA DE SEÑAL TRIANGULAR DE LADO 70 CM, REFLEXIVA NIVEL I (E.G.) Y TROQUELADA, INCLUSO POSTE GALVANIZADO DE SUSTENTACIÓN Y CIMENTACIÓN, TOTALMENTE COLOCADA LA UNIDAD. INCLUSO POSTERIOR RETIRADA, TRASLADO Y REPOSICIÓN DE LA ZONA AFECTADA. I/TODOS LOS MEDIOS AUXILIARES NECESARIOS PARA LA EJECUCIÓN DE LA UNIDAD.</t>
  </si>
  <si>
    <t>U17VAR010</t>
  </si>
  <si>
    <t>SEÑAL RECTANGULAR REFLEXIVA E.G. 60x90 cm</t>
  </si>
  <si>
    <t>SUMINISTRO, MONTAJE Y POSTERIOR RETIRADA DE SEÑAL RECTANGULAR DE 60X90 CM, REFLEXIVA NIVEL I (E.G.) Y TROQUELADA, INCLUSO POSTE GALVANIZADO DE SUSTENTACIÓN Y CIMENTACIÓN, TOTALMENTE COLOCADA LA UNIDAD. INCLUSO POSTERIOR RETIRADA, TRASLADO Y REPOSICIÓN DE LA ZONA AFECTADA. I/TODOS LOS MEDIOS AUXILIARES NECESARIOS PARA LA EJECUCIÓN DE LA UNIDAD.</t>
  </si>
  <si>
    <t>U17VCC302</t>
  </si>
  <si>
    <t>m2</t>
  </si>
  <si>
    <t>CARTEL CHAPA ACERO REFLEXIVO E.G.</t>
  </si>
  <si>
    <t>SUMINISTRO, MONTAJE Y POSTERIOR RETIRADA DE CARTEL DE CHAPA GALVANIZADA (RECTÁNGULOS Y FLECHAS) EN SEÑALES INFORMATIVAS Y DE ORIENTACIÓN, REFLEXIVO NIVEL I (E.G.) Y TROQUELADO, INCLUSO POSTES GALVANIZADOS DE SUSTENTACIÓN Y CIMENTACIÓN, TOTALMENTE COLOCADA LA UNIDAD. INCLUSO POSTERIOR RETIRADA, TRASLADO Y REPOSICIÓN DE LA ZONA AFECTADA. I/TODOS LOS MEDIOS AUXILIARES NECESARIOS PARA LA EJECUCIÓN DE LA UNIDAD.</t>
  </si>
  <si>
    <t>U17BPD013</t>
  </si>
  <si>
    <t>PANEL DIRECCIONAL 195x45 cm REFLEXIVO NIVEL 1</t>
  </si>
  <si>
    <t>SUMINISTRO, MONTAJE Y POSTERIOR RETIRADA DE PANEL DIRECCIONAL DE 195X45 CM, BLANCO Y ROJO, REFLEXIVO NIVEL 1, INCLUSO POSTE GALVANIZADO DE SUSTENTACIÓN CON PIE, EN BALIZAMIENTO DE DESVÍOS, TOTALMENTE COLOCADA LA UNIDAD. INCLUSO POSTERIOR RETIRADA, TRASLADO Y REPOSICIÓN DE LA ZONA AFECTADA. I/TODOS LOS MEDIOS AUXILIARES NECESARIOS PARA LA EJECUCIÓN DE LA UNIDAD.</t>
  </si>
  <si>
    <t>U17BV011</t>
  </si>
  <si>
    <t>BARRERA MÓVIL NEW JERSEY BM-1850</t>
  </si>
  <si>
    <t>BARRERA MÓVIL NEW JERSEY BM-1850  DE POLIETILENO, INCLUIDO EL RELLENO DE ARENA/AGUA Y SU MANTENIMIENTO, O PREFABRICADA DE HORMIGÓN, DE MEDIDAS 1,00X0,80X0,50 M, COLOCADA, INCLUSO MANTENIMIENTO DURANTE LAS OBRAS Y POSTERIORES TRASLADOS. I/TODOS LOS MEDIOS AUXILIARES NECESARIOS PARA LA EJECUCIÓN DE LA UNIDAD.</t>
  </si>
  <si>
    <t>U17LB010</t>
  </si>
  <si>
    <t>BALIZA DESTELLANTE INCANDESCENTE</t>
  </si>
  <si>
    <t>BALIZA DE OBRA TL-2 DE DESTELLOS INTERMITENTES DE LUZ INCANDESCENTE, LENTE 2 CARAS ÁMBAR D=200 MM Y CÉLULA CREPUSCULAR AUTOMÁTICA. I/TODOS LOS MEDIOS AUXILIARES NECESARIOS PARA LA EJECUCIÓN DE LA UNIDAD. EJECUTADA EN CUALQUIER HORARIO, INCLUSO NOCTURNO Y FESTIVO, SEGÚN INDICACIONES DE LA DO.</t>
  </si>
  <si>
    <t>U17HMC030</t>
  </si>
  <si>
    <t>m</t>
  </si>
  <si>
    <t>MARCA VIAL CONTINUA ACRÍLICA ACUOSA 10 cm</t>
  </si>
  <si>
    <t>MARCA VIAL REFLEXIVA CONTINUA BLANCA/AMARILLA, DE 10 CM DE ANCHO, EJECUTADA CON PINTURA ACRÍLICA EN BASE ACUOSA CON UNA DOTACIÓN DE 720 GR/M2 Y APLICACIÓN DE MICROESFERAS DE VIDRIO CON UNA DOTACIÓN DE 480 GR/M2, INCLUSO PREMARCAJE. I/TODOS LOS MEDIOS AUXILIARES NECESARIOS PARA LA EJECUCIÓN DE LA UNIDAD.</t>
  </si>
  <si>
    <t>U17HMC031</t>
  </si>
  <si>
    <t>MARCA VIAL DISCONTINUA ACRÍLICA ACUOSA 10 cm</t>
  </si>
  <si>
    <t>MARCA VIAL REFLEXIVA DISCONTINUA BLANCA/AMARILLA, DE 10 CM DE ANCHO, EJECUTADA CON PINTURA ACRÍLICA EN BASE ACUOSA CON UNA DOTACIÓN DE 720 GR/M2 Y APLICACIÓN DE MICROESFERAS DE VIDRIO CON UNA DOTACIÓN DE 480 GR/M2, REALMENTE PINTADO, INCLUSO PREMARCAJE. I/TODOS LOS MEDIOS AUXILIARES NECESARIOS PARA LA EJECUCIÓN DE LA UNIDAD.</t>
  </si>
  <si>
    <t>U17HSC015</t>
  </si>
  <si>
    <t>PINTURA ACRÍLICA ACUOSA EN CEBREADOS</t>
  </si>
  <si>
    <t>PINTURA REFLEXIVA ACRÍLICA EN CEBREADOS, REALMENTE PINTADO, INCLUSO BARRIDO Y PREMARCAJE SOBRE EL PAVIMENTO. I/TODOS LOS MEDIOS AUXILIARES NECESARIOS PARA LA EJECUCIÓN DE LA UNIDAD.</t>
  </si>
  <si>
    <t>U17HSS015</t>
  </si>
  <si>
    <t>PINTURA ACRÍLICA ACUOSA EN SÍMBOLOS</t>
  </si>
  <si>
    <t>PINTURA REFLEXIVA BLANCA ACRÍLICA EN BASE ACUOSA, EN SÍMBOLOS Y FLECHAS, REALMENTE PINTADO, INCLUSO BARRIDO Y PREMARCAJE SOBRE EL PAVIMENTO. I/TODOS LOS MEDIOS AUXILIARES NECESARIOS PARA LA EJECUCIÓN DE LA UNIDAD.</t>
  </si>
  <si>
    <t>EOT0060</t>
  </si>
  <si>
    <t>BORRADO DE MARCAS VIALES CON PINTURA DE DOS COMPONENTES.</t>
  </si>
  <si>
    <t>EOT0140</t>
  </si>
  <si>
    <t>COLUMNA O BACULO CON LUMINARIAS PARA EL ALUMBRADO</t>
  </si>
  <si>
    <t>EOT0150</t>
  </si>
  <si>
    <t>COLUMNA PORTATIL SEMAFOROS</t>
  </si>
  <si>
    <t>EOT0300</t>
  </si>
  <si>
    <t>DESMONTAJE Y REPOSICION DE SEÑAL DE TRÁFICO EXISTENTE.</t>
  </si>
  <si>
    <t>ADECPEAT</t>
  </si>
  <si>
    <t>ADECUACIÓN/REPOSICIÓN EN SUPERFICIE PASOS PEATONALES PROVISIONALES</t>
  </si>
  <si>
    <t>ADECUACIÓN DE LA URBANIZACIÓN EXISTENTE EN SUPERFICIE PARA LA EJECUCIÓN DE LOS PASOS PEATONALES PROVISIONALES DURANTE LAS OCUPACIONES TEMPORALES DE OBRA, CORRESPONDIENTE A LA ADECUACIÓN DE BORDILLOS Y ACERAS ACORDE CON LA NORMATIVA DE ACCESIBILIDAD VIGENTE A NIVEL ESTATAL, DE COMUNIDAD AUTÓNOMA Y MUNICIPAL EN LO RELATIVO A LAS OCUPACIONES QUE SE PRODUZCAN EN VÍA PÚBLICA (ACERA Y CALZADA) MANTENIENDO EL NIVEL DE ACCESIBILIDAD EXIGIDO POR DICHOS ORGANISMOS. INCLUIDA LA REPOSICIÓN EN SUPERFICIE A SU ESTADO ORIGINAL UNA VEZ RETIRADAS LAS OCUPACIONES PROVISIONALES DE OBRA. I/TODOS LOS MEDIOS AUXILIARES NECESARIOS PARA LA EJECUCIÓN DE LA UNIDAD. EJECUTADA EN CUALQUIER HORARIO, INCLUSO NOCTURNO Y FESTIVO, SEGÚN INDICACIONES DE LA DO.</t>
  </si>
  <si>
    <t>DESV01</t>
  </si>
  <si>
    <t>DESVIOS NO PREVISTOS</t>
  </si>
  <si>
    <t>PARTIDA ALZADA A JUSTIFICAR PARA LA EJECUCION DE DESVIOS NO PREVISTOS DERIVADOS DE LAS AUTORIZACIONES DEFINITIVAS DE OCUPACION. A CERTIFICAR CONTRA FACTURA DE EMPRESA ACEPTADA POR COMPAÑÍA, AYUNTAMIENTO Y DIRECCIÓN DE OBRA, INCREMENTADA EN UN 5% DE COSTES INDIRECTOS. I/P.P. DE GESTIONES Y TRABAJOS NECESARIOS PARA LA COORDINACIÓN Y LA EJECUCIÓN DE LA REPOSICIÓN.</t>
  </si>
  <si>
    <t>Total C01.03</t>
  </si>
  <si>
    <t>C01.04</t>
  </si>
  <si>
    <t>OCUPACIONES TEMPORALES. VALLADOS Y SEÑALIZACION DE OBRA</t>
  </si>
  <si>
    <t>OT01</t>
  </si>
  <si>
    <t>A JUSTIFICAR EXPROPIACIONES Y OCUP. TEMPORALES</t>
  </si>
  <si>
    <t>PA A JUSTIFICAR EN CONCEPTO DE EXPROPIACIONES E INDEMNIZACIONES POR OCUPACIONES TEMPORALES.</t>
  </si>
  <si>
    <t>CERRAM01</t>
  </si>
  <si>
    <t>CERRAMIENTO PROVISIONAL DE OBRA PARA EXTERIOR DE CHAPA OPACA</t>
  </si>
  <si>
    <t>SUMINISTRO, COLOCACIÓN, POSTERIOR DESMONTAJE Y RETRADA A ACOPIO DE METRO DE CERRAMIENTO EXTERIOR REALIZADO MEDIANTE CHAPAS METÁLICAS GALVANIZADAS NERVADAS DE ALTA RESISTENCIA TIPO “PEGASO” DE 3M DE ALTURA, INCLUIDA SUJECIÓN MEDIANTE PERFILES TUBULARES ANCLADOS AL TERRENO CON PLACA DE ANCLAJE Y TALADROS , INCLUSO PINTURA PLÁSTICA EN COLOR AZUL (PANTONE 293), CON PARTE PROPORCIONAL DE PUERTAS DE ACCESO, ACABADAS DEL MISMO COLOR QUE EL RESTO DEL CERRAMIENTO. HORARIO NOCTURNO. TOTALMENTE TERMINADA LA UNIDAD.</t>
  </si>
  <si>
    <t>CART01</t>
  </si>
  <si>
    <t>MONTAJE Y POSTERIOR RETIRADA DE PANELES DE ALUMINIO AVISO 700 X 1000 mm OBRA COLOCADOS SOBRE CERRAMIENTOS</t>
  </si>
  <si>
    <t>SUMINISTRO, COLOCACIÓN Y POSTERIOR DESMONTAJE DE CARTELES METÁLICOS DE INFORMACIÓN A BASE DE PANELES DE ALUMINIO ANODIZADO EN SU COLOR, SERVIDO EN PANEL O BANDEJA, DE ESPESOR HABITUAL 1,2 MM Y DE DIMENSIONES 700X1000 MM. LA DECORACIÓN PODRÁ APLICARSE MEDIANTE VINILO CON IMPRESIÓN DIGITAL, VINILO DE CORTE O PINTURA CON ENMASCARAMIENTO. EN TODOS LOS CASOS LLEVARÁ PROTECCIÓN ANTI-GRAFITI Y SE OFRECERÁ GARANTÍA DE QUE NO HABRÁ PÉRDIDA DE COLOR APRECIABLE DURANTE AL MENOS 10 AÑOS DEBIDO A LA ACCIÓN DE LA LUZ SOLAR. PARA LA FABRICACIÓN, SE PROPORCIONARÁ ARCHIVOS GRÁFICOS.</t>
  </si>
  <si>
    <t>CART02</t>
  </si>
  <si>
    <t>MONTAJE Y POSTERIOR RETIRADA DE CARTELES POLIESTIRENO 1000 X 1000 mm MÁXIMO</t>
  </si>
  <si>
    <t>SUMINISTRO, COLOCACIÓN Y POSTERIOR DESMONTAJE DE CARTELES DE POLIESTIRENO DE HASTA 1000X1000MM DE DIMENSIONES</t>
  </si>
  <si>
    <t>VIN01</t>
  </si>
  <si>
    <t>MONTAJE Y POSTERIOR RETIRADA DE VINILO ADHESIVO 1000 x 1000 mm MÁXIMO</t>
  </si>
  <si>
    <t>SUMINISTRO, COLOCACIÓN Y POSTERIOR DESMONTAJE DE VINILOS ADHESIVOS DE HASTA 1000X1000MM DE DIMENSIÓN, PARA IMPRESIÓN DIGITAL, A UNA O DOS CARAS, CON TRATAMIENTO DE INVIOLABILIDAD: REALIZADOS A BASE DE PVC BLANCO Y TRANSPARENTE, PARA IMPRIMIR EN SERIGRAFÍA Y EN OFFSET UVI. LLEVARÁ LAMINADO DE PROTECCIÓN POR LA CARA EXTERIOR, ACORDE A LAS ESPECIFICACIONES TÉCNICAS MARCADAS EN PLIEGO,</t>
  </si>
  <si>
    <t>ED1300</t>
  </si>
  <si>
    <t>LONAS DE AVISO OBRA IMPRESAS A DOS CARAS PARA PÓRTICOS</t>
  </si>
  <si>
    <t>ED1400</t>
  </si>
  <si>
    <t>PANELES DE ALUMINIO AVISO OBRA COLOCADOS SOBRE CERRAMIENTOS 70X100</t>
  </si>
  <si>
    <t>ED1500</t>
  </si>
  <si>
    <t>CARTELES POLIESTIRENO</t>
  </si>
  <si>
    <t>SUMINISTRO, COLOCACIÓN Y POSTERIOR DESMONTAJE DE CARTELES DE POLIESTIRENO DE HASTA 1000X1000MM DE DIMENSIONES.  I/TODOS LOS MEDIOS AUXILIARES NECESARIOS PARA LA EJECUCIÓN DE LA UNIDAD. EJECUTADA EN CUALQUIER HORARIO, SEGÚN INDICACIONES DE LA DO.</t>
  </si>
  <si>
    <t>ED1600</t>
  </si>
  <si>
    <t>VINILO ADHESIVO</t>
  </si>
  <si>
    <t>EOB0430</t>
  </si>
  <si>
    <t>TRASLADO Y DESMONTAJE DE BANCO DE MADERA EN SUPERFICIE</t>
  </si>
  <si>
    <t>EOB0450</t>
  </si>
  <si>
    <t>TRASLADO Y DESMONTAJE DE PAPELERA EN SUPERFICIE</t>
  </si>
  <si>
    <t>000112</t>
  </si>
  <si>
    <t>DESMONTAJE Y MONTAJE DE VALLA SOL</t>
  </si>
  <si>
    <t>DESMONTAJE, CUSTODIA Y MONTAJE DE VALLA SOL EN PROTECCIÓN DEL ASCENSOR EXTERIOR SITUADO EN EL ÁNGULO ENTRE LUCHANA Y SAGASTA.</t>
  </si>
  <si>
    <t>Total C01.04</t>
  </si>
  <si>
    <t>C01.05</t>
  </si>
  <si>
    <t>INVENTARIO DE EDIFICACIONES</t>
  </si>
  <si>
    <t>IA01</t>
  </si>
  <si>
    <t>REALIZACIÓN DE INVENTARIO DE EDIFICACIONES Y ESTRUCTURAS AFECTADAS, INCLUSO IDENTIFICACIÓN DEL ESTADO DE CONSERVACIÓN, EN EL ÁMBITO DE ACTUACIÓN DE 30 METROS DESDE CUALQUIERA DE LAS ACTUACIONES. INCLUYE REGISTRO DE LAS MISMAS EN NOTARIO. I/P.P. DE GESTIONES Y TRABAJOS NECESARIOS PARA LA COORDINACIÓN Y LA EJECUCIÓN DE LOS TRABAJOS.</t>
  </si>
  <si>
    <t>Total C01.05</t>
  </si>
  <si>
    <t>C01.06</t>
  </si>
  <si>
    <t>URBANIZACIÓN</t>
  </si>
  <si>
    <t>1.6.1</t>
  </si>
  <si>
    <t>MOBILIARIO, SOLADOS, FIRMES</t>
  </si>
  <si>
    <t>EL02801</t>
  </si>
  <si>
    <t>DEMOLICION DE BORDILLOS</t>
  </si>
  <si>
    <t>DEMOLICIÓN DE BORDILLOS DE JARDINERA CON RECUPERACIÓN DE PIEZAS.</t>
  </si>
  <si>
    <t>EL0200</t>
  </si>
  <si>
    <t>DEMOLICION DE ACERA</t>
  </si>
  <si>
    <t>EL0380</t>
  </si>
  <si>
    <t>DEMOLICION DE FIRME FLEXIBLE</t>
  </si>
  <si>
    <t>EOB0140</t>
  </si>
  <si>
    <t>REPOSICION BORDILLO HORM.</t>
  </si>
  <si>
    <t>EOB0180</t>
  </si>
  <si>
    <t>REPOSICIÓN DE FIRME EN ACERAS CON BALDOSAS DE CEMENTO</t>
  </si>
  <si>
    <t>EOB0330</t>
  </si>
  <si>
    <t>SUMINISTRO Y COLOCACION DE BOLARDO DE HIERRO FUNDIDO</t>
  </si>
  <si>
    <t>mU01C020</t>
  </si>
  <si>
    <t>DESMONTAJE DE VALLA</t>
  </si>
  <si>
    <t>DESMONTAJE DE VALLA, ANCLADA A LA ACERA O AL PAVIMENTO, INCLUSO CARGA SOBRE CAMIÓN, SIN INCLUIR EL TRANSPORTE, CON APROVECHAMIENTO DE ELEMENTOS DE SUJECIÓN Y ACCESORIOS, LIMPIEZA, Y P.P. DE MEDIOS AUXILIARES.</t>
  </si>
  <si>
    <t>mU16M015</t>
  </si>
  <si>
    <t>VALLA SOL ALTA MU-46A</t>
  </si>
  <si>
    <t>SUMINISTRO Y COLOCACIÓN DE VALLA PEATONAL MODELO SOL, SEGÚN N.E.C. (MU-46A), HOLOMOLOGADA, INCLUSO CIMENTACIÓN.</t>
  </si>
  <si>
    <t>mU06CH065</t>
  </si>
  <si>
    <t>LOSETA HIDR. BOTONES COLOR 40x40 cm</t>
  </si>
  <si>
    <t>SUMINISTRO Y COLOCACIÓN EN ACERAS DE LOSETA HIDRÁULICA DE BOTONES EN COLOR, DE 40 X 40 CM, CONFORME A LA NORMATIVA DE ACCESIBILIDAD VIGENTE, INCLUSO MORTERO DE ASIENTO Y ENLECHADO DE JUNTAS.</t>
  </si>
  <si>
    <t>mU06CH100</t>
  </si>
  <si>
    <t>LOSETA HIDR. TÁCTIL DE ACANALADURA EN COLOR 40x40 cm</t>
  </si>
  <si>
    <t>SUMINISTRO Y COLOCACIÓN DE LOSETA HIDRÁULICA ACANALADA DE CARACTERÍSTICAS SEGÚN NORMATIVA VIGENTE, EN COLOR, CONTINUA O DISCONTINUA, DE 40X40 CM EN ACERAS PARA ENCAMINAMIENTO Ó GUÍA EN ITINERARIOS PEATONALES, INCLUSO MORTERO DE ASIENTO Y ENLECHADO DE JUNTAS.</t>
  </si>
  <si>
    <t>mU06E050</t>
  </si>
  <si>
    <t>PAV. DRENANTE EN ALCORQUE</t>
  </si>
  <si>
    <t>SUMINISTRO E INSTALACIÓN DE PAVIMENTO DRENANTE PARA EL RELLENO DE ALCORQUES, REALIZADO CON UNA BASE COMPUESTA DE CAPA DE GRAVA DE 40 MM. DE ESPESOR Y MORTERO COMPUESTO DE ÁRIDO TRITURADO, LIGADO CON RESINA DE 40 MM. DE ESPESOR, TRATADO, LIMPIO Y SECO.  CON CAPACIDAD DE FLEXOTRACCIÓN DE 23 KP/CM2, COMPRESIÓN DE 40 KP/CM2 Y UNA CAPACIDAD DRENANTE DE 800 L/M2/MIN.  TOTALMENTE TERMINADO INCLUSO ANILLO PROTECTOR.</t>
  </si>
  <si>
    <t>EOB0170</t>
  </si>
  <si>
    <t>REPOSICIÓN DE FIRME DE CALZADA, INCLUSO SEÑALIZACIÓN</t>
  </si>
  <si>
    <t>A JUSTIFICAR REPOSICIÓN DE FIRME DE CALZADA SEGÚN INDICACIONES DE AYUNTAMIENTO. A CERTIFICAR CONTRA FACTURA DE EMPRESA ACEPTADA POR COMPAÑÍA, AYUNTAMIENTO Y DIRECCIÓN DE OBRA, INCREMENTADA EN UN 5% DE COSTES INDIRECTOS. I/P.P. DE GESTIONES Y TRABAJOS NECESARIOS PARA LA COORDINACIÓN Y LA EJECUCIÓN DE LA REPOSICIÓN.</t>
  </si>
  <si>
    <t>EOB0100</t>
  </si>
  <si>
    <t>MONTAJE DE BÁCULOS, COLUMNAS Y LUMINARIAS DE ALUMBRADO PÚBLICO</t>
  </si>
  <si>
    <t>EOB0130</t>
  </si>
  <si>
    <t>REPOSICION BORDILLO GRANITO</t>
  </si>
  <si>
    <t>0206.PAR</t>
  </si>
  <si>
    <t>TRASLADO Y EJECUCION DE PARADA DE BUS</t>
  </si>
  <si>
    <t>TRASLADO DE PARADA DE BUS EXISTENTE HASTA 60 METROS DE DISTANCIA, I/DESMONTAJE Y DEMOLICIÓN DE LA PARADA EXISTENTE. I/ CUSTODIA DE LA MARQUESINA Y LA REPOSICIÓN DE TODOS LOS ELEMENTOS QUE NO SEAN REUTILIZABLES, I/DEMOLICIÓN DE TODOS LOS ELEMENTOS NECESARIO SEGUN INDICACIONES DE LA DO. I/MONTAJE DE MARQUESINA NUEVA, TRASLADO DE POSTES, VALLAS, BOLARDOS ETC... O CUALQUIER ELEMENTO NECESRIO. I/SEÑALIZACIÓN NUEVA, EJECUCIÓN O MODIFICACIÓN DEL PAVIMENTO,  HORMIGONADO DE LOSAS DE CUALQUIER DIMENSIÓN, PARA LA EJECUCIÓN DE LAS NUEVA PARADA. MONTAJE DE MARQUESINA, SEÑALIZACIÓN Y REPOSICIÓN FINAL AL TERMINAR LA OBRA. I/DEMOLIDO, PAVIMENTADO, FRESADO Y ASFALTADO DE LA ZONA. TOTALMENTE TERMINADO Y FUNCIONANDO. I/EJECUCIÓN COMPLETA DE CANALIZACIONES NUEVAS PARA LLEVAR LUZ, ELECTRICIDAD Y DATOS HASTA LA NUEVA UBICACIÓN DESDE PUNTO DE CONEXIÓN DEFINIDO POR COMPAÑÍAS, A UN MÁXIMO DE 100 METROS DE DISTANCIA CADA UNA DE ELLAS.</t>
  </si>
  <si>
    <t>Total 1.6.1</t>
  </si>
  <si>
    <t>1.6.4</t>
  </si>
  <si>
    <t>ARBOLADO</t>
  </si>
  <si>
    <t>0801.001</t>
  </si>
  <si>
    <t>TALA Y RETIRADA DE ÁRBOL</t>
  </si>
  <si>
    <t>TALA DE ÁRBOL DE PORTE MEDIO INCLUSO RETIRADA DE RESÍDUOS</t>
  </si>
  <si>
    <t>0801.002</t>
  </si>
  <si>
    <t>REPOSICIÓN DE ARBOLADO EN VIVERO</t>
  </si>
  <si>
    <t>REPOSICIÓN  DE ARBOLADO EN VIVERO DE FRONDOSAS DE 0.14-0.16 DE DIÁMETRO</t>
  </si>
  <si>
    <t>0801.003</t>
  </si>
  <si>
    <t>IMPUESTO DE AUTILIQUIDACIÓN</t>
  </si>
  <si>
    <t>IMPUESTO DE AUTOLIQUIDACIÓN. 4% SOBRE PRESUPUESTO DE TALA</t>
  </si>
  <si>
    <t>mU14A160</t>
  </si>
  <si>
    <t>m3</t>
  </si>
  <si>
    <t>TIERRAS VEGETALES CRIBADA</t>
  </si>
  <si>
    <t>SUMINISTRO Y EXTENSIÓN A MÁQUINA Y PERFILADO A MANO DE TIERRAS VEGETALES, PROCEDENTES DE EXCAVACIÓN DE TERRENOS DE VEGA O SIMPLEMENTE TIERRAS "DE CABEZA", ES DECIR LAS CONSTITUYENTES DEL SUELO VEGETAL, NO EL SUBSUELO, LIBRES DE ELEMENTOS GRUESOS ( PIEDRAS, CASCOTES, ETC.), ASÍ COMO LIBRES TAMBIÉN DE RESIDUOS VEGETALES (GRAMAS, RAÍCES, ETC.) NO ARCILLOSAS, DRENANTES, CRIBADAS Y SUMINISTRADAS A GRANEL, INCORPORADAS AL TERRENO.</t>
  </si>
  <si>
    <t>mU14N030</t>
  </si>
  <si>
    <t>TRA.Y PLA. ÁRBOL DE VIVERO MUNICIPAL, EJEMP.</t>
  </si>
  <si>
    <t>TRANSPORTE Y PLANTACIÓN DE ÁRBOL EJEMPLAR, SUMINISTRADO POR VIVEROS MUNICIPALES, INCLUSO APERTURA DE HOYO DE 1.00 X 1.00 X 1.00 M Y PRIMER RIEGO.</t>
  </si>
  <si>
    <t>mU14N163</t>
  </si>
  <si>
    <t>TUTOR 3 PIES MADERA CON TRAVESAÑOS</t>
  </si>
  <si>
    <t>SUMINISTRO Y COLOCACIÓN DE TUTOR DE 3 PIES DE MADERA TORNEADA TRATADA EN AUTOCLAVE MEDIANTE SISTEMA BETHELL, CLASE DE RIESGO 4, SEGÚN NORMA EUROPEA EN/335/1/2:1992; COMPUESTO POR 3 POSTES VERTICALES DE 2,5 M DE LONGITUD Y 6 CM DE DIÁMETRO, 3 TRAVESAÑOS DE 0,5 M X 6 CM DE DIÁMETRO, ASÍ COMO P.P. DE CINCHA PARA SUJECCIÓN DEL ÁRBOL.</t>
  </si>
  <si>
    <t>mU14EA030</t>
  </si>
  <si>
    <t>ACACIA DEALBATA DE &gt;18 CM CONTENEDOR</t>
  </si>
  <si>
    <t>SUMINISTRO Y PLANTACIÓN DE ACACIA DEALBATA DE &gt;18 CM DE CIRCUNFERENCIA, INCLUSO APERTURA DE HOYO DE 0.80 X 0.80 X 0.80 M Y PRIMER RIEGO, EN CONTENEDOR.</t>
  </si>
  <si>
    <t>mU14ED190</t>
  </si>
  <si>
    <t>PLATANUS HYBRIDA DE &gt;18 CM CONTENEDOR</t>
  </si>
  <si>
    <t>SUMINISTRO Y PLANTACIÓN DE PLATANUS HYBRIDA DE &gt;18 CM CIRCUNFERENCIA, INCLUSO APERTURA DE HOYO DE 0.80 X 0.80 X 0.80 M Y PRIMER RIEGO, EN CONTENEDOR.</t>
  </si>
  <si>
    <t>mU14N150</t>
  </si>
  <si>
    <t>PRO. DE ARBOLADO CON TABLONES DE MADERA.</t>
  </si>
  <si>
    <t>PROTECCIÓN DE ARBOLADO CON TABLONES DE MADERA, TOTALMENTE TERMINADO.</t>
  </si>
  <si>
    <t>Total 1.6.4</t>
  </si>
  <si>
    <t>Total C01.06</t>
  </si>
  <si>
    <t>Total C01</t>
  </si>
  <si>
    <t>C02</t>
  </si>
  <si>
    <t>OBRA CIVIL</t>
  </si>
  <si>
    <t>C02.01</t>
  </si>
  <si>
    <t>ACTUACIONES AUXILIARES PREVIAS Y FINALES</t>
  </si>
  <si>
    <t>TYP-TP0001A</t>
  </si>
  <si>
    <t>VERIFICACIÓN IN-SITU DE LA GEOMETRÍA, ARMADO Y DETALLES DE LAS ESTRUCTURAS EXISTENTES</t>
  </si>
  <si>
    <t>Verificación in-situ de la geometría, armado y detalles de las estructuras existentes incluyendo todas las operaciones necesarias de demolición, excavación y mediciones, incluso limpieza, carga y transporte de escombros al vertedero con p.p. de medios auxiliares</t>
  </si>
  <si>
    <t>TYP-TP0002A</t>
  </si>
  <si>
    <t>VERIFICACION IN SITU Y DESVÍO Y REPOSICIÓN DE LOS SERVICIOS AFECTADOS</t>
  </si>
  <si>
    <t>Investigación previa de servicios afectados de telefonía, fibra, canalizaciones de agua, gas, saneamiento y cualquier otro servicio existente afectado por las obras, desvio del mismo si hubiere afectación por las obras  así como su posterior reposición</t>
  </si>
  <si>
    <t>TYP-TP0003A</t>
  </si>
  <si>
    <t>PLAN DE AUSCULTACIÓN Y CONTROL DE LAS ESTRUCTURAS EXISTENTES</t>
  </si>
  <si>
    <t>Plan de auscultación y control de estructuras existente de estación de metro y edificios contiguos durante la ejecución de las obras de nuevos accesos y demolición de pasarela existente de conexión de andenes.</t>
  </si>
  <si>
    <t>Total C02.01</t>
  </si>
  <si>
    <t>C02.02</t>
  </si>
  <si>
    <t>ASCENSORES Y ACCESOS</t>
  </si>
  <si>
    <t>02.01</t>
  </si>
  <si>
    <t>LEVANTES, DEMOLICIONES Y APERTURAS DE HUECOS</t>
  </si>
  <si>
    <t>TYP-E01DWR030A</t>
  </si>
  <si>
    <t>DRENAJE DE FOSO DE ASCENSOR EXCAVADO O EMBEBIDO HASTA CONEXIÓN CON COLECTOR</t>
  </si>
  <si>
    <t>Tubería de drenaje de foso de ascensor hasta canal de vía en estructura existente incluyendo roza en losa existente, zanja, relleno con mortero de reparación y reposición de pavimento existente o en su defecto sobre zanja excavada en el terreno y su posterior relleno bajo estructuras, tanto nuevas a ejecutar como existentes, i/p.p. de retirada y gestión de residuos</t>
  </si>
  <si>
    <t>TYP-01.014N</t>
  </si>
  <si>
    <t>PICADO CONTROLADO HORMIGÓN C/MARTILLO PERFORADOR RESERVANDO ARMADURA EXISTENTE. INC/TRANSPORTE &gt;20Km Y CARGA MANUAL</t>
  </si>
  <si>
    <t>Picado controlado de hormigón usando martillo perforador tipo TE 70-ATC/AVR HILTI o similar con punta cincel plano delgado TE-Y-RFM 50 MP10, reservando armadura existente. Incluso limpieza, extracción, carga y transporte a vertedero o planta de reciclaje a 20 km., considerando trayecto de ida y de vuelta hasta 40 km, canon de vertido y con p.p. de medios auxiliares.</t>
  </si>
  <si>
    <t>TYP-U01AB060</t>
  </si>
  <si>
    <t>DEMOLICIÓN Y LEVANTADO BORDILLO DE HORMIGÓN 10-30 cm CON CIMENTACIÓN A MÁQUINA INC/TRANSPORTE &gt;20Km Y CARGA MECANICA</t>
  </si>
  <si>
    <t>Demolición y levantado a máquina, de bordillo de hormigón entre 10 y 30 cm de ancho y cimientos de hormigón en masa, de espesor variable, incluso limpieza y retirada de escombros a pie de carga,  con carga por medios mecánicos y transporte a vertedero o planta de reciclaje a distancia &gt;20Km incluso canon de vertido y con parte proporcional de medios auxiliares. Medición de longitud realmente ejecutada. Conforme a ORDEN FOM/1382/2002-PG3-Art.301.</t>
  </si>
  <si>
    <t>TYP-E01DPP030</t>
  </si>
  <si>
    <t>DEMOLICIÓN PAVIMENTO CON BALDOSAS C/MARTILLO CON TRANSPORTE &gt;20Km CARGA MECÁNICA</t>
  </si>
  <si>
    <t>Demolición de pavimentos con losa de hormigón hasta 30 cm y baldosas hidráulicas, terrazo, cerámicas o de gres hasta 10 cm, por medios mecánicos, incluso limpieza y retirada de escombros a pie de carga, con carga por medios mecánicos  transporte a vertedero o planta de reciclaje  a distancia&gt;20Km incluso canon de vertido y con parte proporcional de medios auxiliares. Medición de superficie realmente ejecutada.</t>
  </si>
  <si>
    <t>TYP-U01AF050</t>
  </si>
  <si>
    <t>LEVANTADO PAVIMENTO ASFALTICO CON COMPRESOR CON TRANSPORTE &gt;20Km CARGA MECÁNICA</t>
  </si>
  <si>
    <t>Levantado con compresor de firme asfáltico, medido sobre perfil de espesor variable, incluso limpieza y retirada de escombros a pie de carga,  con carga por medios mecánicos y transporte a vertedero o planta de reciclaje a distancia&gt;20Km incluso canon de vertido y con parte proporcional de medios auxiliares. Medición de volumen realmente ejecutado. Conforme a ORDEN FOM/1382/2002-PG3-Art.301.</t>
  </si>
  <si>
    <t>TYP-U01AF060</t>
  </si>
  <si>
    <t>LEVANTADO FIRME BASE GRANULAR A MÁQUINA CON TRANSPORTE &gt;20Km CARGA MECÁNICA</t>
  </si>
  <si>
    <t>Levantado por medios mecánicos de firme con base granular, medido sobre perfil, incluso limpieza y retirada de escombros a pie de carga, con carga por medios mecánicos y transporte a vertedero o planta de reciclaje a distancia&gt;20Km incluso canon de vertido y con parte proporcional de medios auxiliares. Medición de volumen realmente ejecutada. Conforme a ORDEN FOM/1382/2002-PG3-Art.301.</t>
  </si>
  <si>
    <t>TYP-E01DWM1001</t>
  </si>
  <si>
    <t>CORTE DE MICROPILOTES D 220 mm CON OXICORTE O RADIAL</t>
  </si>
  <si>
    <t>Corte de micropilotes de diámetro D= 220 mm para apertura de hueco, en pozo de ascensor, realizado con herramienta de corte radial u oxicorte, incluso limpieza y retirada de escombros a pie de carga, con carga por medios manuales y transporte al vertedero  a distancia&gt;20Km incluso canon de vertido y con parte proporcional de medios auxiliares</t>
  </si>
  <si>
    <t>TYP-E01DSA010</t>
  </si>
  <si>
    <t>DEMOLICIÓN FORJADOS METAL A MANO CON TRANSPORTE &gt;20Km CARGA MECÁNICA</t>
  </si>
  <si>
    <t>Demolición de forjados de vigas metálicas, por medios manuales,incluso limpieza, extracción, carga y transporte a vertedero o planta de reciclaje a 20 km., considerando trayecto de ida y de vuelta hasta 40 km, canon de vertido y con p.p. de medios auxiliares.. Medición de superficie realmente ejecutada.</t>
  </si>
  <si>
    <t>TYP-EE0601A</t>
  </si>
  <si>
    <t>LIMPIEZA DE SUPERFICIES DE HORMIGÓN MEDIANTE CHORREADO DE ARENA</t>
  </si>
  <si>
    <t>Limpieza de superficies de hormigón mediante chorreado de arena hasta descubrir árido grueso para conseguir rugosidad adecuada, i p.p. de recogida de material empleado y desprendido, transporte y gestión del residuo.</t>
  </si>
  <si>
    <t>Total 02.01</t>
  </si>
  <si>
    <t>02.02</t>
  </si>
  <si>
    <t>EXCAVACIONES Y RELLENOS</t>
  </si>
  <si>
    <t>E02CMA240A</t>
  </si>
  <si>
    <t>EXCAVACIÓN VACIADO A MÁQUINA TERRENOS FLOJOS C/TRANSPORTE &gt;20 km</t>
  </si>
  <si>
    <t>Excavación a cielo abierto en vaciado en terrenos flojos, por medios mecánicos, con carga sobre camión basculante, incluso transporte de tierras al vertedero a una distancia mayor de 20 km, considerando trayecto de ida y de vuelta hasta 40 km , canon de vertido y parte proporcional de medios auxiliares. Según CTE-DB-SE-C y NTE-ADV.</t>
  </si>
  <si>
    <t>TYP-EL0790</t>
  </si>
  <si>
    <t>EXCAVACION VACIADO ENTRE PANTALLAS BAJO CUBIERTA POR MEDIOS MECÁNICOS LIGEROS TERRENOS TRANSICION I/CARGA Y TRANSP. VERT.&gt;20Km</t>
  </si>
  <si>
    <t>Excavación en vaciado entre pantallas, en zonas cubiertas, en terrenos de transición mediante miniexcavadora y carga mecánica desde superficie a camión bañera basculante y transporte a vertedero a una distancia mayor de 20 km, considerando trayecto de ida y de vuelta hasta 40 km y canon de vertido. Incluida parte proporcional de medios auxiliares y excavación entre micropilotes. Según CTE-DB-SE-C y NTE-ADZ..</t>
  </si>
  <si>
    <t>TYP-E02EAA010</t>
  </si>
  <si>
    <t>EXCAVACIÓN ZANJA A MANO &lt;2 m TERRENO DISGREGADO A BORDES</t>
  </si>
  <si>
    <t>Excavación en zanjas hasta 2 m de profundidad en terrenos disgregados por medios manuales, con extracción de tierras, carga desde superficie a camión bañera basculante y transporte a vertedero a una distancia mayor de 20 km, considerando trayecto de ida y de vuelta hasta 40 km y canon de vertido. Incluida parte proporcional de medios auxiliares. Según CTE-DB-SE-C y NTE-ADV.</t>
  </si>
  <si>
    <t>E02PAA020A</t>
  </si>
  <si>
    <t>EXCAVACIÓN ENTRE PANTALLAS A CIELO ABIERTO H&lt;10M MEDIOS MANUALES. TERRENOS TRANSICION. EXTRAC. VERT.I/CARGA Y TRANSP. VERT.&gt;20Km</t>
  </si>
  <si>
    <t>Excavación entre pantallas a cielo abierto  hasta 10m de profundidad en terrenos de transición por medios manuales, con extracción de tierras, cargado a mano en camión bañera basculante y transporte a vertedero a una distancia mayor de 20 km, considerando trayecto de ida y de vuelta hasta 40 km y canon de vertido. Incluida parte proporcional de medios auxiliares y excavación entre micropilotes. Según CTE-DB-SE-C y NTE-ADZ.</t>
  </si>
  <si>
    <t>E02SA010</t>
  </si>
  <si>
    <t>RELLENO/APISONADO SUELO SELECCIONADO A CIELO ABIERTO MECÁNICO C/APORTE DE PRÉSTAMO</t>
  </si>
  <si>
    <t>Relleno extendido y apisonado con suelo seleccionado de préstamo a cielo abierto por medios mecánicos, en tongadas de 30 cm de espesor, hasta conseguir un grado de compactación del 95% del proctor normal, con aporte de tierras, incluido regado de las mismas, refino de taludes y con parte proporcional de medios auxiliares. Según CTE-DB-SE-C.</t>
  </si>
  <si>
    <t>Total 02.02</t>
  </si>
  <si>
    <t>02.03</t>
  </si>
  <si>
    <t>PANTALLAS DE MICROPILOTES</t>
  </si>
  <si>
    <t>TYP-E04PM0521A</t>
  </si>
  <si>
    <t>MICROPILOTE 280 mm TUBO ACERO D=219mm EXTERIOR Y ESPESOR 12.50mm. CALIDAD ACERO API N80. EXCAVACIÓN EN CUALQUIER TIPO DE TERRENO</t>
  </si>
  <si>
    <t>Micropilote fabricado in situ de 280 mm diámetro de perforación, armado con tubo de acero de 219 mm de diámetro exterior, 194 mm de diámetro interior y 12,5 mm de espesor, calidad de acero API N80 (limite elástico fyk=560MPa) perforado hasta 30 m de profundidad  en cualquier tipo de terreno con lodos tixotrópicos, i/p.p. de transporte de equipo mecánico. Componentes del cemento y acero con marcado CE y DdP (Declaración de prestaciones) según Reglamento (UE) 305/2011.</t>
  </si>
  <si>
    <t>TYP-E04AP090</t>
  </si>
  <si>
    <t>PLACA ANCLAJE  PARA CONEXIÓN MICROPILOTES CON LOSA DE HORMIGÓN. 450x450x20 mm ACERO S355JR</t>
  </si>
  <si>
    <t>Placa de anclaje de acero S355JR en perfil plano para cimentación, de dimensiones 450x450x20 mm con cuatro garrotas de acero corrugado de 20  mm de diámetro (acero B-500S)  y 55 cm de longitud total, soldadas, i/taladro central, colocada. Según EHE-08, CTE-DB-SE-A y EAE. Acero con marcado CE y DdP (Declaración de prestaciones) según Reglamento (UE) 305/2011. Acero con marcado CE y DdP (Declaración de prestaciones) según Reglamento (UE) 305/2011.</t>
  </si>
  <si>
    <t>TYP-E05AAL092A</t>
  </si>
  <si>
    <t>kg</t>
  </si>
  <si>
    <t>ACERO S355 JR EN ESTRUCTURA SOLDADA</t>
  </si>
  <si>
    <t>Acero laminado S355 JR, en perfiles laminados en caliente para  chapas y vigas, mediante uniones soldadas; i/p.p. de soldaduras, cortes, piezas especiales, despuntes o, completamente montado y colocado, según NTE-EAS/EAV, CTE-DB-SE-A y EAE. Acero con marcado CE y DdP (Declaración de prestaciones) según Reglamento (UE) 305/2011.</t>
  </si>
  <si>
    <t>TYP-EI0161</t>
  </si>
  <si>
    <t>IMPRIMACION PROTECCION CONTRA EL FUEGO IGNIFUGA RF-60</t>
  </si>
  <si>
    <t>Protección contra el fuego ignifuga RF-60 en estructura metálica compuesta por imprimación anticorrosiva e ignifuga tipo ST. 28 y posterior revestimiento cortafuegos de intumescencia progresiva tipo "stopfire" o equivalente y acabado con esmalte ignifugo rexmal.</t>
  </si>
  <si>
    <t>TYP-EE0460A</t>
  </si>
  <si>
    <t>HORMIGON PROYECTADO (GUNITADO), DE ESPESOR MEDIO 15 CM</t>
  </si>
  <si>
    <t>Hormigón proyectado (gunitado), de espesor medio de 15 cm., incluso limpieza y preparación del terreno, totalmente terminado.</t>
  </si>
  <si>
    <t>Total 02.03</t>
  </si>
  <si>
    <t>02.04</t>
  </si>
  <si>
    <t>ESTRUCTURA DE HORMIGÓN</t>
  </si>
  <si>
    <t>02.04.01</t>
  </si>
  <si>
    <t>HORMIGONES</t>
  </si>
  <si>
    <t>TYP-E04NLM071</t>
  </si>
  <si>
    <t>HORMIGÓN LIMPIEZA Y NIVELACIÓN HL-150/B/25 VERT. MANUAL</t>
  </si>
  <si>
    <t>Hormigón en masa para limpieza y nivelación de fondos de cimentación HL-150/B/25 de resistencia característica a compresión 15 MPa (N/mm2), de consistencia blanda, tamaño máximo del árido 25 mm, elaborado en central. Totalmente realizado; i/p.p. de vertido por medios manuales o bombeo, vibrado y colocado. Según normas EHE-08 y CTE-SE-C. Componentes del hormigón con marcado CE y DdP (Declaración de prestaciones) según Reglamento (UE) 305/2011.</t>
  </si>
  <si>
    <t>TYP-E05HMH030A</t>
  </si>
  <si>
    <t>HORMIGÓN PARA ARMAR EN MUROS O PANTALLAS ESTRUCTURALES HA-25/B/20/IIa VERT. BOMBEO</t>
  </si>
  <si>
    <t>Hormigón para armar en muros o pantallas estructurales HA-25/B/20/IIa de resistencia característica a compresión 25 MPa (N/mm2), de consistencia blanda, tamaño máximo del árido 20 mm, en elementos enterrados, o interiores sometidos a humedades relativas medias-altas (&gt;65%) o a condesaciones, o elementos exteriores con alta precipitación, elaborado en central. Incluso vertido con estación de bombeo, vibrado y colocado. Según normas EHE-08 y NTE-EHM. Componentes del hormigón con marcado CE y DdP (Declaración de prestaciones) según Reglamento (UE) 305/2011.</t>
  </si>
  <si>
    <t>TYP-E04LMM010A</t>
  </si>
  <si>
    <t>HORMIGÓN PARA ARMAR EN LOSA SOBRE EL TERRENO HA-25/B/20/IIa VERT BOMBEO</t>
  </si>
  <si>
    <t>Hormigón para armar en losas de cimentación hormigonadas contra el terreno HA-25/B/20/IIa, elaborado en central, de resistencia característica a compresión 25 MPa (N/mm2), de consistencia blanda, tamaño máximo del árido de 20 mm, en elementos enterrados, o interiores sometidos a humedades relativas medias-altas (&gt;65%) o a condesaciones, o elementos exteriores con alta precipitación. Totalmente realizado; i/p.p. de vertido con estación de bombeo, vibrado y colocado. Según normas EHE-08 y CTE-SE-C. Componentes del hormigón con marcado CE y DdP (Declaración de prestaciones) según Reglamento (UE) 305/2011.</t>
  </si>
  <si>
    <t>TYP-E05HLM140A</t>
  </si>
  <si>
    <t>HORMIGÓN PARA ARMAR EN LOSA HA-25/B/20/Iia VERT. BOMBEO</t>
  </si>
  <si>
    <t>Hormigón para armar en losas HA-25/B/20/IIa de resistencia característica a compresión 25 MPa (N/mm2), de consistencia blanda, tamaño máximo del árido 20 mm, en elementos enterrados, o interiores sometidos a humedades relativas medias-altas (&gt;65%) o a condesaciones, o elementos exteriores con alta precipitación, elaborado en central. Incluso vertido con  con estación de bombeo, vibrado y colocado. Según normas EHE-08 y NTE-EHL. Componentes del hormigón con marcado CE y DdP (Declaración de prestaciones) según Reglamento (UE) 305/2011.</t>
  </si>
  <si>
    <t>TYP-E05HE391</t>
  </si>
  <si>
    <t>REPARACIÓN LOSA HORMIGÓN MORTERO RÁPIDO ALTA RESIST. PATCHROC GP e=100 mm</t>
  </si>
  <si>
    <t>Reparación de losa de hormigón armado mediante la reconstrucción geométrica con mortero cementoso de fraguado muy rápido y de alta resistencia, Patchroc GP de Fosroc o equivalente; formulado para reparaciones estructurales y según requerimientos de la norma europea UNE-EN 1504 parte 3 para los morteros de reparación estructural clase R4 (estructural, resist. compresión igual ó &gt;45 MPa). Rendimiento aprox. de 2,20 kg/m2 por cada mm de espesor, con una resistencia a compresión a las 24 horas &gt;15 N/mm2, y &gt;85 N/mm2 a los 28 días (según EN 12190). Fraguado final  a los 30-40 min según condiciones climatológicas. Espesor medio de la reparación de 100 mm. Incluye: limpieza del soporte y retirada de residuos; imprimación anticorrosiva de protección en las armaduras Nitoprime Zincrich Plus de Fosroc o equivalente; imprimación previa de adherencia con resina acrílica Nitobond ACS de Fosroc o equivalente, en soporte; aplicación de mortero de reparación Patchroc GP de Fosroc o equivalente; y acabado fratasado manual o alisado a llana. Producto con marcado CE y DdP (Declaración de prestaciones) según Reglamento (UE) 305/2011. Medida la superficie real ejecutada.</t>
  </si>
  <si>
    <t>Total 02.04.01</t>
  </si>
  <si>
    <t>02.04.02</t>
  </si>
  <si>
    <t>ENCOFRADOS</t>
  </si>
  <si>
    <t>TYP-E04FMD060A</t>
  </si>
  <si>
    <t>ENCOFRADO MADERA VISTA MUROS 1 CARA</t>
  </si>
  <si>
    <t>Encofrado y desencofrado en muros a una cara vista de altura &lt;6.00m, con madera machihembrada y cepillada de 22 mm, considerando 3 posturas. Según NTE-EME.</t>
  </si>
  <si>
    <t>E04FMD020A</t>
  </si>
  <si>
    <t>ENCOFRADO TABLERO AGLOMERADO MUROS 2 CARAS</t>
  </si>
  <si>
    <t>Encofrado y desencofrado en muros a dos caras vistas de  altura &lt; 6,00 m de altura , con tableros de madera hidrofugada aglomerada de 22 mm, hasta 1,90 m² de superficie considerando 3 posturas. Según NTE-EME. Medido a 1 cara</t>
  </si>
  <si>
    <t>TYP-E04FL020</t>
  </si>
  <si>
    <t>ENCOFRADO MADERA LOSAS DE CIMENTACIÓN</t>
  </si>
  <si>
    <t>Encofrado y desencofrado con madera suelta en losas de cimentación, considerando 4 posturas. Según NTE-EME.</t>
  </si>
  <si>
    <t>TYP-E05HLE030</t>
  </si>
  <si>
    <t>ENCOFRADO MADERA VISTO LOSAS</t>
  </si>
  <si>
    <t>Encofrado y desencofrado de losa armada con tablero formado por tabla machihembrada de madera de pino de 22 mm confeccionada previamente; para acabado de hormigón visto, considerando una postura. Normas NTE-EME.</t>
  </si>
  <si>
    <t>TYP-A05MBB101A</t>
  </si>
  <si>
    <t>ALQUILER, MONTAJE Y DESMONTAJE DE CIMBRA DE APEO H&lt;10m. INCL. PROY. CALCULO VISADO</t>
  </si>
  <si>
    <t>Alquiler, montaje y desmontaje de cimbra de apeo para alturas hasta 10 m, formada por elementos metálicos tubulares modulares, fabricados en tubo de acero calidad St-44, galvanizado en caliente conforme a UNE-EN 1461 (espesor mínimo 75 micras), con arriostramientos interiores, piezas base, soportes de viga para apeo y plataformas de acceso de trampilla con escalera. Totalmente montada, i/p.p. de trabajos previos de limpieza para apoyos, arriostramientos a fachadas, medios auxiliares y transporte. Incluso proyecto de cálculo visado por el Colegio de Ingenieros de Caminos.  Según normativa CE y R.D. 2177/2004. Elementos de andamio fabricados conforme a UNE-EN 12810 y UNE-EN 12811. Medido según volumen de cimbra montado.</t>
  </si>
  <si>
    <t>TYP-E05HD011</t>
  </si>
  <si>
    <t>ENCOFRADO DE POLIESTIRENO EXPANDIDO  ESP=2CM</t>
  </si>
  <si>
    <t>Encofrado perdido en juntas de dilatación con plancha de 20mm de espesor de poliestireno expandido (EPS) 300 GR/M2 totalmente colocado incluso parte proporcional de medios auxiliares</t>
  </si>
  <si>
    <t>TYP-EI0180A</t>
  </si>
  <si>
    <t>LAMINA DE POLIETILENO 300 GR/M2, TOTALMENTE COLOCADA</t>
  </si>
  <si>
    <t>Lamina de polietileno 300 gr/m2, colocada, para facilitar posterior retirada de hormigón de nivelación bajo losa de cubierta durante proceso de excavación entre pantallas y bajo losa.</t>
  </si>
  <si>
    <t>Total 02.04.02</t>
  </si>
  <si>
    <t>02.04.03</t>
  </si>
  <si>
    <t>ACERO DE ARMADURA</t>
  </si>
  <si>
    <t>TYP-E04AB020</t>
  </si>
  <si>
    <t>ACERO CORRUGADO B 500 S/SD</t>
  </si>
  <si>
    <t>Acero corrugado B 500 S ó B 500 SD conforme a UNE 36068:2011, suministrado y colocado en obra. Totalmente montado; i/p.p. de despuntes y alambre de atado. Conforme a EHE-08 y CTE-SE-A. Barras de acero con marcado CE y DdP (Declaración de prestaciones) según Reglamento Europeo (UE) 305/2011.</t>
  </si>
  <si>
    <t>TYP-EE0111A</t>
  </si>
  <si>
    <t>BARRA CORRUGADA DIA 8MM ACERO B-500S ANCLADA CON RESINA HIT-RE 500 V3 O SIMILAR LONG 200mm</t>
  </si>
  <si>
    <t>Suministro y colocación de barra corrugada anclada B-500S diámetro 8mm  y longitud de empotramiento 200 mm  anclado a hormigón con resina tipo HIT-RE 500 V3 en taladro de diámetro 12mm ejecutado a percusión, según ETA 16/0143, con relleno de taladro mediante Set dinámico HIlti u otra solución adecuada en hormigón cómo material base.</t>
  </si>
  <si>
    <t>TYP-EE0113A</t>
  </si>
  <si>
    <t>BARRA CORRUGADA DIA 12MM ACERO B-500S ANCLADA CON RESINA HIT-RE 500 V3 O SIMILAR LONG 300mm</t>
  </si>
  <si>
    <t>Suministro y colocación de barra corrugada anclada B-500S diámetro 12mm  y longitud de empotramiento 300 mm  anclado a hormigón con resina tipo HIT-RE 500 V3 en taladro de diámetro 16mm ejecutado a percusión, según ETA 16/0143, con relleno de taladro mediante Set dinámico HIlti u otra solución adecuada en hormigón cómo material base.</t>
  </si>
  <si>
    <t>Total 02.04.03</t>
  </si>
  <si>
    <t>02.04.04</t>
  </si>
  <si>
    <t>IMPERMEABILIZACIÓN</t>
  </si>
  <si>
    <t>TYP-E10IAB020A</t>
  </si>
  <si>
    <t>IMPERMEABILIZACIÓN MUROS HUMEDAD DIRECTA MEDIA/ALTA</t>
  </si>
  <si>
    <t>Impermeabilización de muros por su cara externa, mediante la aplicación de membrana autoadhesiva constituida por: previa imprimación asfáltica con una dotación mínima de 300 gr/m2, lámina asfáltica autoadhesiva de betún modificado con polímeros y sin cargas con terminación superior de film de polietileno coextrusionado totalmente adherida al soporte por simple contacto, 1,5 mm; capa drenante de poliestireno (HIPS) anclada mecánicamente en su parte superior; en caso de zonas de aislar se colocará aislamiento térmico de poliestireno extruido después de la lámina asfáltica y antes del drenante, lista para verter las tierras por tongadas. La impermeabilización incluirá los correspondientes refuerzos. Incluso parte proporcional de solapes</t>
  </si>
  <si>
    <t>TYP-E10IN010A</t>
  </si>
  <si>
    <t>IMPERMEABILIZACIÓN DE SOLERAS Y LOSAS DE CIMENTACIÓN ANTICAPILARIDAD</t>
  </si>
  <si>
    <t>Lámina impermeabilizante para estructuras enterradas de hormigón, anticapilaridad, formado por malla unida a una membrana de polietileno que permite al hormigón vertido adherirse a ella formando una unión mecánica firme. Instalado previo al vertido del hormigón, sobre soporte rígido (hormigón de limpieza, solera, encofrado, etc.) o sobre encachado o relleno compactado granular no punzonante, y sirve de barrera frente al agua, los vapores de agua y gases, y protege al hormigón de las sales del subsuelo, las sustancias químicas y los hidrocarburos (metano, CO2 y radón). Totalmente instalada; i/p.p. de uniones, solapes, remates finales y de bordes con banda sellado. Medida la superficie ejecutada. Producto con marcado CE y conforme a EN 13967:2004.</t>
  </si>
  <si>
    <t>TYP-E10IAB121A</t>
  </si>
  <si>
    <t>IMPERMEABILIZACIÓN LOSA DE CUBIERTA BAJO RASANTE</t>
  </si>
  <si>
    <t xml:space="preserve"> Impermeabilización de losa de cubierta bajo rasante constituida por: capa de hormigón de nivelación (no incluido en partida); imprimación bituminosa de base acuosa, 0,3 kg/m2, lámina bituminosa de betún modificado con elastómeros SBS, con terminación en film plástico, con armadura de fieltro de fibra de vidrio, de 3 kg/m2, adherida al soporte con soplete y lámina bituminosa de betún modificado con elastómeros SBS, de superficie no protegida acabada con geotextil, con armadura de fieltro de poliéster de gran gramaje, de 4,8 kg/m2, adherida a la anterior con soplete; capa antipunzonante formada por geotextil de poliéster; listo para ejecutar losa de cimentación. Productos provistos de marcado CE europeo y sistema de impermeabilización certificado mediante. Puesta en obra. Medida la superficie realmente ejecutada. Acabado no incluido.</t>
  </si>
  <si>
    <t>TYP-U05J010A</t>
  </si>
  <si>
    <t>SELLADO DE JUNTAS CON MÁSTIC POLISULFÚRICO</t>
  </si>
  <si>
    <t>Sellado de junta de movimiento en obras de edificación e ingeniería civil, con un ancho de 20mm, realizado con sellador de polisulfuro bicomponente de altas prestaciones. Posee alta resistencia al envejecimiento y una excelente capacidad para acomodar movimientos cíclicos continuos y pronunciados. Consistente en preparación del soporte con limpieza de polvo y restos, colocación de fondo de juntas, imprimación de soporte con si fuera necesaria, y aplicación de sellador. Producto con marcado CE y conforme a EN 14188-2:2004 Sellado de juntas aplicadas en frío. Totalmente terminado; i/p.p. de limpieza y medios auxiliares (excepto elevación y/o transporte).</t>
  </si>
  <si>
    <t>TYP-E10IJ040A</t>
  </si>
  <si>
    <t>SELLADO JUNTAS DE CONSTRUCCIÓN ENCUENTRO LOSA-MURO DE CAUCHO-BENTONITA</t>
  </si>
  <si>
    <t>Tratamiento de juntas frías verticales y horizontales de hormigonado producidas en el contacto entre distintas fases de hormigonado de muro y losa, con cordón hidroexpansivo Waterstop, apta para aguas dulces no agresivas, totalmente colocada, con p.p. de malla metálica tipo Revofix para su fijación.</t>
  </si>
  <si>
    <t>E10IJ260A</t>
  </si>
  <si>
    <t>SELLADO JUNTA BANDA ELÁSTICA a=150 mm</t>
  </si>
  <si>
    <t>Sellado de juntas con banda de elastómero termoplástico (TPE) de 1 mm de espesor y 15 cm de ancho, con un alargamiento a la rotura del 600 % según DIN 53504 s2 y una dureza shore A de aprox. 80 según ISO 868, adherida con resina epoxi sin disolventes, al menos en 6 cm a cada lado de la junta. Se incluye la limpieza del soporte y la p.p. de solapes. Medida la longitud real ejecutada.</t>
  </si>
  <si>
    <t>Total 02.04.04</t>
  </si>
  <si>
    <t>02.04.05</t>
  </si>
  <si>
    <t>CARPINTERÍA METÁLICA</t>
  </si>
  <si>
    <t>E15DE020B</t>
  </si>
  <si>
    <t>ENTRAMADO METÁLICO TIPO TRAMEX 100x5/40x5 ACERO GALVANIZADO</t>
  </si>
  <si>
    <t>Entramado metálico formado por rejilla de  acero galvanizado (S-275) tipo tramex 100x5 mm pletinas portantes y 40x5mm pletinas separadoras , formando cuadrícula de 35x35 mm y  bastidor conformado por angularLPN120x11 en S-355JR  con uniones electrosoldadas, incluido soldadura y garrotas de anclaje   T8c/0.20. Materiales con marcado CE y DdP (Declaración de prestaciones) según Reglamento (UE) 305/2011.</t>
  </si>
  <si>
    <t>E05AAL005N</t>
  </si>
  <si>
    <t>ACERO LAMINADO S275 JR EN ESTRUCTURAS ESPACIALES. (NOCTURNO)</t>
  </si>
  <si>
    <t>ACERO LAMINADO S275 JR, EN PERFILES TUBULARES PARA ESTRUCTURAS ESPACIALES, MEDIANTE UNIONES SOLDADAS; I/P.P. DE SOLDADURAS, CORTES, PIEZAS ESPECIALES Y ELEMENTOS DE UNIÓN, DESPUNTES Y DOS MANOS DE IMPRIMACIÓN CON PINTURA DE MINIO DE PLOMO ELECTROLÍTICO, MONTADO Y COLOCADO, SEGÚN NTE-EAS/EAV, CTE-DB-SE-A Y EAE. ACERO CON MARCADO CE Y DDP (DECLARACIÓN DE PRESTACIONES) SEGÚN REGLAMENTO (UE) 305/2011. EN HORARIO NOCTURNO, TOTALMENTE TERMINADO.</t>
  </si>
  <si>
    <t>EE0350</t>
  </si>
  <si>
    <t>INCREMENTO POR ESTRUCTURA METALICA DE ACERO GALVANIZADO</t>
  </si>
  <si>
    <t>Incremento por ejecución de estructura metálica con acero galvanizado, totalmente terminado.</t>
  </si>
  <si>
    <t>E05AP020N</t>
  </si>
  <si>
    <t>PLACA ANCLAJE S275 30x30x2cm. (NOCTURNO)</t>
  </si>
  <si>
    <t>SUMINISTRO Y COLOCACIÓN DE PLACA DE ANCLAJE DE ACERO S275 EN PERFIL PLANO, DE DIMENSIONES 30X30X2 CM CON CUATRO GARROTAS DE ACERO CORRUGADO DE 12 MM DE DIÁMETRO Y 45 CM DE LONGITUD TOTAL, SOLDADAS, I/TALADRO CENTRAL, COLOCADA. SEGÚN NTE, CTE-DB-SE-A Y EAE. ACERO CON CON MARCADO CE Y DDP (DECLARACIÓN DE PRESTACIONES) SEGÚN REGLAMENTO (UE) 305/2011.</t>
  </si>
  <si>
    <t>U04DAJ140N</t>
  </si>
  <si>
    <t>ANCLAJE QUÍMICO HILTI HVU M16 HAS M16 x125/38 O EQUIVALENTE (NOCTURNO)</t>
  </si>
  <si>
    <t>ANCLAJE QUÍMICO DISEÑADO PARA TRANSMITIR GRANDES CARGAS Y CARGAS DINÁMICAS AL HORMIGÓN  CÓMO MATERIAL BASE. HOMOLOGADO SEGÚN NORMATIVA EUROPEA OPCIÓN 7, HORMIGÓN NO FISURADO CALIDADES DE 20 A 50N/MM2. EN PRIMER LUGAR SE REALIZARÁ UN TALADRO CON MARTILLO A ROTOPERCUSIÓN, DE 125MM DE PROFUNDIDAD Y 18MM DE DIÁMETRO EN EL ELEMENTO DE HORMIGÓN. A CONTINUACIÓN SE PROCEDERÁ A LA CORRECTA LIMPIEZA DEL TALADRO PARA, SEGUIDAMENTE, COLOCAR LA CÁPSULA PLÁSTICA HILTI HVU M16 O EQUIVALENTE. INCLUIDA LA INTRODUCCIÓN  DE LA VARILLA ROSCADA HILTI HAS M16X125/38 CON ÚTIL DE COLOCACIÓN, INCLUSO PAR DE APRIETE TRAS TIEMPO DE FRAGUADO DE ESPERA SEGÚN FICHA TÉCNICA DEL PRODUCTO. ANCLAJE CALCULADO SEGÚN NORMA EUROPEA ETAG. EN HORARIO NOCTURNO.</t>
  </si>
  <si>
    <t>Total 02.04.05</t>
  </si>
  <si>
    <t>Total 02.04</t>
  </si>
  <si>
    <t>02.05</t>
  </si>
  <si>
    <t>TYP-U04BH005</t>
  </si>
  <si>
    <t>BORDILLO HORMIGÓN HM-30/B/IIa-SR MONOCAPA GRIS</t>
  </si>
  <si>
    <t>Bordillo de hormigón monocapa HM-30/B/IIa-SR, color gris, de dimensiones semejantes al original, arista exterior biselada, colocado sobre solera de hormigón HM-20/P/20/I, de 10 cm de espesor, rejuntado y limpieza, sin incluir la excavación previa ni el relleno posterior. Bordillo con marcado CE y DdP (Declaración de prestaciones) según Reglamento (UE) 305/2011.</t>
  </si>
  <si>
    <t>TYP-U04VBH010</t>
  </si>
  <si>
    <t>PAVIMENTO LOSETA CEMENTO GRIS 15x15 cm</t>
  </si>
  <si>
    <t>Pavimento de loseta hidráulica color gris de 15x15 cm sobre solera de hormigón HM-20/P/20/I de hasta 30 cm, sentada con mortero de cemento, i/p.p. de junta de dilatación, enlechado y limpieza. Loseta y componentes del hormigón y mortero con marcado CE y DdP (Declaración de prestaciones) según Reglamento (UE) 305/2011.</t>
  </si>
  <si>
    <t>TYP-U16PA070</t>
  </si>
  <si>
    <t>AGLOMERADO ASFÁLTICO CALIENTE 10 cm TIPO IV-a</t>
  </si>
  <si>
    <t>Extendido, nivelado y compactado por medios mecánicos de aglomerado asfáltico en caliente colocada con cable con betún 80/100 de 10 cm de espesor de estructura cerrada tipo IV-a (microaglomerado arena-betún), incluido riegos de imprimación y adherencia.</t>
  </si>
  <si>
    <t>Total 02.05</t>
  </si>
  <si>
    <t>Total C02.02</t>
  </si>
  <si>
    <t>C02.03</t>
  </si>
  <si>
    <t>DEMOLICIÓN DE PASARELA</t>
  </si>
  <si>
    <t>03.01</t>
  </si>
  <si>
    <t>Total 03.01</t>
  </si>
  <si>
    <t>03.02</t>
  </si>
  <si>
    <t>03.02.01</t>
  </si>
  <si>
    <t>Total 03.02.01</t>
  </si>
  <si>
    <t>03.02.02</t>
  </si>
  <si>
    <t>TYP-A05MBB101B</t>
  </si>
  <si>
    <t>P.A.</t>
  </si>
  <si>
    <t>ACTUACIONES  PREVIAS Y POST. PARA APOYO DE CIMBRA EN ANDEN</t>
  </si>
  <si>
    <t>Actuaciones sobre losas de anden (taladros o apertura de huecos) para apoyo de cimbra sobre losa de fondo, y la posterior restitución de las losas de anden en este caso, o la colocación de los apoyos necesarios bajo las losas de anden para transmitir repartida la carga de la cimbra a la losa de fondo.</t>
  </si>
  <si>
    <t>Total 03.02.02</t>
  </si>
  <si>
    <t>03.02.03</t>
  </si>
  <si>
    <t>TYP-EE0112A</t>
  </si>
  <si>
    <t>BARRA CORRUGADA DIA 10MM ACERO B-500S ANCLADA CON RESINA HIT-RE 500 V3 O SIMILAR LONG 300mm</t>
  </si>
  <si>
    <t>Suministro y colocación de barra corrugada anclada B-500S diámetro 10 mm  y longitud de empotramiento  250 mm  anclado a hormigón con resina tipo HIT-RE 500 V3 en taladro de diámetro 14 mm ejecutado a percusión, según ETA 16/0143, con relleno de taladro mediante Set dinámico HIlti u otra solución adecuada en hormigón cómo material base.</t>
  </si>
  <si>
    <t>TYP-EE0114A</t>
  </si>
  <si>
    <t>BARRA CORRUGADA DIA 16MM ACERO B-500S ANCLADA CON RESINA HIT-RE 500 V3 O SIMILAR LONG 250mm</t>
  </si>
  <si>
    <t>Suministro y colocación de barra corrugada anclada B-500S  diámetro 16mm  y longitud de empotramiento 250 mm  anclado a hormigón con resina tipo HIT-RE 500 V3 en taladro de diámetro 20mm ejecutado a percusión, según ETA 16/0143, con relleno de taladro mediante Set dinámico HIlti u otra solución adecuada en hormigón cómo material base.</t>
  </si>
  <si>
    <t>TYP-EE0115A</t>
  </si>
  <si>
    <t>BARRA CORRUGADA DIA 20MM ACERO B-500S ANCLADA CON RESINA HIT-RE 500 V3 O SIMILAR LONG 800mm</t>
  </si>
  <si>
    <t>Suministro y colocación de barra corrugada anclada B-500S  diámetro 20mm  y longitud de empotramiento 800 mm  anclado a hormigón con resina tipo HIT-RE 500 V3 en taladro de diámetro 24mm ejecutado a percusión, según ETA 16/0143, con relleno de taladro mediante Set dinámico HIlti u otra solución adecuada en hormigón cómo material base.</t>
  </si>
  <si>
    <t>Total 03.02.03</t>
  </si>
  <si>
    <t>03.02.04</t>
  </si>
  <si>
    <t>TYP-E15DE020A</t>
  </si>
  <si>
    <t>ENTRAMADO METÁLICO TIPO TRAMEX PLETINAS 35x5/15x5 ACERO GALVANIZADO S-275JR INCL. BASTIDOR CHAPAS ACERO S-355JR</t>
  </si>
  <si>
    <t>Entramado metálico formado por rejilla de  acero galvanizado (S-275JR) tipo tramex 35x5 mm pletinas portantes y 15x5mm pletinas separadoras , formando cuadrícula de 35x35 mm y  bastidor conformado con chapas de acero (S-355JR)  90x5 y 40x5 con uniones electrosoldadas, incluido soldadura y garrotas de anclaje   T8c/0.20 (B-500S). Materiales con marcado CE y DdP (Declaración de prestaciones) según Reglamento (UE) 305/2011.</t>
  </si>
  <si>
    <t>Total 03.02.04</t>
  </si>
  <si>
    <t>Total 03.02</t>
  </si>
  <si>
    <t>Total C02.03</t>
  </si>
  <si>
    <t>Total C02</t>
  </si>
  <si>
    <t>C03</t>
  </si>
  <si>
    <t>ARQUITECTURA</t>
  </si>
  <si>
    <t>C03.01</t>
  </si>
  <si>
    <t>C03.01.01</t>
  </si>
  <si>
    <t>DESMONTAJES Y DEMOLICIONES</t>
  </si>
  <si>
    <t>ED0990</t>
  </si>
  <si>
    <t>DESMONTAJE IMPERMEABILIZACIÓN DE PLACAS DE POLIÉSTER EN CAÑONES. (NOCTURNO)</t>
  </si>
  <si>
    <t>Desmontaje de impermeabilización con placas de poliéster en cañones, incluso rastreles, anclajes, incluso limpieza, extracción, carga y transporte a vertedero o planta de reciclaje a 20 km., considerando trayecto de ida y de vuelta hasta 40 km, canon de vertido y con p.p. de medios auxiliares. En horario nocturno.</t>
  </si>
  <si>
    <t>ED01CF</t>
  </si>
  <si>
    <t>DESMONTAJE DE CANALON DE RESINAS DE POLIESTER (NOCTURNO)</t>
  </si>
  <si>
    <t>Desmontaje de canalón de poliester, incluso p.p. de perfilería y elementos de fijación,  incluso limpieza, extracción, carga y transporte a vertedero o planta de reciclaje a 20 km., considerando trayecto de ida y de vuelta hasta 40 km, canon de vertido y con p.p. de medios auxiliares. En horario nocturno.</t>
  </si>
  <si>
    <t>E01LCN</t>
  </si>
  <si>
    <t>DESMONTAJE DE MEMBRANA DRENANTE P.E.A.D. VERT.H-25 PLUS (NOCTURNO)</t>
  </si>
  <si>
    <t>ED0650</t>
  </si>
  <si>
    <t>DESMONTAJE DE PANEL DE CHAPA VITRIFICADA EN ZONA DE OBRAS. (NOCTURNO)</t>
  </si>
  <si>
    <t>DESMONTAJE DE PANEL DE CHAPA VITRIFICADA Y/O ESMALTADA, CON RECUPERACIÓN DE MATERIAL, EN ZONA DE ACTUACIÓN, INCLUSO P.P. DE PERFILERÍA Y ELEMENTOS DE FIJACIÓN, ACOPIO Y CUSTODIA EN OBRA PARA SU POSTERIOR UTILIZACIÓN Y RETIRADA, CARGA Y TRANSPORTE DE SOBRANTES A ALMACÉN DE METRO, EN HORARIO NOCTURNO.</t>
  </si>
  <si>
    <t>NED007</t>
  </si>
  <si>
    <t>DESMONTAJE DE CANALETA DE CABLES Y TAPA (NOCTURNO)</t>
  </si>
  <si>
    <t>Desmontaje de canaleta de cables, tapa y bandeja de cables, incluso p.p. de perfilería y elementos de fijación, carga y transporte de sobrantes a almacén de Metro, en horario nocturno.</t>
  </si>
  <si>
    <t>EL0290</t>
  </si>
  <si>
    <t>DEMOLICIÓN DE CÁMARA BUFA DE ESTACIÓN (NOCTURNO)</t>
  </si>
  <si>
    <t>Demolición de cámara bufa de estación y andén formada por costillas metálicas, tabique de 1/2 pie de ladrillo hueco doble asentado con mortero de cemento y revestimiento formado por rodapié y chapado de marmol y alicatado de azulejo o gresite, y membrana drenante, por medios manuales, incluso extracción, carga y transporte a vertedero o planta de reciclaje a 20 km., considerando trayecto de ida y de vuelta hasta 40 km, canon de vertido y con p.p. de medios auxiliares, en horario nocturno.</t>
  </si>
  <si>
    <t>ED0930</t>
  </si>
  <si>
    <t>ml</t>
  </si>
  <si>
    <t>DESMONTAJE DE TIRA CONTINUA DE SEÑALIZACIÓN FOTOLUMINISCENTE. (NOCTURNO)</t>
  </si>
  <si>
    <t>DESMONTAJE DE TIRA CONTINUA DE SEÑALIZACIÓN FOTOLUMINISCENTE ADOSADA A PARAMENTOS VERTICALES, RODAPIÉS Y TABICAS DE PELDAÑOS A LEVANTAR, incluso limpieza, extracción, carga y transporte a vertedero o planta de reciclaje a 20 km., considerando trayecto de ida y de vuelta hasta 40 km, canon de vertido y con p.p. de medios auxiliares. En horario nocturno.</t>
  </si>
  <si>
    <t>EL0450</t>
  </si>
  <si>
    <t>DEMOLICIÓN DE SOLADO DE TERRAZO O CERÁMICO (NOCTURNO)</t>
  </si>
  <si>
    <t>Demolición de solado de terrazo, baldosa cerámica o varias capas hasta 10 cm., incluso material de agarre, por medios mecánicos, incluso limpieza, extracción, carga y transporte a vertedero o planta de reciclaje a 20 km., considerando trayecto de ida y de vuelta hasta 40 km, canon de vertido y con p.p. de medios auxiliares. En horario nocturno.</t>
  </si>
  <si>
    <t>EL0470</t>
  </si>
  <si>
    <t>DEMOLICIÓN DE SOLERA DE HORMIGÓN EN MASA DE HASTA 20 CM. (NOCTURNO)</t>
  </si>
  <si>
    <t>Demolición de solera de hormigón en masa de hasta 20 cm. de espesor, con compresor, incluso limpieza, extracción, carga y transporte a vertedero o planta de reciclaje a 20 km., considerando trayecto de ida y de vuelta hasta 40 km, canon de vertido y con p.p. de medios auxiliares. En horario nocturno.</t>
  </si>
  <si>
    <t>EL1090</t>
  </si>
  <si>
    <t>TALADRO S/HORMIGÓN D&gt;100 MM (NOCTURNO)</t>
  </si>
  <si>
    <t>Taladro sobre estructura de hormigón a partir de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 En horario nocturno.</t>
  </si>
  <si>
    <t>EL0420</t>
  </si>
  <si>
    <t>DEMOLICION DE OBRAS DE HORMIGON ARMADO O EN MASA</t>
  </si>
  <si>
    <t>Demolición de obras de hormigón armado o en masa, incluso limpieza, extracción, carga y transporte a vertedero o planta de reciclaje a 20 km., considerando trayecto de ida y de vuelta hasta 40 km, canon de vertido y con p.p. de medios auxiliares. En horario nocturno.</t>
  </si>
  <si>
    <t>Total C03.01.01</t>
  </si>
  <si>
    <t>C03.01.02</t>
  </si>
  <si>
    <t>RED DE DRENAJE Y SANEAMIENTO</t>
  </si>
  <si>
    <t>ER0040</t>
  </si>
  <si>
    <t>CANAL DE DRENAJE LATERAL CUNA DE 10 A 30 CM (NOCTURNO)</t>
  </si>
  <si>
    <t>Canal de drenaje lateral en cañones y andenes entre 10 y 30cm. de ancho, realizada por medio de las siguientes actuaciones:
- ejecución de cuna en solado y solera de hormigón mediante corte con radial y picado de la solera, ejecución de cuna media caña con mortero de cemento hidrófugo hasta conseguir una pendiente mínima del 2% en cada tramo.
- ejecución de murete de fábrica de ladrillo hueco doble o perforado, de 25/30 cm. de altura.
- enfoscado e impermeabilizado  interiormente con pintura al clorocaucho, dos manos.
- p.p. de ejecución de paso en zona de puerta mediante suministro y colocación de rejilla de acero inoxidable sobre canal.
 -limpieza interior del canal, completamente terminada la unidad.
, en horario nocturno.</t>
  </si>
  <si>
    <t>ES0270</t>
  </si>
  <si>
    <t>TUBERÍA ENTERRADA DE PVC LISO DE SANEAMIENTO DE 125 MM DE DIAM. (NOCTURNO)</t>
  </si>
  <si>
    <t>Tubería enterrada de PVC liso de saneamiento, de unión en copa lisa pegada, de 125 mm de diámetro interior, colocada sobre cama de arena de río, con p.p. de piezas especiales en desvíos, sin incluir la excavación ni el tapado posterior de las zanjas.</t>
  </si>
  <si>
    <t>ER0120-roN</t>
  </si>
  <si>
    <t>SUMINISTRO Y COLOCACIÓN DE TUBERÍA DE PVC D=200 MM. PARA SANEAMIENTO. (NOCTURNO)</t>
  </si>
  <si>
    <t>SUMINISTRO Y COLOCACIÓN DE TUBERÍA DE PVC D. 200 MM PARA DRENAJE, TOTALMENTE COLOCADA CON P.P. DE MEDIOS AUXILIARES.EN HORARIO NOCTURNO</t>
  </si>
  <si>
    <t>EL0810</t>
  </si>
  <si>
    <t>EXCAVACIÓN ZANJA SANEAMIENTO T.DURO A MANO</t>
  </si>
  <si>
    <t>Excavación en zanjas de saneamiento, en terrenos de consistencia dura, por medios manuales, con extracción de tierras, y con posterior relleno y apisonado de las tierras procedentes de la excavación, incluso limpieza, extracción, carga y transporte a vertedero o planta de reciclaje a 20 km., considerando trayecto de ida y de vuelta hasta 40 km, canon de vertido y con p.p. de medios auxiliares.</t>
  </si>
  <si>
    <t>ES0070</t>
  </si>
  <si>
    <t>ARQUETA LADRILLO DE PASO 38X38 / 58X58 X50 CM (NOCTURNO)</t>
  </si>
  <si>
    <t>Suministro y ejecución de arqueta enterrada, de 38x38x50 o 58x58x50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En  horario nocturno.</t>
  </si>
  <si>
    <t>EJE0010</t>
  </si>
  <si>
    <t>ARQUETA SIFONICA REGISTRABLE DE 38X38 / 58X58 X80 CM. DE MEDIDAS INTERIOR (NOCTURNO)</t>
  </si>
  <si>
    <t>Arqueta sifónica registrable de 38x38x80 o 58x58x80 cm. De medidas interiores, construida con fábrica de ladrillo macizo tosco de 1/2 pie de espesor, recibido con mortero de cemento, colocado sobre solera de hormigón HM-20, enfoscado y bruñido en su interior. En horario nocturno.</t>
  </si>
  <si>
    <t>ES0200</t>
  </si>
  <si>
    <t>IMBORNAL LONGITUDINAL PREFABRICADO REJILLA ACRO INOX . (NOCTURNO)</t>
  </si>
  <si>
    <t>Suministro y colocación de imbornal sifónico a pié de escaleras fijas, prefabricado de hormigón o de resinas, con una altura media de 25 cm., 0,20 m de ancho, cerco de acero en L y tapa de acero inoxidable continua con agujeros de 0,5 cm. de diámetro, totalmente terminado, incluso demolición de solera y excavación necesaria con retirada de escombros a vertedero, en horario nocturno.</t>
  </si>
  <si>
    <t>ES0250</t>
  </si>
  <si>
    <t>TAPA ESTANCA PARA ARQUETA REGISTRABLE  DE 40X40 / 60X60 CM (NOCTURNO)</t>
  </si>
  <si>
    <t>Tapa estanca para arqueta registrable  en estaciones, realizada mediante bandeja de chapa de acero inoxidable de 2mm. de espesor, capa de mortero y baldosa de gres, cerámica o terrazo, incluso cerco metálico de apoyo de acero y tirador.</t>
  </si>
  <si>
    <t>EN0770</t>
  </si>
  <si>
    <t>TUB. HORM. PARA HINCA 150 CM DE DIAMETRO</t>
  </si>
  <si>
    <t>Hinca de tubo de hormigón armado para hinca de diámetro interior 150 cm., dotado de junta impermeable, incluso excavación del frente de ataque, macizos de empuje y aplicación de lubricante para reducir el rozamiento exterior, colocado en obra y probado. Ejecutado en cualquier dirección y con cualquier pendiente, en cualquier tipo de terreno o en hormigón armado o en masa, i/p.p. de portes, emplazamientos, medios auxiliares, limpieza, extracción, carga y transporte a vertedero o planta de reciclaje a 20 km., considerando trayecto de ida y de vuelta hasta 40 km, canon de vertido y con p.p. de medios auxiliares. Certificado según la medición del conducto útil ejecutado.</t>
  </si>
  <si>
    <t>EN0760</t>
  </si>
  <si>
    <t>TUB. HINCADA HORM. ARM. CAMISA CHAPA 100 CM</t>
  </si>
  <si>
    <t>Hinca de tubo de hormigón armado para hinca con camisa de chapa de diámetro interior 100 cm., dotado de junta impermeable, incluso excavación del frente de ataque, macizos de empuje y aplicación de lubricante para reducir el rozamiento exterior, colocado en obra y probado. Ejecutado en cualquier dirección y con cualquier pendiente, en cualquier tipo de terreno o en hormigón armado o en masa, i/p.p. de portes, emplazamientos, medios auxiliares, limpieza, extracción, carga y transporte a vertedero o planta de reciclaje a 20 km., considerando trayecto de ida y de vuelta hasta 40 km, canon de vertido y con p.p. de medios auxiliares. Certificado según la medición del conducto útil ejecutado.</t>
  </si>
  <si>
    <t>Total C03.01.02</t>
  </si>
  <si>
    <t>C03.01.03</t>
  </si>
  <si>
    <t>IMPERMEABILIZACIÓN Y AISLAMIENTOS</t>
  </si>
  <si>
    <t>EI0130</t>
  </si>
  <si>
    <t>MEMBRANA DRENANTE P.E.A.D. VERT.H-25 PLUS (NOCTURNO)</t>
  </si>
  <si>
    <t>Suministro y montaje de membrana drenante Danodren H-25 PLUS de polietileno de alta densidad nodulado, fijada al muro mediante rosetas danodren y clavos de acero, con los nódulos contra el muro y solapes de 20cm, i/ solape superior con lamina de poliéster con fleje metálico. (Nocturno)</t>
  </si>
  <si>
    <t>NEI001</t>
  </si>
  <si>
    <t>ÁNGULO 25X25X2,5 MM. DE RESINAS DE POLIÉSTER Y FV. (NOCTURNO)</t>
  </si>
  <si>
    <t>Suministro y colocación de ángulo 25x25x2,5 mm. prefabricado, realizado a base de resinas de poliéster modificadas y fibra de vidrio, de clasificación europea de reacción al fuego B-s2, d0 y libre de halógenos, para unión de lamas en clave de bóveda de andén, totalmente instalado, i/p.p. de jornada de agente de comprobación de corte de tracción, en horario nocturno.</t>
  </si>
  <si>
    <t>EI0060</t>
  </si>
  <si>
    <t>IMPERMEABILIZACIÓN CON LAMA FV Y RESINAS DE POLIESTER EN CAÑONES.(NOCTURNO)</t>
  </si>
  <si>
    <t>SUMINISTRO Y MONTAJE DE IMPERMEABILIZACIÓN EN CAÑONES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LA COLOCACIÓN DE VARILLAS ROSCADAS DE ACERO INOXIDABLE (DIÁMETRO 6 MM.) FIJADAS A LA BÓVEDA MEDIANTE TACOS QUÍMICOS, A INTERVALOS REGULARES DE 1,65 M. APROX. COMO SOPORTE Y SUJECCIÓN DE LA LÍNEA DE LUMINARIAS A INSTALAR, CON P.P. DE MEDIOS AUXILIARES Y JORNADA DE AGENTE DE COMPROBACIÓN DE CORTE DE TRACCIÓN, CON P.P. DE MEDIOS AUXILIARES, REMATES PERIMETRALES Y DE ESQUINA.TOTALMENTE INSTALADO, EN HORARIO NOCTURNO.</t>
  </si>
  <si>
    <t>EI0020</t>
  </si>
  <si>
    <t>CANALÓN EN "U" 125X52 EN RESINAS DE POLIÉSTER Y FV. (NOCTURNO)</t>
  </si>
  <si>
    <t>Suministro y montaje de canalón en "U" de 125x52 mm realizado a base de resinas de poliéster modificadas y fibra de vidrio, clasificación al fuego M-1 y a la emisión de humos F-2, totalmente recibido a paramento vertical y colocado, en horario nocturno.</t>
  </si>
  <si>
    <t>ES0170</t>
  </si>
  <si>
    <t>BAJANTE DE PVC DE D=50 MM PARA DESAGÜE, (NOCTURNO)</t>
  </si>
  <si>
    <t>Suministro y montaje de bajante de pvc de D=50 mm para desagüe de filtraciones, acometida a la arqueta a pie de bajante y al canalón, tapado de roza con mortero de cemento, reposición de alicatado igual al existente, totalmente terminado en horario nocturno.</t>
  </si>
  <si>
    <t>E10ILF080</t>
  </si>
  <si>
    <t>OBTURACIÓN VÍAS DE AGUA (NOCTURNO)</t>
  </si>
  <si>
    <t>Obturación de vías de agua en muros de hormigón, mediante impermeabilizante hidráulico de fraguado muy rápido, tipo proquick, incluso medios auxiliares.</t>
  </si>
  <si>
    <t>0202</t>
  </si>
  <si>
    <t>PREPARACIÓN DE SUPERFICIE PARA ADHERENCIA DE BLINDAJE CONTINUO (NOCTURNO)</t>
  </si>
  <si>
    <t>Preparación por medios mecánicos y regularización del soporte realizada por médios manuales o mecánicos para asegurar la adherencia del blindaje de impermeabilización incluyendo instalación de red de drenaje, incluida p.p. maquinaria y medios auxiliares. En horario nocturno.</t>
  </si>
  <si>
    <t>EI0150</t>
  </si>
  <si>
    <t>IMPERMEABILIZACIÓN MURO MORTERO HIDROFUGO</t>
  </si>
  <si>
    <t>Impermeabilización de muros, al exterior o al interior, con mortero hidrófugo monocomponente de base cementosa modificado con polímeros, mezclado a razón de 4 l. De agua por saco de 25 kg. Y aplicado como enfoscado, sobre hormigón o ladrillo, con un espesor medio de 1 cm., Previa limpieza y humectación del soporte hasta la saturación.</t>
  </si>
  <si>
    <t>EI0140</t>
  </si>
  <si>
    <t>IMPERMEABILIZACION IN SITU CON EPOXI SISTEMA TEIMLAM</t>
  </si>
  <si>
    <t>Suministro y montaje de impermeabilización sistema teimlam o equivalente oculta transitable durante la obra en zona bajo solado, firme de calle, en zona ajardinada y puntos singulares con preparación de superficies con medios mecánicos, capa epoxi de baja viscosidad con consolidación de la interfase y adherencia del sistema, capa de elastómero para relajación de tensiones de 1,5 mm., Doble laminado composite epoxi-fv, micromortero epoxi-cuarzo de protección antipunzonamiento, incluso ejecución de junta de dilatación estructural transitable sistema teimlam o equivalente, y ejecución de medias cañas en encuentros, terminado y rematado.</t>
  </si>
  <si>
    <t>EI0187</t>
  </si>
  <si>
    <t xml:space="preserve"> LÁMINA DE POLIETILENO EXPANDIDO, CLASIFICADO A FUEGO B-S1-D0 (NOCTURNO)</t>
  </si>
  <si>
    <t>Suministro e instalación de lámina de impermeabilización vista, tipo trocellen classic, o equivalente, de 5,5 mm de espesor, con aditivos retardantes a la llama que le confieren una clasificación de reacción a fuego bs1d0, según la norma une en 13501-1.
la lámina está formada por una espuma de polietileno reticulado reforzada a una de las caras con una rafia de fuerzo y por la otra con un film gravado de protección, fijada a las superficies con el auxilio de fijaciones mecánicas, del tipo clavos aplicados a tiro y espigas de aislamiento de polipropileno, aproximadamente un 50% de cada tipo; con una densidad media de 4 ud/m2, siendo mayor la densidad en bóveda (de 4 a 6 ud/m2), y menor densidad en hastíales (2 a 4 ud/m2), sobre soporte regular, resistente y exento de elementos cortantes.
incluso equipos de termosoldadura por aire caliente para soldadura de solapes y colocación de parches cubriendo las fijaciones, así como mermas de material, y p.p. de medios auxiliares y de elevación. (nocturno)</t>
  </si>
  <si>
    <t>Total C03.01.03</t>
  </si>
  <si>
    <t>C03.01.04</t>
  </si>
  <si>
    <t>ALBAÑILERÍA, SOLADOS Y REVESTIMIENTOS</t>
  </si>
  <si>
    <t>EAT0010</t>
  </si>
  <si>
    <t>TABICÓN DE LADRILLO H/D DE 24X12X8 CM (NOCTURNO)</t>
  </si>
  <si>
    <t>Tabicón de 9 cm. De espesor formado con ladrillo de hueco doble, recibido con mortero de cemento y arena de río 1:6., incluido replanteo, aplomado y recibido de cercos, roturas, humedecido de las piezas y limpieza. Medido sin descontar huecos. Nocturno</t>
  </si>
  <si>
    <t>EAF0030</t>
  </si>
  <si>
    <t>FÁB.LADRILLO PERFORADO 7CM 1P. INTERIOR MORTERO M-5 (NOCTURNO)</t>
  </si>
  <si>
    <t>Fábrica de ladrillo perforado tosco de 24x11,5x7 cm., de 1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Medida deduciendo huecos superiores a 1 m2. En horario nocturno.</t>
  </si>
  <si>
    <t>NEA004</t>
  </si>
  <si>
    <t>CERRAMIENTO DE LOS DOS LATERALES DE PUERTA (NOCTURNO)</t>
  </si>
  <si>
    <t>Cerramiento de los dos laterales de puerta, entre paramento actual y nuevo revestimiento, mediante fábrica de ladrillo hueco sencillo, enfoscado y pintado con pintura plástica o alicatado con azulejo blanco según decida el director de obra, incluso p.p. de engarces, remates y medios auxiliares, en horario nocturno.</t>
  </si>
  <si>
    <t>EAR0070N</t>
  </si>
  <si>
    <t>RECIBIDO CARPINTERIA METÁLICA. (NOCTURNO)</t>
  </si>
  <si>
    <t>RECIBIDO DE CARPINTERÍA METÁLICA, CON MORTERO DE CEMENTO Y ARENA DE RÍO (M-40) DOSIFICACIÓN 1/6, INCLUSO APERTURA DE HUECOS PARA GARRAS. TOTALMENTE TERMINADO.EN HORARIO NOCTURNO.</t>
  </si>
  <si>
    <t>EVG0050</t>
  </si>
  <si>
    <t>ENFOSCADO MAESTREADO HIDRÓFUGO M-10 VERTICAL (NOCTURNO)</t>
  </si>
  <si>
    <t>Enfoscado maestreado y fratasado con mortero hidrófugo y arena de río M-10, en paramentos verticales, i/regleado, sacado de aristas y rincones con maestras cada 3 m. y andamiaje, medido deduciendo huecos.</t>
  </si>
  <si>
    <t>EVA0010</t>
  </si>
  <si>
    <t>ALICATADO AZULEJO BLANCO 20X20CM REC.MORTERO (NOCTURNO)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</si>
  <si>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</si>
  <si>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EE0450</t>
  </si>
  <si>
    <t>HORMIGÓN EN MASA HM-20/20/B IIA, DE CENTRAL CON BOMBEO (NOCTURNO)</t>
  </si>
  <si>
    <t>Suministro de hormigón en masa HM-20 IIA, árido máximo 20 mm y consistencia  blanda, asiento en el cono de abrams 6 cm., elaborado en central, para formación de caja de vía, incluyendo bombeo, p.p. de encofrado y desencofrado en formación de cunas, arquetas, sumideros, canales de desagüe, etc., vertido por medios manuales y vibrado, con las operaciones necesarias de nivelación, alineación, planchado y limpieza. En horario nocturno.</t>
  </si>
  <si>
    <t>EE0980</t>
  </si>
  <si>
    <t>SOLERA HA-25, 15CM ARMADO #15X15X6 (NOCTURNO)</t>
  </si>
  <si>
    <t>Solera de hormigón de 15 cm. De espesor, realizada con hormigón ha-25 n/mm2, tmáx.20 mm., elaborado en obra, i/vertido, colocación y armado con mallazo 15x15x6, p.p. de juntas, aserrado de las mismas y fratasado. Según EHE-08. En horario nocturno.</t>
  </si>
  <si>
    <t>EP0120</t>
  </si>
  <si>
    <t>PLASTÓN DE REGULARIZACIÓN ESP &lt; 10CM (NOCTURNO)</t>
  </si>
  <si>
    <t>Suministro, colocación y nivelación de plastón de mortero de cemento para regularización de superficie a solar, en un espesor entre 1 y 10 cm., incluyendo suministro de material a pie de tajo, colocación de malla electrosoldada 20x20x6 cuando sea necesaria, mano de obra y maquinaria auxiliar. En horario nocturno.</t>
  </si>
  <si>
    <t>EP0350</t>
  </si>
  <si>
    <t>SOLADO DE GRES PORCELÁNICO 40X40 / 60X60 CM (NOCTURNO)</t>
  </si>
  <si>
    <t>Suministro y colocación de recubrimiento cerámico mediante el método de colocación en capa fina, rectificado y biselado de formato nominal de 40x40 o 60x60 cm, espesor de 14,5 mm (tolerancia 0,7 mm), con módulo de rotura mayor de 45 N/mm2 y fuerza de rotura mayor de 4.500 N, con una absorción de agua muy baja inferior al 0,05% y con resistencia al resbalamiento Clase 1 según CTE SU1, recibidas con adhesivo cementoso mejorado con tiempo abierto ampliado, Rapimax, de Butech, C2E según, y rejuntadas con mortero de juntas cementosos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ahesivo, colocación de las crucetas, colocación de las baldosas con llana dentada, relleno de las juntas de movimiento, rejuntado, eliminación y limpieza del material sobrante, y limpieza inicial del pavimento al finalizar la obra.</t>
  </si>
  <si>
    <t>EP0200</t>
  </si>
  <si>
    <t>RODAPIÉ DE GRES PORCELÁNICO PORCELANOSA 30X40 / 30X60 CM (NOCTURNO)</t>
  </si>
  <si>
    <t>Suministro y colocación de rodapié de formado por baldosa Venis de Porcelanosa de 40x30 o 60x30 cm. de altura y 1,5 cm. de espesor, o equivalente, con las siguientes características: resistencia al deslizamiento 1,2 ó 3, resistencia al manchado 5, resistencia al ataque químico GA/GLA/GHA0, resistencia a la flexión &gt;5000 y uso alto transito.  Pegado directamente sobre ladrillo  con pegamento bettor, incluso enlechado de juntas y limpieza. En horario nocturno.</t>
  </si>
  <si>
    <t>EAR0031</t>
  </si>
  <si>
    <t>FORMACIÓN PELDAÑO LHD 9CM (NOCTURNO)</t>
  </si>
  <si>
    <t>Formación de peldañeado de escalera con ladrillo cerámico hueco doble 24x11,5x9 cm., recibido con mortero de cemento CEM II/B-P 32,5 N y arena de río tipo M-5, i/replanteo y limpieza, medido en su longitud.</t>
  </si>
  <si>
    <t>EVA0050</t>
  </si>
  <si>
    <t>CHAPADO GRANITO GRIS NACIONAL ABUJARDADO 3 CM (NOCTURNO)</t>
  </si>
  <si>
    <t>Suministro y colocación de chapado de granito gris nacional abujardado de 3 cm. de espesor, recibido con mortero de cemento CEM II/B-P 32,5 N y arena de río M-10, fijado con anclaje oculto, i/cajas en muro, rejuntado con lechada de cemento blanco BL-II/A-L 42,5 R y limpieza, medido deduciendo huecos. En horario nocturno.</t>
  </si>
  <si>
    <t>E08A060</t>
  </si>
  <si>
    <t>SOL.GRANITO GRIS ESP=3CM ABUJARDADO/FLAMEADO (NOCTURNO)</t>
  </si>
  <si>
    <t>Suministro y colocación de solado de granito gris abujardado o flameado en baldosas de dimensión variable esp=3 cm., recibido con mortero de cemento CEM II/B-P 32,5 N y arena mezcla de miga y río (M-5), cama de arena de 2 cm. de espesor, i/rejuntado con lechada de cemento CEM II/B-P 32,5 N 1/2 y limpieza, s/NTE-RSR-1, medida la superficie ejecutada. En horario nocturno.</t>
  </si>
  <si>
    <t>EM0370</t>
  </si>
  <si>
    <t>PELDAÑO MACIZO GRANITO GRIS (NOCTURNO)</t>
  </si>
  <si>
    <t>Suministro y colocación de peldaño macizo de granito gris, en medidas de 30x15 cm. Con acabado abujardado recibida con mortero de cemento CEM II/B-P 32,5 N y arena de río M-5, i/rejuntado con lechada de cemento CEM II/B-P 32,5 N y limpieza, medido en su longitud. En horario nocturno.</t>
  </si>
  <si>
    <t>EM0090</t>
  </si>
  <si>
    <t>COLCACIÓN DE PRETIL</t>
  </si>
  <si>
    <t>Suministro y colocación de pretil de granito de 25x20 cm. En tramos rectos y curvos, y con dos chaflanes</t>
  </si>
  <si>
    <t>EM0110</t>
  </si>
  <si>
    <t>COLOCACIÓN DE IMPOSTA.</t>
  </si>
  <si>
    <t>Suministro y colocación de imposta de granito de 26x20 cm. En tramos rectos con un chaflán</t>
  </si>
  <si>
    <t>EM0520</t>
  </si>
  <si>
    <t>SOLADO DE BALDOSA HIDRÁULICA 20X20 CM.</t>
  </si>
  <si>
    <t>Suministro y colocación de solado de baldosa hidráulica 20x20 cm., válida para exteriores (resistencia al deslizamiento rd&gt;45 s/ UNE-ENV 12633 clase 3), recibido con mortero de cemento y arena de río M-5, i/cama de 2 cm. De arena de río, rejuntado y limpieza.</t>
  </si>
  <si>
    <t>EM0530</t>
  </si>
  <si>
    <t>SOLADO DE GRANITO GRIS NACIONAL  ABUJARDADO</t>
  </si>
  <si>
    <t>Suministro y colocación de solado de granito gris nacional con acabado abujardado, de 3 cm. de espesor, recibido con mortero de cemento y arena de miga 1/6, i/cama de arena de 2 cm., rejuntado y limpieza.</t>
  </si>
  <si>
    <t>NEVB0100</t>
  </si>
  <si>
    <t>PANEL VITRIFICADO RECTO TIPO SANDWICH. JORNADA 2:30 - 5:00 A.M. (NOCTURNO)</t>
  </si>
  <si>
    <t>Suministro y montaje revestimiento de paramentos verticales, rectos, formados por los siguientes elementos:
- panel recto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t>
  </si>
  <si>
    <t>NEVB0140</t>
  </si>
  <si>
    <t>PIEZAS ESPECIALES DE PANEL VITRIFICADO RECTO O CURVO (NOCTURNO)</t>
  </si>
  <si>
    <t>Suministro y montaje revestimiento de piezas especiales de panel vitrificado formado por los siguientes elementos:
- piezas especiales de dimensión variable de panel vitrificado recto o curvo con medidas comprendidas entre 0,5 y 0,99 metros de ancho y un máximo de 3 metros de alto,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en horario nocturno. Suministro y colocación de piezas especiales de panel vitrificado</t>
  </si>
  <si>
    <t>EVB0130</t>
  </si>
  <si>
    <t>PIEZA ESPECIAL RINCÓN O ESQUINA DE PANEL VITRIFICADO (NOCTURNO)</t>
  </si>
  <si>
    <t>Suministro y montaje de pieza especial de rincón o esquina  de panel de chapa de acero vitrificada de 15 x 15 cm. y 2,50 m de altura máxima, en paramentos verticales, construida de la misma forma y con los mismos elementos que el panel vitrificado recto, incluso elementos de fijación, totalmente terminada, en horario nocturno.</t>
  </si>
  <si>
    <t>EVB0020</t>
  </si>
  <si>
    <t>INCREMENTO POR SERIGRAFIADO EN PANEL VITRIFICADO</t>
  </si>
  <si>
    <t>Incremento por serigrafiado, en panel recto o curvo, según diseño entregado por Metro.</t>
  </si>
  <si>
    <t>EB0131</t>
  </si>
  <si>
    <t>RECUBRIMIENTO ANTIGRAFFITI (NOCTURNO)</t>
  </si>
  <si>
    <t>Recubrimiento antigraffiti híbrido de dos componentes de naturaleza epoxi. Transparente, base alcohol. Hidrófugo y oleofugo.Resistente a Acido Clorhídrico.Resistente a la corrosión filiforme. Aplicado sobre paneles vitrificados y techos de lamas de poliester.Pulverización con pistola de aire comprimido. En horario nocturno.</t>
  </si>
  <si>
    <t>EVB0230</t>
  </si>
  <si>
    <t>TAPA CANALETA VITRIFICADA DE 2M X 240 MM. (NOCTURNO)</t>
  </si>
  <si>
    <t>SUMINISTRO Y COLOCACIÓN DE TAPA  DE LA CANALETA  DE DIMENSIONES 240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 FRANJA DE 2 MM EN COLOR BLANCO.
- FRANJA DE COLOR AZUL, PANTONE 293, EN EL RESTO DE LA TAPA
 TOTALMENTE INSTALADA, INCLUSO REMATES, TORNILLERÍA, Y ELEMENTOS DE ANCLAJE A LA CANALETA, EN HORARIO NOCTURNO.</t>
  </si>
  <si>
    <t>NEC200N</t>
  </si>
  <si>
    <t>SUMINISTRO Y COLOCACIÓN DE BANDEJA REJIBAND DE 200 MM. (NOCTURNO)</t>
  </si>
  <si>
    <t>SUMINISTRO Y COLOCACIÓN DE BANDEJA REJIBAND DE 200 X 60 MM DE ACERO GALVANIZADO SOLDADA A LA ESTRUCTURA, FORMADA POR UNA BANDEJA REJIBAND DE 100X60 MM Y OTRA DE 60X60MM. SOLDADAS ENTRE SÍ., PARA DISPONER DE DOS COMPARTIMENTOS PARA ALOJAR SUJETOS LOS CABLES, CON P.P. DE BRIDAS Y ELEMENTOS DE SUJECIÓN Y ATADO DE LOS CABLES A TENDER POR LA CANALETA. TOTALMENTE INSTALADA EN HORARIO NOCTURNO, SEGUN PLANOS DE PROYECTO.EN HORARIO NOCTURNO.</t>
  </si>
  <si>
    <t>NEA001</t>
  </si>
  <si>
    <t>AYUDA DE ALBAÑILERÍA A LA INSTALACIÓN ELÉCTRICA. (NOCTURNO)</t>
  </si>
  <si>
    <t>Ayuda de albañilería a la instalación eléctrica. En horario nocturno.</t>
  </si>
  <si>
    <t>NEA002</t>
  </si>
  <si>
    <t>AYUDA DE ALBAÑILERÍA A LA INSTALACIÓN DE FONTANERÍA. (NOCTURNO)</t>
  </si>
  <si>
    <t>Ayuda de albañilería a la instalación de fontanería. En horario nocturno.</t>
  </si>
  <si>
    <t>NEA003</t>
  </si>
  <si>
    <t>AYUDA DE ALBAÑILERÍA A LA INSTALACIÓN DE P.C.I. (NOCTURNO)</t>
  </si>
  <si>
    <t>Ayuda de albañilería a la instalación de protección contra incendios. En horario nocturno.</t>
  </si>
  <si>
    <t>Total C03.01.04</t>
  </si>
  <si>
    <t>C03.01.05</t>
  </si>
  <si>
    <t>CERRAJERÍA Y CARPINTERÍA METÁLICA</t>
  </si>
  <si>
    <t>NEHA002</t>
  </si>
  <si>
    <t>ESTRUCTURA DE CUELGUE DE LUMINARIA TUBO 60X100 MM. (NOCTURNO)</t>
  </si>
  <si>
    <t>Suministro y montaje de estructura de cuelgue de luminaria formada por tubo 60x100 mm. de acero galvanizado para pintar, colgado con varilla roscada y cable de acero inoxidable a techo cada 3 m. Incluso p.p. de placas, anclaje, conectores, material auxiliar y medios necesarios para su montaje, totalmente terminada, en horario nocturno.</t>
  </si>
  <si>
    <t>EHAP0210</t>
  </si>
  <si>
    <t>PUERTA METÁLICA-VITRIFICADA 1H DE 100X205 (NOCTURNO)</t>
  </si>
  <si>
    <t>Suministro y colocación de puerta metálica de una hoja de 205 cm. de altura y ancho variable hasta 100 cm. acabada con paneles cerámicos vitrificados igual a los paramentos, de 6 cm. de espesor (para poder colocar cerradura de control), incluso herrajes de colgar y seguridad, cerradura unificada y pomo, precerco y cerco metálico y recibido y aplomado del mismo del mismo, en horario nocturno.</t>
  </si>
  <si>
    <t>EHAP0190</t>
  </si>
  <si>
    <t>PUERTA METÁLICA-VITRIFICADA 1H DE 100X205 CON REJILLAS. (NOCTURNO)</t>
  </si>
  <si>
    <t>Suministro y colocación de puerta metálica de una hoja de 205 cm. de altura y ancho variable hasta 100 cm. acabada con paneles cerámicos vitrificados igual a los paramentos, de 6 cm. de espesor (para poder colocar cerradura de control), con dos rejillas de ventilación de 50x30 cm. situadas en la parte superior e inferior, incluso herrajes de colgar y seguridad, cerradura unificada y pomo, precerco y cerco metálico y recibido y aplomado del mismo del mismo, en horario nocturno.</t>
  </si>
  <si>
    <t>EHAP0010</t>
  </si>
  <si>
    <t>PUERTA ACÚSTICA METÁLICA</t>
  </si>
  <si>
    <t>Suministro e instalación de puerta acústica metálica e-120 estanca aire. De paso útil 1208x2100 mm en acceso a salas de ventilación, según planos de detalle y especificaciones del pliego de condiciones, incluso imprimación pintura dos manos color según indicaciones arquitectura, recibido y aplomado. Totalmente instalada.</t>
  </si>
  <si>
    <t>EHAP0230</t>
  </si>
  <si>
    <t>PUERTA METÁLICA-VITRIFICADA 2H DE 200 X 205 CON REJILLAS. (NOCTURNO)</t>
  </si>
  <si>
    <t>Suministro y colocación de puerta metálica de dos hojas de 205 m de altura y ancho variable hasta 200 cm., acabada con paneles cerámicos vitrificados igual a los paramentos, con dos rejillas de ventilación de 50x30 cm. situadas en la parte superior e inferior, incluso herrajes de colgar y seguridad, cerco metálico y recibido del mismo, en horario nocturno.</t>
  </si>
  <si>
    <t>EHAP0170</t>
  </si>
  <si>
    <t>PUERTA METÁLICA DE ENTRAMADO TIPO TRAMEX</t>
  </si>
  <si>
    <t>SUMINISTRO Y COLOCACIÓN DE PUERTA METÁLICA DE HOJA ABATIBLE CONSTITUIDA POR CERCO Y BASTIDOR DE CON TUBOS HUECOS DE ACERO LAMINADO EN FRÍO Y ENTRAMADO TIPO TRAMEX DE 20X20X2 MM, ACABADO CON CAPA DE PINTURA EPOXI POLIMERIZADA AL HORNO, I/ HERRAJES DE COLGAR Y SEGURIDAD, TOTALMENTE INSTALADA</t>
  </si>
  <si>
    <t>EHI0140N</t>
  </si>
  <si>
    <t>ENCUENTRO RECTO DE CAÑÓN PERPENDICULAR CON VESTÍBULO O ANDÉN, EN ACERO INOX. (NOCTURNO)</t>
  </si>
  <si>
    <t>Suministro y colocación de encuentro recto de cañón perpendicular con vestíbulo o andén en chapa de acero inoxidable calidad aisi 316 acabado esmerilado, de 2 mm de espesor, con sus correspondientes pliegues, formada por: Cajón plano y pilastras rectas en esquinas de dimensiones variables según caso, recogida de agua procedente de impermeabilización mediante canalón de pvc de 125 y bajante de pvc de 90 mm, dando una pendiente mínima del 2%, piezas, luneto y remates en general. Totalmente acabado según plano de detalle, en horario nocturno.</t>
  </si>
  <si>
    <t>EHI0020</t>
  </si>
  <si>
    <t>BANDEJA DE REMATE EN FORMA DE U EN ACERO INOXIDABLE. (NOCTURNO)</t>
  </si>
  <si>
    <t>Bandeja de remate en chapa de acero inoxidable calidad aisi 316 acabado esmerilado, de 2 mm de espesor, con sus correspondientes pliegues, formada por: Cajón plano y de dimensiones variables según caso, recogida de agua procedente de impermeabilización mediante canalón de pvc de 125 y bajante de pvc de 90 mm, dando una pendiente mínima del 2%, piezas, luneto y remates en general. Totalmente acabado, en horario nocturno.</t>
  </si>
  <si>
    <t>EHI0100</t>
  </si>
  <si>
    <t>CHAPA DE ACERO INOXIDABLE EN REMATES (NOCTURNO)</t>
  </si>
  <si>
    <t>Suministro y montaje de chapa de acero inoxidable de 2 mm de espesor, calidad aisi 316, colocada en remates laterales de puertas de andenes con paramentos, lunetos, etc., incluso p.p. de perfiles de estructura para sujeción de la misma, en horario nocturno.</t>
  </si>
  <si>
    <t>EHI0200</t>
  </si>
  <si>
    <t>PUERTA DE REGISTROS DE ACERO INOXIDABLE. (NOCTURNO)</t>
  </si>
  <si>
    <t>SUMINISTRO Y MONTAJE DE PUERTA DE REGISTROS DE CHAPA DE ACERO INOXIDABLE EN BANDEJA, CON REFUERZO INTERIOR A BASE DE TUBO DE ACERO, INCLUSO MARCO Y CERRADURA. TOTALMENTE TERMINADA. En horario nocturno.</t>
  </si>
  <si>
    <t>EHAD0100</t>
  </si>
  <si>
    <t>REJILLA TIPO TRAMEX EN CLAVE DE BÓVEDA DE ESTACIÓN O TÚNEL. JORNADA 2:30 - 5:00 A.M.</t>
  </si>
  <si>
    <t>Suministro y colocación de rejilla tramex galvanizada 30x30/30x2 sobre bastidor de pnl 30x30 mm, totalmente colocado, en horario nocturno en estación o túnel.</t>
  </si>
  <si>
    <t>EHI0091</t>
  </si>
  <si>
    <t>CARPINTERIA FIJA CIEGA DE ACERO INOXIDABLE EN MAMPARAS (NOCTURNO)</t>
  </si>
  <si>
    <t>Suministro y montaje de carpintería fija ciega de acero inoxidable de idénticas calidades y acabados que las hojas móviles i/colocación y limpieza, totalmente terminado.</t>
  </si>
  <si>
    <t>NEHA004N</t>
  </si>
  <si>
    <t>SUMINISTRO Y MONTAJE DE MAMPARAS CORTAVIENTOS.(NOCTURNO)</t>
  </si>
  <si>
    <t>SUMINISTRO Y MONTAJE DE MAMPARA CORTAVIENTOS EN ACCESO O VESTÍBULO, CON HOJAS DE CUALQUIER MEDIDA, REALIZADA EN PERFILERÍA DE ACERO INOXIDABLE CALIDAD AISI 316 CON ACABADO SUPERFICIAL SEGÚN NORMA ASTM A-480 Nº 8  BRILLO, COMPUESTA POR:
- HOJAS CON PERFILES CONFORMADOS EN FRIO SIN JUNQUILLOS VERTICALES, CON ALMA INTERIOR EN ACERO GALVANIZADO DIN 17162, CANTOS REDONDEADOS CON JUNQUILLO HORIZONTAL DESMONTABLE, ZÓCALO DE 180 MM EN ACERO INOXIDABLE CON REFUERZO INTERIOR Y HERRAJE GS 630 PARA FIJACIÓN DE PUNTO DE GIRO INFERIOR, BURLETE EN CANTO DE HOJA, DOBLE APERTURA INTERIOR-EXTERIOR, HERRAJES PARA REGULACIÓN DE DIAGONALES, NIVELADORES EN HOJA PARA REGULACIÓN Y MANTENIMIENTO, TIRADOR VERTICAL DE 40 MM DE DIÁMETRO EN ACERO INOXIDABLE Nº 8 BRILLO CON HERRAJES DE FIJACIÓN OCULTA, CIERRAPUERTAS  DE MARCO GS-85/S (DORMA RTS 85 O SIMILAR), CERROJO EMBUTIDO Y VIDRIO LAMINAR 44/1 MM CON BUTIRAL INCOLORO.
- FIJOS CIEGOS A BASE DE CHAPA DE ACERO INOXIDABLE PARA REGULARIZAR LA POSIBLE DIFERENCIA DE MEDIDA ENTRE HUECO EXISTENTE Y DIMENSIONES DE HOJAS INSTALADAS.
- HOJA ESPECIAL DE HUECO MÍNIMO LIBRE DE 80 CM DE ANCHO.
- SEÑALIZACIÓN INCORPORADA DE ENTRADA Y SALIDA.
- P/P DE PÓRTICO PARA SUSTENTACIÓN FORMADO POR DOS PILARES UPN-100 Y LARGUERO DE 2 UPN-120, FORRADOS EN CHAPA DE ACERO INOXIDABLE.
INCLUSO REPLANTEO Y P/P DE HERRAJES DE COLGAR, CIERRE, SEGURIDAD Y ZONAS CIEGAS, ASÍ COMO DESMONTAJE Y ADAPTACIÓN DE REVESTIMIENTO Y CANALETA EXISTENTE. TOTALMENTE INSTALADA EN HORARIO NOCTURNO.</t>
  </si>
  <si>
    <t>05.08</t>
  </si>
  <si>
    <t>REMATE DE ACERO INOX. CANCELAS (NOCTURNO)</t>
  </si>
  <si>
    <t>Remate en rincón de acero inoxidable con puertas cancela, i.p.p. de medios auxiliares y pequeño material. Totalmente terminado. En horario nocturno.</t>
  </si>
  <si>
    <t>0506</t>
  </si>
  <si>
    <t>BANDEJA ACERO INOX FRONTIS (NOCTURNO)</t>
  </si>
  <si>
    <t>Bandeja de acero inoxidable, en L, con un desarrollo de 80 cms, colocada en remate de frontis con embocadura, solapando con techo tipo Bremen del cañon de acceso, totalmente acabada. En horario nocturno.</t>
  </si>
  <si>
    <t>E17AG040 Q</t>
  </si>
  <si>
    <t>BASTIDOR EN FRONTIS (NOCTURNO)</t>
  </si>
  <si>
    <t>Suministro y montaje de bastidor metálico de acero en frontis, según normas de metro de madrid, pintado en taller, con dos manos de minio y dos manos de pintura negro forja oxirón, incluso p.p. de medios auxiliares. En horario nocturno.</t>
  </si>
  <si>
    <t>E17AG030N</t>
  </si>
  <si>
    <t>REMATE INICIAL DE BOCA (NOCTURNO)</t>
  </si>
  <si>
    <t>SUMINISTRO Y MONTAJE DE REMATE INICIAL DE BARANDILLA EN ESPIRAL, PINTADA CON UNA MANO DE MINIO Y DOS DE PINTURA, NEGRO FORJA OXIRÓN, INCLUSO MEDIOS AUXILIARES. NOTA: ESTE REMATE DE BARANDILLA, SE PINTARÁ EN TALLER.EN HORARIO NOCTURNO.</t>
  </si>
  <si>
    <t>E17AG010N</t>
  </si>
  <si>
    <t>PÓRTICO MODELO PALACIOS (NOCTURNO)</t>
  </si>
  <si>
    <t>SUMINISTRO Y MONTAJE DE PÓRTICO MODELO PALACIOS SEGÚN PLANO, FORMADO POR PERFIL NORMAL EN "T" DE 100,  DIVERSOS ORNAMENTOS, FABRICADO EN TALLER EN DOS PARTES,  SOLDADO EN EL CENTRO,PINTADO EN TALLER, CON DOS MANOS DE MINIO Y DOS MANOS DE  PINTURA NEGRO FORJA OXIRÓN, INCLUSO P.P. DE MEDIOS AUXILIARES.EN HORARIO NOCTURNO.</t>
  </si>
  <si>
    <t>EHI0110</t>
  </si>
  <si>
    <t>EMBOCADURA DE ASCENSOR DE ACERO INOXIDABLE</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</si>
  <si>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</si>
  <si>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</si>
  <si>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</si>
  <si>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EM0040</t>
  </si>
  <si>
    <t>BARANDILLA DE FORJA.</t>
  </si>
  <si>
    <t>Suministro y colocación de barandilla de forja de 0,72 cm. De altura, pintada con dos manos de minio y dos de pintura,  negro forja oxirón,  incluidos medios auxiliares. Nota: la barandilla se pintará en taller.</t>
  </si>
  <si>
    <t>EM0540</t>
  </si>
  <si>
    <t>SUMINISTRO Y COLOCACIÓN DE BASTIDOR EN FRONTIS.</t>
  </si>
  <si>
    <t>Suministro y montaje de bastidor metálico de acero en frontis, según normas de Metro de Madrid, pintado en taller, con dos manos de minio y dos manos de pintura negro forja oxirón, incluso p.p. de medios auxiliares.</t>
  </si>
  <si>
    <t>EM0410</t>
  </si>
  <si>
    <t>PUERTA CANCELA ABATIBLE UNA HOJA O DOS HOJAS</t>
  </si>
  <si>
    <t>Suministro e instalación de puerta cancela abatible de una o dos hojas, de cualquier dimensión, construida con perfiles tubulares de acero de 60x40 mm. y perfiles de acero y enclavamiento según planos de detalle y especificaciones del pliego de condiciones, fijada al paramento mediante placas de anclaje recibidas con mortero de cemento previa ejecución de huecos en muro de hormigón y ejecución de remates con revestimientos similar al actual. Acabado de perfiles metálicos de cerrajería mediante una mano de imprimación y dos manos de pintura al horno. Dotada con un accionador hidráulico modelo h-351acc, i/una banda de seguridad vertical modelo slii-gp50, dos bandas de seguridad horizontales modelo xl111-gp39 y retenedores eléctricos mod me400, totalmente instalada. Hasta 9 m2.</t>
  </si>
  <si>
    <t>EM0240</t>
  </si>
  <si>
    <t>INCREMENTO S/ DIMENSION MAXIMA DE 9 M2, EN CANCELA ABATIBLE</t>
  </si>
  <si>
    <t>Incremento sobre dimensión máxima de 9 m2, en cerrajería de cancelas abatibles.</t>
  </si>
  <si>
    <t>EM0280</t>
  </si>
  <si>
    <t>INTERRELACION DEL SISTEMA DE CANCELAS</t>
  </si>
  <si>
    <t>Interrelación del sistema de cancelas con el sistema de TVCC local y centralizado y TCE.</t>
  </si>
  <si>
    <t>EM0270</t>
  </si>
  <si>
    <t>INSTALACION HIDRÁULICA COMPUESTA POR: ARCÓN METÁLICO EN ACERO</t>
  </si>
  <si>
    <t>Instalación hidráulica compuesta por: arcón metálico en acero inoxidable o acero galvanizado pintado en epoxi  para alojar el conjunto de cuadros y mecanismos tanto eléctricos como hidráulicos del portón, una bomba hidráulica, un racor de aspiración de bomba, un racor de presión de bomba, una campana de acoplamiento, un acoplamiento del lado del motor, una rueda elástica, un filtro de aspiración, un nivel, un tapón de llenado, tuberías en acero flexible en portón y bicromado en el resto, motor eléctrico, un deposito con capacidad para 50 litros, tres manómetros de presión, dos antirretorno pilotados, una sonda de presión analógica y dos sensores de proximidad inductivos IP-68 para comprobación redundante, un limitador de presión para retorno, una electroválvula, dos válvulas de emergencia, dos transductores electrónicos de presión ( acumulador y maniobra), un acumulador de presión, aceite hidráulico, una unidad de instalación hidráulica en la estación, un conexionado hidráulico entre portón, botoneras y cuadro de control, un divisor de caudal, dos válvulas paracaídas, una resistencia y termostato, un armario para centralización de equipos, una bomba manual a montar en lateral del armario, siendo manipulable desde el exterior y realizando la función de apertura por defecto y selector siempre apertura, tres selectores de circuito, una placa base para paso ng6, una válvula de esfera, dos antirretornos en línea, dos cilindros hidráulicos MDR-63/45/1000-BC+CHR.</t>
  </si>
  <si>
    <t>EM0320</t>
  </si>
  <si>
    <t>NICHOS PARA INST. CUADRO DE MANDO Y CONTROL Y EQUIPOS</t>
  </si>
  <si>
    <t>Nichos para instalación de cuadro de mando y control y equipos de control de accesos incluyendo: levantado de revestimiento de azulejo, chapado de granito, etc. Ejecución de nicho de 99x74x30, mediante demolición de muro de hormigón o ladrillo, enfoscado interior del nicho con mortero cemento, recibido de cercos de puertas de acero inoxidable, reposición de revestimientos exteriores perimetrales similares a los existentes</t>
  </si>
  <si>
    <t>Total C03.01.05</t>
  </si>
  <si>
    <t>C03.01.06</t>
  </si>
  <si>
    <t>MOBILIARIO Y MONTAJES</t>
  </si>
  <si>
    <t>EK0301</t>
  </si>
  <si>
    <t>COLOCACIÓN DE CARTEL INDICADOR DE OBRA A REALIZAR (NOCTURNO)</t>
  </si>
  <si>
    <t>Colocación de cartel indicador de obra a realizar, incluyendo parte proporcional de anclajes y piezas especiales (horario nocturno).</t>
  </si>
  <si>
    <t>EK0300</t>
  </si>
  <si>
    <t>PANEL INFORMATIVO ACERO INOX. RECTO (NOCTURNO)</t>
  </si>
  <si>
    <t>Suministro e instalación de conjunto de panel informativo tipo, colocado en andenes rectos y en vestíbulos, empotrado en el nuevo revestimiento de paneles de acero vitrificado, formado por dos módulos de 2 metros cada uno, unidos en un solo panel o independientes, de dimensiones totales 4.000x930 mm, construido con hojas de perfiles de acero inoxidable y expositor en policarbonato SAPHIR-TMM M1, practicable mediante cerradura antivandálica oculta, bisagras escamoteables de seguridad sobre caja estanca lisa para empotrar y dispositivo hidráulico de cierre y apertura rápida, i/ colocación-modificación de estructura de paneles para incorporación del panel. Totalmente terminado en horario nocturno.</t>
  </si>
  <si>
    <t>EK0110</t>
  </si>
  <si>
    <t>MONTAJE DE CARTEL DE PUBLICIDAD INTERIOR DE 100X70 CM (NOCTURNO)</t>
  </si>
  <si>
    <t>Montaje de cartel de publicidad interior de 100x70 cm. procedente de desmontaje, incluso anclajes mecánicos, transporte desde almacén de metro, en horario nocturno.</t>
  </si>
  <si>
    <t>EK0030</t>
  </si>
  <si>
    <t>MONTAJE CARTEL DE SEÑALIZACIÓN FOTOLUMINISCENTE (NOCTURNO)</t>
  </si>
  <si>
    <t>Montaje de cartel de señalización fotoluminiscente, procedente del desmontaje y acopiado en obra, incluso anclajes y reposición de los carteles deteriorados, en horario nocturno.</t>
  </si>
  <si>
    <t>D05HTL01</t>
  </si>
  <si>
    <t>SOPORTE PARA TELEINDICADOR (NOCTURNO)</t>
  </si>
  <si>
    <t>Suministro y colocación de soporte de acero para teleindicador, de tipo pescante, anclado a suelo de tipo vertical o colgado y anclado a bóveda de estación, totalmente instalado incluso colocación del teleindicador, anclajes, tornillería y acabado con imprimación antioxidante y dos manos de pintura al esmalte en color negro, en horario nocturno.</t>
  </si>
  <si>
    <t>NEK001</t>
  </si>
  <si>
    <t>MONTAJE DE EXTINTOR (NOCTURNO)</t>
  </si>
  <si>
    <t>Montaje de extintor procedente de acopio en obra o almacen de Metro, incluso transporte y anclajes mecánicos, en horario nocturno.</t>
  </si>
  <si>
    <t>EHAD0115</t>
  </si>
  <si>
    <t>SUMINISTRO E INSTALACIÓN DE ARMARIO DE EXTINTOR ENCASTRADO EN PANEL VITRIFICADO</t>
  </si>
  <si>
    <t>Suministro y colocación de armario de extintor de medidas aproximadas 660x260 mm,  para encastrar en panel vitrificado de paramento vertical. Incluso subestructura formada por tubos de acero galvanizado soldados a los montantes que sustentan el panel vitrificado todo ello tratado frente a corrosión, cajeado y protección del panel vitrificado evitando salpicaduras de corte o soldadura e instalación de marco embellecedor hermético de acero inoxidable.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</si>
  <si>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ANDL589</t>
  </si>
  <si>
    <t>PARTIDA ALZADA A JUSTIFICAR AYUDAS AL MONTAJE E INSTALACIÓN DE ELEMENTOS DE PEAJE</t>
  </si>
  <si>
    <t>Partida alzada a justificar; Ayudas de obra civil al montaje e instalación de maquinas billeteras, pasos enclavados, torniquetes y portones.</t>
  </si>
  <si>
    <t>Total C03.01.06</t>
  </si>
  <si>
    <t>C03.01.07</t>
  </si>
  <si>
    <t>ESTRUCTURA ASCENSORES Y TEMPLETE</t>
  </si>
  <si>
    <t>EHI0110-RoN</t>
  </si>
  <si>
    <t>EMBOCADURA DE ASCENSOR DE ACERO INOXIDABLE. (NOCTURNO)</t>
  </si>
  <si>
    <t>SUMINISTRO Y MONTAJE DE EMBOCADURA DE ASCENSOR DE ACERO INOXIDABLE, CON EL MISMO ACABADO QUE EL REVESTIMIENTO DE PILARES, COMPUESTA POR REVESTIMIENTO DE PAREDES Y FALSO TECHO EN CASO NECESARIO, INCLUIDO EN ESTE ÚLTIMO PERFORACIONES NECESARIAS PARA LA INSTALACIÓN DE FOCOS PARA ILUMINACIÓN. TOTALMENTE INSTALADO Y TERMINADO.</t>
  </si>
  <si>
    <t>E15DCE061N</t>
  </si>
  <si>
    <t>REJILLA DE VENTILACIÓN</t>
  </si>
  <si>
    <t>SUMINISTRO Y COLOCACIÓN DE REJILLA DE VENTILACIÓN FORMADA POR PLETINA DE ACERO GALVANIZADO DE 30X3/10X2 MM, FORMANDO CUADRÍCULA DE 30X30 MM O LAMAS HORIZONTALES SEGÚN INDIQUE LA D.O., SISTEMA MANUAL (PLETINA CON PLETINA), BASTIDOR Y AJUSTE A OTROS ELEMENTOS. INCLUSO LACADA AL HORNO, COLOR SEGÚN INDIQUE LA D.O., TOTALMENTE INSTALADA.</t>
  </si>
  <si>
    <t>07.136-RoN</t>
  </si>
  <si>
    <t>PABELLÓN EXTERIOR PARA ASCENSOR 3 DE 3,50 X 3,50 M. DE DIMEN. (NOCTURNO)</t>
  </si>
  <si>
    <t>NUEVO PABELLÓN EXTERIOR PARA ASCENSOR DE 3,50 X 3,50 M. DE DIMENSIONES EN PLANTA Y 4,00 M. DE ALTURA, COMPUESTO POR ESTRUCTURA DE PERFILES LAMINADOS Y TUBULARES GALVANIZADOS Y PINTADOS, ACRISTALAMIENTO CON VIDRIO REFLECTASOL 6+6  CON BUITRAL FIJADO SOBRE ESTRUCTURA PRINCIPAL CON TUBOS Y PERFIL CALIBRADO EN "T" GALVANIZADOS, PLETINAS 60X10 DE ACERO INOXIDABLE SEGUN DETALLE, ZOCALO EXTERIOR DE ACERO INOXIDABLE DE 30 CM. DE ALTURA MINIMA E INTERIOR CON BABERO DE ACERO INOX., REVESTIMIENTO DE ACERO INOXIDABLE EN JAMBAS Y DINTEL DE PUERTAS DE ACCESO, MARQUESINA DE VIDRIO DE SEGURIDAD, CUBIERTA DE PANEL SANDWICH TIPO PERFRISA O SIMILAR INSITU DE BANDEJAS DE ACERO INOX., DE 50 MM. DE ESPESOR EN CHAPAS DE ACERO INOX DE 2 MM., RELLENO DE ESPUMA DE POLIURETANO, CON REMATE DE CANALON Y CORNISA DE ACERO INOXIDABLE SEGUN DETALLE, INCLUSO BAJANTES DE ACERO INOXIDABLE, ELEMENTOS DE FIJACION, ANCLAJE Y ACCESORIOS, SE INCLUYE ILUMINACIÓN DEL ACCESO TIPO LED Y ROMBO LUMINOSO. TOTALMENTE MONTADO Y TERMINADO Y APTO PARA FUNCIONAMENTO DE ASCENSOR.</t>
  </si>
  <si>
    <t>Total C03.01.07</t>
  </si>
  <si>
    <t>C03.01.08</t>
  </si>
  <si>
    <t>EK0015</t>
  </si>
  <si>
    <t>CUADRO ELECTRICO DE OBRA</t>
  </si>
  <si>
    <t>Suministro y montaje de cuadro de obra para efectuar alimentación eléctrica de la obra, cumpliendo los requisitos y trámites hasta su aprobación incluidos en la Norma Técnica de Metro de Madrid Nº 1530"Solicitud de instalaciones eléctricas de baja tensión provisionales y temporales de obras en la red de Metro de Madrid" , incluyendo desmontaje a la finalización de la obra,  i.p.p. de medios auxiliares y costes indirectos.</t>
  </si>
  <si>
    <t>EZ0080</t>
  </si>
  <si>
    <t>mes</t>
  </si>
  <si>
    <t>BOMBA SUMERGIBLE Y MANGUERA DE EXPULSION</t>
  </si>
  <si>
    <t>Instalación y empleo, durante la ejecución de la obra, de bomba sumergible incluida conexión eléctrica y guardamotor protector de la bomba con salida para manguera y manguera de expulsión de agua. Dimensionada para mantener los recintos de trabajo sin agua  permanentemente, incluidos medios auxiliares.</t>
  </si>
  <si>
    <t>E07TXN</t>
  </si>
  <si>
    <t>TUBO FLEXIBLE CORRUGADO PARA PASO DE CABLES (NOCTURNO)</t>
  </si>
  <si>
    <t>Suministro y colocación de tubo de protección corrugado hasta 90 mm, fabricado con materiales no propagadores de la llama y exento de halógenos, i.p.p. de piezas de sujecion, totalmente instalado. En horario nocturno.</t>
  </si>
  <si>
    <t>BE0900N</t>
  </si>
  <si>
    <t>CARTEL INFORMATIVO DE OBRA SOBRE BASTIDOR (NOCTURNO)</t>
  </si>
  <si>
    <t>Suministro, colocación y retirada al finalizar la obra de cartel informativo de la duración y tipología de la obra, según diseño proporcionado por Metro, realizado en vinilo adhesivo sobre soporte de patas, bastidor y plancha metálica, i/ p.p. de medios auxiliares, anclajes y pequeño material, totalmente instalado. Incluyendo dos reposiciones del vinilo en el caso de desgaste o deterioro. En horario nocturno.</t>
  </si>
  <si>
    <t>BE0901N</t>
  </si>
  <si>
    <t>CARTEL INFORMATIVO DE OBRA LONA (NOCTURNO)</t>
  </si>
  <si>
    <t>Suministro, colocación y retirada al finalizar la obra de cartel informativo de la duración y tipología de la obra, según diseño proporcionado por Metro, realizado en lona blanca compacta sanitnada de 510g/m2, para imágenes en el exterior (acceso,etc.) o interior, gran resistencia, imprimible en inkjet con tintas base disolvente y UV. Resistente a la intemperie (radiación UV, lluvia, humedad, heladas,etc.) y a los hongos. Buena calidad de impresión. Resistencia al fuego de clasificación B1, i/ p.p. de medios auxiliares, anclajes y pequeño material, totalmente instalado. En horario nocturno.</t>
  </si>
  <si>
    <t>BE0902N</t>
  </si>
  <si>
    <t>CARTEL INFORMATIVO DE OBRA SOBRE CERRAMIENTO (NOCTURNO)</t>
  </si>
  <si>
    <t>Suministro, colocación y retirada al finalizar la obra de cartel informativo de la duración y tipología de la obra, según diseño proporcionado por Metro, realizado en vinilo de corte sobre chapade acero galvanizada de espesor 1,20 mm, i/ p.p. de medios auxiliares, anclajes y pequeño material, totalmente instalado sobre cerramiento de pladur, valla con malla de ocultación o valla metálica opaca. En horario nocturno.</t>
  </si>
  <si>
    <t>BE0910N</t>
  </si>
  <si>
    <t>CERRAMIENTO OBRA EN VALLA CHAPA METÁLICA GALVANIZADA (NOCTURNO)</t>
  </si>
  <si>
    <t>Suministro, colocación y posterior retirada a almacén de Metro de cerramiento exterior de obra mediante valla metálica de chapa galvanizada trapezoidal de módulos de 2,00 m. de longitud y 2,50 m. de altura, de 0,5 mm. de espesor, pintada en color "azul metro", y soporte del mismo material de 1,2 mm. de espesor y 2,50 m. de altura, separados cada 2 m., incluso p.p. de puertas metálicas, pletinas, tacos y reposición del material del solado deteriorado. En horario nocturno.</t>
  </si>
  <si>
    <t>BE0911N</t>
  </si>
  <si>
    <t>CERRAMIENTO OBRA EN PLADUR (NOCTURNO)</t>
  </si>
  <si>
    <t>Suministro, colocación y posterior retirada a almacén de Metro de cerramiento interior de obra realizado mediante de trasdosado semidirecto formado por maestras separadas 600 mm. de chapa de acero galvanizado de 82 mm., atornillado con tornillos autoperforantes de acero, placa yeso laminado resistente al agua de 15 mm. de espesor, sin aislamiento. I/p.p. de puertas metálicas, huecos, paso de instalaciones, tornillería, pastas de agarre y juntas, cintas para juntas, anclajes para suelo y techo, limpieza y medios auxiliares y pintado en "azul metro". Medido deduciendo los huecos de superficie mayor de 2 m2. En horario nocturno.</t>
  </si>
  <si>
    <t>Total C03.01.08</t>
  </si>
  <si>
    <t>Total C03.01</t>
  </si>
  <si>
    <t>C03.02</t>
  </si>
  <si>
    <t>MODERNIZACIÓN</t>
  </si>
  <si>
    <t>C03.02.01</t>
  </si>
  <si>
    <t>ED1160</t>
  </si>
  <si>
    <t>RETIRADA DE PAPELERA (NOCTURNO)</t>
  </si>
  <si>
    <t>Retirada y transporte de papelera al almacén de metro o acopio y custodia en obra para su posterior colocación, una vez limpia y reparada, en horario nocturno.</t>
  </si>
  <si>
    <t>ED0100</t>
  </si>
  <si>
    <t>DESMONTAJE DE MÓDULO DE BANCO METÁLICO (NOCTURNO)</t>
  </si>
  <si>
    <t>Desmontaje de módulo de banco tipo metálico de andén , incluso acopio y custodia en obra para su posterior colocación o transporte a almacén de metro, en horario nocturno.</t>
  </si>
  <si>
    <t>ED0660</t>
  </si>
  <si>
    <t>DESMONTAJE DE PANEL INFORMATIVO I2+I3 INCLUSO MONTAJE PROVISIONAL (NOCTURNO)</t>
  </si>
  <si>
    <t>Desmontaje de panel informativo i2+i3 en andén o vestíbulo, incluso montaje provisional con estructura auxiliar móvil para posterior montaje y retirada a vertedero o almacén de metro, en horario nocturno.</t>
  </si>
  <si>
    <t>ED0220</t>
  </si>
  <si>
    <t>DESMONTAJE DE CARTEL DE PUBLICIDAD INSTITUCIONAL (PI) DE 100X70 (NOCTURNO)</t>
  </si>
  <si>
    <t>Desmontaje de cartel de publicidad institucional (pi) de 100x70 cm., incluso anclajes, retirada y transporte al almacén de metro o custodia en obra para su posterior instalación, en horario nocturno.</t>
  </si>
  <si>
    <t>ED0620</t>
  </si>
  <si>
    <t>DESMONTAJE DE MUEBLE DE PUBLICIDAD, 2,00X1,50 M, DISEÑO ACTUAL. (NOCTURNO)</t>
  </si>
  <si>
    <t>Desmontaje de mueble de publicidad de 2.00 x 1.50 m, diseño actual, desconexión, retirada y transporte al almacén o custodia en obra para su posterior instalación, en horario nocturno.</t>
  </si>
  <si>
    <t>E01CC</t>
  </si>
  <si>
    <t>DESMONTAJE DE CARTELES RELACIONADOS CON LA CIRCULACIÓN. (NOCTURNO)</t>
  </si>
  <si>
    <t>Desmontaje de carteles relacionados con la circulacion situados en piñon y montaje sobre soportes provisionales durante el transcurso de la obra,  en horario nocturno.</t>
  </si>
  <si>
    <t>EA01B030</t>
  </si>
  <si>
    <t>DESMONTAJE SOPORTE TELEINDICADOR (NOCTURNO)</t>
  </si>
  <si>
    <t>Desmontaje de estructura soporte de teleindicador, incluyendo el desconexionado eléctrico, corte y retirada de elementos de fijación, desmontaje de teleindicador y transporte de escombros a vertedero, en horario nocturno.</t>
  </si>
  <si>
    <t>ED0664</t>
  </si>
  <si>
    <t>DESMONTAJE DE TELEINDICADOR DE INFORMACIÓN AL VIAJERO (NOCTURNO)</t>
  </si>
  <si>
    <t>DESMONTAJE DE PANEL TELEINDICADOR DE INFORMACIÓN AL VIAJERO EN ANDÉN O VESTÍBULO PARA COLOCACIÓN DE FALSO TECHO, INCLUSO MONTAJE PROVISIONAL , INCLUSO P.P. DE DESCONEXIÓN PROVISIONAL, EN HORARIO NOCTURNO.</t>
  </si>
  <si>
    <t>ED0350</t>
  </si>
  <si>
    <t>DESMONTAJE DE EXTINTOR Y ARMARIO (NOCTURNO)</t>
  </si>
  <si>
    <t>Desmontaje de extintor y armario para el alojamiento del mismo, incluyendo el montaje provisional, manteniéndolo funcional durante la realización de la obra, para su posterior colocación o transporte a almacén de metro, en horario nocturno.</t>
  </si>
  <si>
    <t>ED1020</t>
  </si>
  <si>
    <t>DESMONTAJE PROVISIONAL DESFIBRILADOR. (NOCTURNO)</t>
  </si>
  <si>
    <t>Desconexión, desmontaje, custodia, montaje y conexión de desfibrilador, en horario nocturno.</t>
  </si>
  <si>
    <t>NED001</t>
  </si>
  <si>
    <t>DESMONTAJE Y ACONDICIONAMIENTO DE LAS BOCAS DE PCI. (NOCTURNO)</t>
  </si>
  <si>
    <t>Desmontaje, acondicionamiento y posterior montaje de las bocas de P.C.I. columna seca, en piñones de andén, en horario nocturno.</t>
  </si>
  <si>
    <t>NED002</t>
  </si>
  <si>
    <t>DESMONTAJE DE CAJA DE TELEFONO DE PIÑON (NOCTURNO)</t>
  </si>
  <si>
    <t>Desmontaje de caja de teléfono situado en piñón de estación, incluyendo soporte provisional o el acopio y custodia en la obra para su posterior colocación o transporte a almacén de Metro, en horario nocturno.</t>
  </si>
  <si>
    <t>ED0910</t>
  </si>
  <si>
    <t>DESMONTAJE DE ROMBO METÁLICO DE PIÑÓN DE ESTACIÓN (NOCTURNO)</t>
  </si>
  <si>
    <t>Desmontaje de rombo metálico tipo de piñón de estación, incluso acopio y transporte a almacén de Metro, en horario nocturno.</t>
  </si>
  <si>
    <t>ED0330</t>
  </si>
  <si>
    <t>DESMONTAJE DE ESPEJO DE PIÑÓN (NOCTURNO)</t>
  </si>
  <si>
    <t>Desmontaje de espejo situado en el piñón de la estación, incluyendo el montaje provisional  y transporte a almacén de metro, en horario nocturno.</t>
  </si>
  <si>
    <t>ANDL580</t>
  </si>
  <si>
    <t>DESMONTAJE DE MÁQUINA BILLETERA. (NOCTURNO)</t>
  </si>
  <si>
    <t>Desmontaje de máquina billetera (metta, vape, etc...), Incluso desconexión eléctrica y alarma, acopio y custodia en obra para su posterior reutilización, y con p.p. de medios auxiliares y costes indirectos, en horario nocturno.
Desconexión cableado anti-intrusión metta.</t>
  </si>
  <si>
    <t>ANDL5581</t>
  </si>
  <si>
    <t>DESMONTAJE DE PASO ENCLAVADO MECÁNICO CON TRANSPORTE. (NOCTURNO)</t>
  </si>
  <si>
    <t>Desmontaje de paso enclavado mecánico incluso carga, transporte y descarga a almacén de metro y con p.p. de medios auxiliares y costes indirectos, en horario nocturno.</t>
  </si>
  <si>
    <t>ANDL582</t>
  </si>
  <si>
    <t>DESMONTAJE DE TORNIQUETE (NOCTURNO)</t>
  </si>
  <si>
    <t>Desmontaje de torniquete, incluso desconexión eléctrica, acopio y custodia en obra para su posterior reutilización, y con p.p. de medios auxiliares y costes indirectos, en horario nocturno.</t>
  </si>
  <si>
    <t>ED0700N</t>
  </si>
  <si>
    <t>DESMONTAJE DE PANTALLA DE ENCAUZAMIENTO, PARA REUTILIZACIÓN (NOCTURNO)</t>
  </si>
  <si>
    <t>Desmontaje de pantalla de encauzamiento, incluso acopio y custodia en obra para su posterior reutilización, en horario nocturno.</t>
  </si>
  <si>
    <t>ANDL583</t>
  </si>
  <si>
    <t>DESMONTAJE DE PORTÓN DE PASO. (NOCTURNO)</t>
  </si>
  <si>
    <t>Desmontaje de portón, incluso anclajes, desconexión eléctrica, cableado y acopio y custodia en obra para su posterior reutilización, y con p.P. De medios auxiliares y costes indirectos, en horario nocturno.
Se dejarán a la vista las varillas o pernos donde están instalados, ya que debajo del mismo, se encuentra enterrada la electrónica que los controla y no se contempla su retirada.</t>
  </si>
  <si>
    <t>ED1030N</t>
  </si>
  <si>
    <t>DESMONTAJE O RETIRADA PROVISIONAL DE CAJERO AUTOMÁTICO O MÁQUINA VENDING. (NOCTURNO).</t>
  </si>
  <si>
    <t>Desmontaje o retirada provisional de cajero automático o máquina "vending", incluso desconexiones eléctricas y electrónicas, en horario nocturno.</t>
  </si>
  <si>
    <t>ED0080</t>
  </si>
  <si>
    <t>DESMONTAJE DE ATRIL SITUADO EN EL VESTÍBULO. (NOCTURNO)</t>
  </si>
  <si>
    <t>Desmontaje de atril de acero inoxidable situado en el vestíbulo de la estación, incluyendo el acopio y custodia en la obra para su posterior colocación o transporte a almacén de metro, en horario nocturno.</t>
  </si>
  <si>
    <t>ED1050</t>
  </si>
  <si>
    <t>DESMONTAJE MATERIAL, EQUIPOS Y MOBILIARIO DE PCL O CUARTO DE OPERADOR. (NOCTURNO)</t>
  </si>
  <si>
    <t>Desmontaje de pequeño material y mobiliario de pcl, cuarto de operador o cuartos técnicos, incluso acopio y custodia en obra para su posterior reutilización, manteniendo en servicio los elementos que el director de la obra determine, en horario nocturno.</t>
  </si>
  <si>
    <t>AMV1</t>
  </si>
  <si>
    <t>DESMONTAJE ELEMENTOS VARIOS (NOCTURNO)</t>
  </si>
  <si>
    <t>Desmontaje y montaje de elementos varios de estación. En horario ncturno.</t>
  </si>
  <si>
    <t>ED0170</t>
  </si>
  <si>
    <t>DESMONTAJE DE CARTEL DE AVISOS METÁLICO. (NOCTURNO)</t>
  </si>
  <si>
    <t>Desmontaje de cartel de avisos metálico situado en piñón de estación o vestíbulo, incluso anclajes con acopio y custodia en obra para su posterior reinstalación, en horario nocturno.</t>
  </si>
  <si>
    <t>ED0840</t>
  </si>
  <si>
    <t>DESMONTAJE DE PUERTA DE CHAPA LISA DE ACERO (NOCTURNO)</t>
  </si>
  <si>
    <t>Desmontaje de puerta de chapa lisa de acero de hasta 2 mm de espesor, incluso p.p. de cerco con retirada al almacén de metro y/o transporte de escombros a vertedero, en horario nocturno.</t>
  </si>
  <si>
    <t>ED0870</t>
  </si>
  <si>
    <t>DESMONTAJE DE PUERTA METÁLICA (NOCTURNO)</t>
  </si>
  <si>
    <t>Desmontaje de puerta metálica, incluso cerco, con retirada al almacén de metro y/o transporte de escombros a vertedero, en horario nocturno.</t>
  </si>
  <si>
    <t>NED004</t>
  </si>
  <si>
    <t>DESMONTAJE DE PUERTA METÁLICA DE FUENTE (NOCTURNO)</t>
  </si>
  <si>
    <t>Desmontaje de puerta metálica de fuente, incluso cerco, acopio en obra para su posterior reutilización o carga y transporte a vertedero, en horario nocturno.</t>
  </si>
  <si>
    <t>ED0830</t>
  </si>
  <si>
    <t>DESMONTAJE DE PUERTA CANCELA METÁLICA DE BOCA DE ACCESO. (NOCTURNO)</t>
  </si>
  <si>
    <t>Desmontaje de puerta cancela metálica de boca de acceso, incluyendo retirada, carga y transporte a vertedero y canon de vertido o almacén de metro, en horario nocturno.</t>
  </si>
  <si>
    <t>ED0850</t>
  </si>
  <si>
    <t>DESMONTAJE DE PUERTA MADERA (NOCTURNO)</t>
  </si>
  <si>
    <t>Desmontaje de puerta de madera con cerco, incluso acopio en obra para su posterior reutilización. En horario nocturno.</t>
  </si>
  <si>
    <t>E01DIF010</t>
  </si>
  <si>
    <t>LEVANTADO INSTALACIÓN FONTANERÍA/DESAGÜE ESTACIÓN</t>
  </si>
  <si>
    <t>Levantado de tuberías de fontanería y de desagües de estación completa incluidos aseos y vestuarios, hasta un desarrollo de 300 metros, por medios manuales, incluso limpieza, extracción, carga y transporte a vertedero o planta de reciclaje a 20 km., considerando trayecto de ida y de vuelta hasta 40 km, canon de vertido y con p.p. de medios auxiliares. En horario nocturno.</t>
  </si>
  <si>
    <t>ED0950</t>
  </si>
  <si>
    <t>DESMONTAJE DE URINARIO</t>
  </si>
  <si>
    <t>DESMONTAJE DE URINARIO CON TODOS LOS ACCESORIOS, POR MEDIOS MANUALES, incluso limpieza, extracción, carga y transporte a vertedero o planta de reciclaje a 20 km., considerando trayecto de ida y de vuelta hasta 40 km, canon de vertido y con p.p. de medios auxiliares. En horario nocturno.</t>
  </si>
  <si>
    <t>ED0430</t>
  </si>
  <si>
    <t>DESMONTAJE DE INODORO</t>
  </si>
  <si>
    <t>DESMONTAJE DE INODORO Y CISTERNA ASOCIADA CON TODOS LOS ACCESORIOS, POR MEDIOS MANUALES, incluso limpieza, extracción, carga y transporte a vertedero o planta de reciclaje a 20 km., considerando trayecto de ida y de vuelta hasta 40 km, canon de vertido y con p.p. de medios auxiliares. En horario nocturno.</t>
  </si>
  <si>
    <t>ED0440</t>
  </si>
  <si>
    <t>DESMONTAJE DE LAVABO</t>
  </si>
  <si>
    <t>DESMONTAJE DE LAVABO EXISTENTE CON TODOS LOS ACCESORIOS, POR MEDIOS MANUALES, incluso limpieza, extracción, carga y transporte a vertedero o planta de reciclaje a 20 km., considerando trayecto de ida y de vuelta hasta 40 km, canon de vertido y con p.p. de medios auxiliares. En horario nocturno.</t>
  </si>
  <si>
    <t>ED0960</t>
  </si>
  <si>
    <t>DESMONTAJE DE VERTEDERO</t>
  </si>
  <si>
    <t>DESMONTAJE DE VERTEDERO CON TODOS LOS ELEMENTOS EXISTENTES, POR MEDIOS MANUALES, incluso limpieza, extracción, carga y transporte a vertedero o planta de reciclaje a 20 km., considerando trayecto de ida y de vuelta hasta 40 km, canon de vertido y con p.p. de medios auxiliares. En horario nocturno.</t>
  </si>
  <si>
    <t>ED0920</t>
  </si>
  <si>
    <t>DESMONTAJE DE TERMO ELÉCTRICO EXISTENTE CON TODOS LOS ACCESORIOS</t>
  </si>
  <si>
    <t>DESMONTAJE DE TERMO ELÉCTRICO EXISTENTE CON TODOS LOS ACCESORIOS, INCLUSO ACOPIO Y CUSTODIA EN OBRA PARA SU POSTERIOR COLOCACIÓN.</t>
  </si>
  <si>
    <t>ED1110</t>
  </si>
  <si>
    <t>DESMONTAJE Y RETIRADA DE PERFILERÍA DE REMATES DE ACERO INOXIDABLE DE ESTACIÓN. (NOCTURNO)</t>
  </si>
  <si>
    <t>Desmontaje y retirada a almacén o vertedero de toda la perfilería de acero inoxidable, de cualquier dimensión y forma, existente en estación en remates y revestimientos, incluyendo elementos de fijación, en horario nocturno.</t>
  </si>
  <si>
    <t>ED1000</t>
  </si>
  <si>
    <t>DESMONTAJE IMPERMEABILIZACIÓN DE POLIESTER. JORNADA 2:30 - 5:00 A.M. CON CORTE DE TRACCIÓN</t>
  </si>
  <si>
    <t>Desmontaje de impermeabilización con placas de poliéster, incluso rastreles, anclajes, incluso limpieza, extracción, carga y transporte a vertedero o planta de reciclaje a 20 km., considerando trayecto de ida y de vuelta hasta 40 km, canon de vertido, con p.p. de medios auxiliares y jornada de agente de comprobación de corte de tracción, en horario 02:30 - 05:30.</t>
  </si>
  <si>
    <t>ED0420</t>
  </si>
  <si>
    <t>DESMONTAJE DE IMPERMEABILIZACIÓN TIPO MINIONDA. (NOCTURNO)</t>
  </si>
  <si>
    <t>Desmontaje de impermeabilización formada por placas tipo minionda, incluso rastreles, anclajes, incluso limpieza, extracción, carga y transporte a vertedero o planta de reciclaje a 20 km., considerando trayecto de ida y de vuelta hasta 40 km, canon de vertido y con p.p. de medios auxiliares. En horario nocturno.</t>
  </si>
  <si>
    <t>ED0770</t>
  </si>
  <si>
    <t>DESMONTAJE DE PLACAS DE FIBROCEMENTO (NOCTURNO)</t>
  </si>
  <si>
    <t>Desmontaje de placa de fibrocemento en formación de impermeabilización en mal estado, incluso p.p. permisos correspondientes, limpieza, extracción, carga y transporte a vertedero o planta de reciclaje a 20 km., considerando trayecto de ida y de vuelta hasta 40 km, canon de vertido y con p.p. de medios auxiliares. En horario nocturno.</t>
  </si>
  <si>
    <t>ED0780</t>
  </si>
  <si>
    <t>DESMONTAJE DE PLACAS DE FIBROCEMENTO EN ANDENES. (NOCTURNO)</t>
  </si>
  <si>
    <t>Desmontaje de placa de fibrocemento en formación de impermeabilización en andenes, incluso p.p. de medios auxiliares con andamiajes especiales, permisos correspondientes, apilado, limpieza, extracción, carga y transporte a vertedero o planta de reciclaje a 20 km., considerando trayecto de ida y de vuelta hasta 40 km, canon de vertido y con p.p. de medios auxiliares. En horario nocturno.</t>
  </si>
  <si>
    <t>EL0300</t>
  </si>
  <si>
    <t>DEMOLICIÓN DE CONDUCTO DE FIBROCEMENTO</t>
  </si>
  <si>
    <t>Demolición de conducto de fibrocemento, canalón, bajante, tubería, colector, hasta 250 mm de diámetro, por medios manuales, incluso p.p. permisos correspondientes, limpieza, extracción, carga y transporte a vertedero o planta de reciclaje a 20 km., considerando trayecto de ida y de vuelta hasta 40 km, canon de vertido y con p.p. de medios auxiliares. En horario nocturno.</t>
  </si>
  <si>
    <t>ED02PL</t>
  </si>
  <si>
    <t>DESMONTAJE DE ESTRUCTURA DE SUJECION DE LUMINARIAS (NOCTURNO)</t>
  </si>
  <si>
    <t>Desmontaje de estructura metálica de sujecion de luminarias, incluido corte de traccion si fuera necesario y  p.p. de perfilería y elementos de fijación,  incluso limpieza, extracción, carga y transporte a vertedero o planta de reciclaje a 20 km., considerando trayecto de ida y de vuelta hasta 40 km, canon de vertido y con p.p. de medios auxiliares. En horario nocturno.</t>
  </si>
  <si>
    <t>EL0230</t>
  </si>
  <si>
    <t>DEMOLICIÓN DE AZULEJO CON MATERIAL DE AGARRE (NOCTURNO)</t>
  </si>
  <si>
    <t>Demolición de revestimiento de azulejos, marmolina o gresite, con los correspondientes materiales de agarre en paramentos verticales hasta 6 cm de espesor, por medios manuales, incluso extracción, carga y transporte a vertedero o planta de reciclaje a 20 km., considerando trayecto de ida y de vuelta hasta 40 km, canon de vertido y con p.p. de medios auxiliares. En horario nocturno.</t>
  </si>
  <si>
    <t>PR0001</t>
  </si>
  <si>
    <t>SANEO Y ENLECHADO JUNTA ALICATADO (NOCTURNO)</t>
  </si>
  <si>
    <t>Saneo y enlechado posterior de las juntas de alicatado existente, incluyendo la lechada blanca o color. En horario nocturno. Medido deduciendo huecos superiores a 1 m2.</t>
  </si>
  <si>
    <t>EL0950</t>
  </si>
  <si>
    <t>RASCADO DE PINTURA Y REGULARIZACIÓN DE SUPERFICIES EN ESTACIÓN. JORNADA 2:30 - 5:00 A.M.</t>
  </si>
  <si>
    <t>Raspado de pintura y regularización de superficies con mortero de cemento para revestimiento posterior, por medios manuales, incluso extracción, carga y transporte a vertedero o planta de reciclaje a 20 km., considerando trayecto de ida y de vuelta hasta 40 km, canon de vertido y con p.p. de medios auxiliares, en horario nocturno en estación</t>
  </si>
  <si>
    <t>EL0960</t>
  </si>
  <si>
    <t>RASCADO DE PINTURA Y REGULARIZACIÓN DE SUPERFICIES. (NOCTURNO)</t>
  </si>
  <si>
    <t>Raspado de pintura y regularización de superficies con mortero de cemento para revestimiento posterior, por medios manuales, incluso extracción, carga y transporte a vertedero o planta de reciclaje a 20 km., considerando trayecto de ida y de vuelta hasta 40 km, canon de vertido y con p.p. de medios auxiliares, en horario nocturno.</t>
  </si>
  <si>
    <t>ED0040</t>
  </si>
  <si>
    <t>DESMONTAJE DE CANALIZACIÓN ANTIGUA EXISTENTE EN PARAMENTOS</t>
  </si>
  <si>
    <t>Desmontaje de canalización antigua existente y anclajes en paramentos horizontales o verticales, i/comprobación de uso de la instalación, incluso limpieza, extracción, carga y transporte a vertedero o planta de reciclaje a 20 km., considerando trayecto de ida y de vuelta hasta 40 km, canon de vertido y con p.p. de medios auxiliares. En horario nocturno.</t>
  </si>
  <si>
    <t>EL0090</t>
  </si>
  <si>
    <t>APERTURA ROZAS LADRILLO MACIZO C/MARTILLO (NOCTURNO)</t>
  </si>
  <si>
    <t>APERTURA DE ROZAS EN FÁBRICAS DE LADRILLO MACIZO O BLOQUES DE HORMIGÓN, CON ROZADORA ELÉCTRICA, INCLUSO LIMPIEZA, CARGA Y TRANSPORTE DE ESCOMBROS A VERTEDERO, CABNON DE VERTIDO Y CON P.P. DE MEDIOS AUXILIARES. En horario nocturno.</t>
  </si>
  <si>
    <t>EL0100</t>
  </si>
  <si>
    <t>APERTURA ROZAS MURO HORMIGÓN C/MARTILLO (NOCTURNO)</t>
  </si>
  <si>
    <t>Apertura de rozas en muros de hormigón o de mampostería, con martillo eléctrico, incluso limpieza, carga y transporte de escombros a vertedero, canon de vertido y con p.p. de medios auxiliares. En horario nocturno.</t>
  </si>
  <si>
    <t>EL0140</t>
  </si>
  <si>
    <t>DEM.ARQUETA-SUMIDERO LADRILLO MACIZO A MANO (NOCTURNO)</t>
  </si>
  <si>
    <t>Demolición de arquetas o sumidero corrido, de ladrillo macizo, por medios manuales, incluso desmontado de rejillas y cercos, incluso limpieza, extracción, carga y transporte a vertedero o planta de reciclaje a 20 km., considerando trayecto de ida y de vuelta hasta 40 km, canon de vertido y con p.p. de medios auxiliares. En horario nocturno.</t>
  </si>
  <si>
    <t>EL0520</t>
  </si>
  <si>
    <t>DEMOLICIÓN DE ZANQUIN O RODAPIÉ DE TERRAZO (NOCTURNO)</t>
  </si>
  <si>
    <t>Demolición de zanquín o rodapié de terrazo, con medios manuales, incluso limpieza, extracción, carga y transporte a vertedero o planta de reciclaje a 20 km., considerando trayecto de ida y de vuelta hasta 40 km, canon de vertido y con p.p. de medios auxiliares. En horario nocturno.</t>
  </si>
  <si>
    <t>EL0130</t>
  </si>
  <si>
    <t>CORTE DE PAVIMENTO DE TERRAZO O BALDOSA CON RADIAL (NOCTURNO)</t>
  </si>
  <si>
    <t>Corte de pavimento de terrazo o baldosa hidráulica con radial de disco de diamante, delimitando zanjas a picar o cambio de solado, incluso limpieza de la zona de obras, en horario nocturno.</t>
  </si>
  <si>
    <t>EL0680</t>
  </si>
  <si>
    <t>DESMONTAJE DE PIEZA PREFABRICADA DE BORDE DE ANDÉN (02:30 - 05:00)</t>
  </si>
  <si>
    <t>Desmontaje parcial de pieza prefabricada de borde de andén,  por medios manuales, incluso limpieza, extracción, carga y transporte a vertedero o planta de reciclaje a 20 km., considerando trayecto de ida y de vuelta hasta 40 km, canon de vertido y con p.p. de medios auxiliares. En horario nocturno fuera de servicio.</t>
  </si>
  <si>
    <t>EL0410</t>
  </si>
  <si>
    <t>DEMOLICION DE OBRAS  DE HORMIGON ARMADO O EN MASA JORNADA 2:30 - 5:00 A.M.</t>
  </si>
  <si>
    <t>Demolición de obras de hormigón armado o en masa, incluso limpieza, extracción, carga y transporte a vertedero o planta de reciclaje a 20 km., considerando trayecto de ida y de vuelta hasta 40 km, canon de vertido y con p.p. de medios auxiliares. En horario nocturno.. Jornada 2:30 - 5:00 a.m.</t>
  </si>
  <si>
    <t>EL0150</t>
  </si>
  <si>
    <t>DEM.COMPLETA ARQUETAS LADRILLO MACIZO A MANO (NOCTURNO)</t>
  </si>
  <si>
    <t>Demolición completa de arquetas de ladrillo macizo, de hasta 63x63 cm. y 1,00 m de profundidad máxima, por medios manuales, incluso limpieza, extracción, carga y transporte a vertedero o planta de reciclaje a 20 km., considerando trayecto de ida y de vuelta hasta 40 km, canon de vertido y con p.p. de medios auxiliares. En horario nocturno.</t>
  </si>
  <si>
    <t>EL0160</t>
  </si>
  <si>
    <t>DEM.SANEAMIENTO ENTERRADO TUBOS D&lt;40 A MANO (NOCTURNO)</t>
  </si>
  <si>
    <t>Demolición de colectores de saneamiento enterrados, de tubos hasta 40 cm. de diámetro, por medios manuales, incluso limpieza, extracción, carga y transporte a vertedero o planta de reciclaje a 20 km., considerando trayecto de ida y de vuelta hasta 40 km, canon de vertido y con p.p. de medios auxiliares. En horario nocturno.</t>
  </si>
  <si>
    <t>EL0920</t>
  </si>
  <si>
    <t>LEVANTADO DE SUELO TÉCNICO (NOCTURNO)</t>
  </si>
  <si>
    <t>Levantado de suelo técnico completo, por medios manuales, incluso limpieza, extracción, carga y transporte a vertedero o planta de reciclaje a 20 km., considerando trayecto de ida y de vuelta hasta 40 km, canon de vertido y con p.p. de medios auxiliares. En horario nocturno.</t>
  </si>
  <si>
    <t>ED0120</t>
  </si>
  <si>
    <t>DESMONTAJE DE BARANDILLA. (NOCTURNO)</t>
  </si>
  <si>
    <t>Desmontaje de barandilla metálica, i/ acopio en obra para posterior instalación, o carga y transporte a vertedero, en horario nocturno.</t>
  </si>
  <si>
    <t>ED0150</t>
  </si>
  <si>
    <t>DESMONTAJE DE CARPINTERÍA METÁLICA ACRISTALADA (NOCTURNO)</t>
  </si>
  <si>
    <t>Desmontaje de carpintería metálica acristalada con cercos, herrajes,etc. incluso retirada, carga y transporte a almacén o lugar de acopio.</t>
  </si>
  <si>
    <t>EL0900</t>
  </si>
  <si>
    <t>LEVANTADO DE PELDAÑO. (NOCTURNO)</t>
  </si>
  <si>
    <t>Levantado de peldaño de terrazo o de granito y formación de peldaño, incluso limpieza, extracción, carga y transporte a vertedero o planta de reciclaje a 20 km., considerando trayecto de ida y de vuelta hasta 40 km, canon de vertido y con p.p. de medios auxiliares. En horario nocturno.</t>
  </si>
  <si>
    <t>EL0630</t>
  </si>
  <si>
    <t>DEMOLICIÓN DE PELDAÑEADO. (NOCTURNO)</t>
  </si>
  <si>
    <t>Demolición de peldañeado, por medios manuales,  incluso limpieza, extracción, carga y transporte a vertedero o planta de reciclaje a 20 km., considerando trayecto de ida y de vuelta hasta 40 km, canon de vertido y con p.p. de medios auxiliares. En horario nocturno.</t>
  </si>
  <si>
    <t>E17AA040a</t>
  </si>
  <si>
    <t>DESMONTAJE DE SOLADO DE GRANITO. (NOCTURNO)</t>
  </si>
  <si>
    <t>Desmontaje de solado de granito de 60x40x2 cm.incluso limpieza, extracción, carga y transporte a vertedero o planta de reciclaje a 20 km., considerando trayecto de ida y de vuelta hasta 40 km, canon de vertido y con p.p. de medios auxiliares. En horario nocturno.</t>
  </si>
  <si>
    <t>EL0225</t>
  </si>
  <si>
    <t>DEMOLICIÓN DE APLACADOS A MANO. (NOCTURNO)</t>
  </si>
  <si>
    <t>Demolición de aplacados de losas de piedras naturales o artificiales recibidas con pegamento o con escayola, por medios manuales, incluso limpieza, extracción, carga y transporte a vertedero o planta de reciclaje a 20 km., considerando trayecto de ida y de vuelta hasta 40 km, canon de vertido y con p.p. de medios auxiliares. En horario nocturno.</t>
  </si>
  <si>
    <t>E01Z</t>
  </si>
  <si>
    <t>DESMONTAJE DE ROMBO Y PLACA CON NOMBRE DE ESTACION EN PORTICO (NOCTURNO)</t>
  </si>
  <si>
    <t>Desmontaje, custodia y posterior montaje de rombo y placa con nombre de estacion, i. p.p. de medios auxiliares. Totalmente instalado. En horario nocturno.</t>
  </si>
  <si>
    <t>E17AA080Z</t>
  </si>
  <si>
    <t>DESMONTAJE DE PÓRTICO DE TUBO DE ACERO (NOCTURNO)</t>
  </si>
  <si>
    <t>Desmontaje, carga y traslado a Depósito de Metro de pórtico.</t>
  </si>
  <si>
    <t>E17AA060</t>
  </si>
  <si>
    <t>DESMONTAJE DE FRONTIS (NOCTURNO)</t>
  </si>
  <si>
    <t>Desmontaje y recuperación de frontis y traslado a Depósito de Metro.</t>
  </si>
  <si>
    <t>E17AA050</t>
  </si>
  <si>
    <t>DESMONTAJE DE PASAMANOS METALICO (NOCTURNO)</t>
  </si>
  <si>
    <t>Desmontaje de pasamanos metálico, incluso limpieza, extracción, carga y transporte a vertedero o planta de reciclaje a 20 km., considerando trayecto de ida y de vuelta hasta 40 km, canon de vertido y con p.p. de medios auxiliares. En horario nocturno.</t>
  </si>
  <si>
    <t>ED1130</t>
  </si>
  <si>
    <t>DESMONTAJE, CUSTODIA Y MONTAJE DE FRENTE DE PUESTO DE ATENCIÓN AL CLIENTE (NOCTURNO)</t>
  </si>
  <si>
    <t>Desmontaje, custodia y montaje de Puesto de Atención al Cliente, incluso elementos asociados e integrados en él con reposición de componentes dañados, en horario nocturno.</t>
  </si>
  <si>
    <t>EM0130</t>
  </si>
  <si>
    <t>DESMONTAJE DE BORDILLO. JORNADA 2:00 - 6:00 A.M.</t>
  </si>
  <si>
    <t>Desmontaje de bordillo de granito  de 20x25 cm. incluso limpieza, extracción, carga y transporte a vertedero o planta de reciclaje a 20 km., considerando trayecto de ida y de vuelta hasta 40 km, canon de vertido y con p.p. de medios auxiliares. En horario nocturno.</t>
  </si>
  <si>
    <t>EM0140</t>
  </si>
  <si>
    <t>DESMONTAJE DE FRONTIS. (NOCTURNO)</t>
  </si>
  <si>
    <t>Desmontaje y recuperación de frontis y traslado a depósito.</t>
  </si>
  <si>
    <t>EM0170</t>
  </si>
  <si>
    <t>DESMONTAJE DE PRETIL. JORNADA 2:00 - 6:00 A.M.</t>
  </si>
  <si>
    <t>Desmontaje de pretil de granito de 25x20, incluso limpieza, extracción, carga y transporte a vertedero o planta de reciclaje a 20 km., considerando trayecto de ida y de vuelta hasta 40 km, canon de vertido y con p.p. de medios auxiliares. En horario nocturno.</t>
  </si>
  <si>
    <t>EM0150</t>
  </si>
  <si>
    <t>DESMONTAJE DE IMPOSTA JORNADA 2:00 - 6:00 A.M.</t>
  </si>
  <si>
    <t>Desmontaje de imposta de granito de 26x20 cm. incluso limpieza, extracción, carga y transporte a vertedero o planta de reciclaje a 20 km., considerando trayecto de ida y de vuelta hasta 40 km, canon de vertido y con p.p. de medios auxiliares. En horario nocturno.</t>
  </si>
  <si>
    <t>EM0160</t>
  </si>
  <si>
    <t>DESMONTAJE DE PÓRTICO. (NOCTURNO)</t>
  </si>
  <si>
    <t>Desmontaje y custodia en depósito de pórtico.</t>
  </si>
  <si>
    <t>E01ZN</t>
  </si>
  <si>
    <t>DESMONTAJE DE ROMBO Y PLACA CON NOMBRE DE ESTACIÓN EN PORTICO. (NOCTURNO)</t>
  </si>
  <si>
    <t>DESMONTAJE, CUSTODIA Y POSTERIOR MONTAJE DE ROMBO Y PLACA CON NOMBRE DE ESTACION, I. P.P. DE MEDIOS AUXILIARES. TOTALMENTE INSTALADO.EN HORARIO NOCTURNO.</t>
  </si>
  <si>
    <t>Total C03.02.01</t>
  </si>
  <si>
    <t>C03.02.02</t>
  </si>
  <si>
    <t>RED DE SANEAMIENTO Y ABASTECIMIENTO</t>
  </si>
  <si>
    <t>SAN01</t>
  </si>
  <si>
    <t>INSPECCIÓN TÉCNICA RED DRENAJE Y ABASTECIMIENTO</t>
  </si>
  <si>
    <t>Identificación e inspección técnica de todos los elementos de las redes de abastecimiento, saneamiento y drenaje de toda la estación, informe técnico y delineación de planos reflejando la información, distribución de red actual, estado de canalizaciones, en horario nocturno de 02:30 a 05:00, incluyendo limpieza previa con equipo de agua a alta presión, inspección por medios manuales y con cámaras robotizadas, calas necesarias, reparaciones posteriores y verificando conexiones con redes municipales, con p.p. de gestiones con Compañías.</t>
  </si>
  <si>
    <t>EL0050</t>
  </si>
  <si>
    <t>APERTURA DE ROZAS EN PARAMENTOS VERTICALES DE  12X15 CM. (NOCTURNO)</t>
  </si>
  <si>
    <t>Roza en paramentos verticales de 12 cm. de ancho y hasta 15 cm. de profundidad para formación de drenaje perimetral en cañones de dimensiones reducidas, incluso picado de azulejo y mortero de agarre, incluso limpieza, extracción, carga y transporte a vertedero o planta de reciclaje a 20 km., considerando trayecto de ida y de vuelta hasta 40 km, canon de vertido y con p.p. de medios auxiliares. En horario nocturno.</t>
  </si>
  <si>
    <t>ER0340</t>
  </si>
  <si>
    <t>IMBORNAL LONGITUDINAL SIFÓNICO PREFABRICADO C/ REJILLA DE FUNDICIÓN</t>
  </si>
  <si>
    <t>Suministro y ejecución de imbornal sifónico para recogida de aguas, prefabricado de hormigon y con rejilla de fundición sobre cerco de ángulo de acero , terminado y con p.p. de medios auxiliares, incluso demolición de solera y excavación necesaria con retirada de escombros a vertedero.</t>
  </si>
  <si>
    <t>ER0090</t>
  </si>
  <si>
    <t>CONEXIÓN A FUENTES DE ANDÉN DE RED DE DRENAJE, (NOCTURNO)</t>
  </si>
  <si>
    <t>Conexión a fuentes de andén de red de drenaje en horario nocturno.</t>
  </si>
  <si>
    <t>D03SAW101NA</t>
  </si>
  <si>
    <t>LIMPIEZA DE LA RED DE DRENAJE ACTUAL. (NOCTURNO)</t>
  </si>
  <si>
    <t>Limpieza de la red de drenaje actual de los andenes, incluyendo bajo andenes y  arquetas y canalizaciones que vayan a ser utilizadas en la nueva red de drenaje, en horario nocturno de 02:30 a 05:00.</t>
  </si>
  <si>
    <t>EJI0010</t>
  </si>
  <si>
    <t>INST. AGUA F.C. ASEOS/VESTUARIOS</t>
  </si>
  <si>
    <t>Renovación, desmontaje e instalación de fontanería para los aseos y vestuarios, realizada con tuberías de cobre para las redes de agua fría y caliente, y con tuberías de pvc serie C, para la red de desagües, con los diámetros necesarios para cada punto de servicio, con bote sifónico de pvc, incluso con p.p. de bajante de pvc de 110 mm. Y manguetón para enlace al inodoro, totalmente terminada, y sin aparatos sanitarios.  Las tomas de agua y los desagües, se entregan con tapones.</t>
  </si>
  <si>
    <t>EJS0080</t>
  </si>
  <si>
    <t>DOSIFICADOR JABÓN LÍQUIDO ANTIGOTEO ABS</t>
  </si>
  <si>
    <t>Suministro y colocación de dosificador antigoteo de jabón líquido con pulsador, de 1 l., depósito de abs blanco con visor transparente, colocado mediante anclajes de fijación a la pared, y instalado.</t>
  </si>
  <si>
    <t>EJS0090</t>
  </si>
  <si>
    <t>DOSIFICADOR TOALLAS DE PAPEL</t>
  </si>
  <si>
    <t>Suministro y colocación de dosificador de toallas de papel en baño, colocado mediante anclajes de fijación a la pared, y instalado.</t>
  </si>
  <si>
    <t>EJS0110</t>
  </si>
  <si>
    <t>ESPEJO PLATEADO 5MM DE 0,50X1,00M</t>
  </si>
  <si>
    <t>Suministro y montaje de espejo plateado de 5 mm de espesor de 0,50x1,00 m, recibido con tornillos y metopas a pared.</t>
  </si>
  <si>
    <t>EJS0130</t>
  </si>
  <si>
    <t>INODORO TANQUE BAJO DAMA BLANCO O EQUIVALENTE</t>
  </si>
  <si>
    <t>Suministro e instalación de inodoro de porcelana vitrificada blanco, de tanque bajo, mod dama de roca, o equivalente,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</si>
  <si>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EJS0170</t>
  </si>
  <si>
    <t>LAVABO 60X47 S.MEDIA BLANCO G.MMDO. PARA EMPOTRAR</t>
  </si>
  <si>
    <t>Suministro e instalación de lavabo de porcelana vitrificada blanco, de 60x47 cm., para colocar empotrado, en encimera de mármol o equivalente (sin incluir), con grifería monomando, con aireador, incluso válvula de desagüe de 32 mm., llaves de escuadra de 1/2" cromadas, y latiguillos flexibles de 20 cm. Y de 1/2", instalado y funcionando.</t>
  </si>
  <si>
    <t>EJS0210</t>
  </si>
  <si>
    <t>PORTARROLLOS TOTALMENTE COLOCADO</t>
  </si>
  <si>
    <t>Suministro e instalación de portarrollos  de acero inoxidable con capacidad para tres rollos, totalmente colocado.</t>
  </si>
  <si>
    <t>EJS0250</t>
  </si>
  <si>
    <t>TERMO ELÉCTRICO 75 L.</t>
  </si>
  <si>
    <t>Suministro e instalación de termo eléctrico de 75 l., i/lámpara de control, termómetro, termostato exterior regulable de 35º a 60º, válvula de seguridad instalado con llaves de corte y latiguillos, sin incluir conexión eléctrica.</t>
  </si>
  <si>
    <t>EJS0270</t>
  </si>
  <si>
    <t>TERMO ELÉCTRICO 150 L.</t>
  </si>
  <si>
    <t>Suministro e instalación de termo eléctrico de 150 l., i/lámpara de control, termómetro, termostato exterior regulable de 35º a 60º, válvula de seguridad instalado con llaves de corte y latiguillos, sin incluir conexión eléctrica.</t>
  </si>
  <si>
    <t>EJS0310</t>
  </si>
  <si>
    <t>VERTEDERO PORCÉLANICO 50X42 G.PARED</t>
  </si>
  <si>
    <t>Suministro e instalación de vertedero de porcelana vitrificada, blanco, de 50x42 cm., dotado de rejilla de desagüe y enchufe de unión, colocado mediante tacos y tornillos al solado, incluso sellado con silicona, e instalado con grifería mezcladora de pared convencional, incluso válvula de desagüe de 40 mm., funcionando.  (El sifón está incluido e las instalaciones de desagüe).</t>
  </si>
  <si>
    <t>FOSO</t>
  </si>
  <si>
    <t>FOSO PARA FELPUDO TECNICO (NOCTURNO)</t>
  </si>
  <si>
    <t>Realizacion de foso para drenaje bajo felpudo tecnico, formación de pendientes para evacuación de agua a canal de drenaje superficial, con mortero de cemento, acabado bruñido,incluso apoyos para estructura y felpudo a definir por la D.F y estructura bajo felpudo en acero a definir por la D.F., dejando 20 mm de profundidad para la colocacion de felpudo. Totalmente terminado y en perfecto funcionamiento.</t>
  </si>
  <si>
    <t>EB0100</t>
  </si>
  <si>
    <t>PINTURA AL CLOROCAUCHO (NOCTURNO)</t>
  </si>
  <si>
    <t>Suministro y aplicación de pintura al clorocaucho con dos manos a brocha,  i/limpieza de superficies y neutralización, plastecido de grietas y mano de imprimación.</t>
  </si>
  <si>
    <t>ER0050</t>
  </si>
  <si>
    <t>CANAL DREN.SUPERFICIAL (NOCTURNO)</t>
  </si>
  <si>
    <t>Canal drenaje superficial marca Ulma o equivalente, serie U-100K, formado por piezas prefabricadas de hormigón polímero con canal interior de 100 mm de anchura y pendiente longitudinal del 0,5% o pendiente en cascada, altura máxima exterior de 280 mm y perfiles de protección , en módulos de 1ML de longitud, cancela de seguridad CS100, rejilla y tornillería correspondiente.colocado y funcionando.</t>
  </si>
  <si>
    <t>FELPUDO</t>
  </si>
  <si>
    <t>FELPUDO TOPWELL 22 G DE VIATEP  O EQUIVALENTE (NOCTURNO)</t>
  </si>
  <si>
    <t>Suministro y colocación de felpudo de entrada Viatep modelo topwell 22 goma o equivalente, enrollable compuesta por perfiles de aluminio de alta resistencia unidos por cables de acero inox y separados por anillos intermedios de caucho que permiten enrollar la alfombra para facilitar su limpieza y transporte. Fabricación a la medida exacta del hueco. En los perfiles se inserta bandas de goma de alto transito con resistencia   a la carga estática de 2,5 toneladas cm2., resistencia al deslizamiento rd según cte clase 3. Con ancho de perfil de 27 mm y altura de perfil más relleno de 22 mm. Totalmenente colocado y listo para su utilizacion.</t>
  </si>
  <si>
    <t>U06TP250</t>
  </si>
  <si>
    <t>CONDUC.POLIET. PE80 PN16 D=25mm</t>
  </si>
  <si>
    <t>TUBERÍA DE POLIETILENO ALTA DENSIDAD PE80, DE 25 MM DE DIÁMETRO NOMINAL Y UNA PRESIÓN DE TRABAJO DE 16 KG/CM2, SUMINISTRADA EN ROLLOS, COLOCADA EN ZANJA SOBRE CAMA DE ARENA, RELLENO LATERAL Y SUPERIOR HASTA 10 CM POR ENCIMA DE LA GENERATRIZ CON LA MISMA ARENA, I/P.P. DE ELEMENTOS DE UNIÓN Y MEDIOS AUXILIARES, SIN INCLUIR LA EXCAVACIÓN NI EL RELLENO POSTERIOR DE LA ZANJA, COLOCADA S/NTE-IFA-13.</t>
  </si>
  <si>
    <t>U06TP300</t>
  </si>
  <si>
    <t>CONDUC.POLIET. PE80 PN10 DN=50mm</t>
  </si>
  <si>
    <t>TUBERÍA DE POLIETILENO ALTA DENSIDAD PE80, DE 50 MM DE DIÁMETRO NOMINAL Y UNA PRESIÓN DE TRABAJO DE 10 KG/CM2, SUMINISTRADA EN BARRAS, COLOCADA EN ZANJA SOBRE CAMA DE ARENA, RELLENO LATERAL Y SUPERIOR HASTA 10 CM POR ENCIMA DE LA GENERATRIZ CON LA MISMA ARENA, I/P.P. DE ELEMENTOS DE UNIÓN Y MEDIOS AUXILIARES, SIN INCLUIR LA EXCAVACIÓN NI EL RELLENO POSTERIOR DE LA ZANJA, COLOCADA S/NTE-IFA-13.</t>
  </si>
  <si>
    <t>U06VAV412</t>
  </si>
  <si>
    <t>VÁLV.REG.PRES.MET.C/MAN.D=1 1/2"</t>
  </si>
  <si>
    <t>VÁLVULA REGULADORA DE PRESIÓN, DE METAL, CON MANÓMETRO INCORPORADO, DE 1 1/2 " DE DIÁMETRO, COMPLETAMENTE INSTALADA.</t>
  </si>
  <si>
    <t>U06VEP033</t>
  </si>
  <si>
    <t>ENLACE REDUCIDO POLIPROPILENO DN=50/40mm</t>
  </si>
  <si>
    <t>ENLACE REDUCIDO POLIPROPILENO 50/40 MM. DE DIÁMETRO, COLOCADO EN TUBERÍA DE POLIETILENO DE ABASTECIMIENTO DE AGUA, SIN INCLUIR EL DADO DE ANCLAJE, COMPLETAMENTE INSTALADO.</t>
  </si>
  <si>
    <t>U06VEP034</t>
  </si>
  <si>
    <t>ENLACE REDUCIDO POLIPROPILENO DN=40/25mm</t>
  </si>
  <si>
    <t>ENLACE REDUCIDO POLIPROPILENO 40/32 MM. DE DIÁMETRO, COLOCADO EN TUBERÍA DE POLIETILENO DE ABASTECIMIENTO DE AGUA, SIN INCLUIR EL DADO DE ANCLAJE, COMPLETAMENTE INSTALADO.</t>
  </si>
  <si>
    <t>EJV0010</t>
  </si>
  <si>
    <t>LLAVE DE ESFERA DE 1" 25 MM.</t>
  </si>
  <si>
    <t>Grf</t>
  </si>
  <si>
    <t>GRIFERIA FUENTES</t>
  </si>
  <si>
    <t>Total C03.02.02</t>
  </si>
  <si>
    <t>C03.02.03</t>
  </si>
  <si>
    <t>EI0040</t>
  </si>
  <si>
    <t>IMPERMEABILIZACIÓN CON LAMA FV Y RESINAS DE POLIESTER EN ANDENES..(NOCTURNO)</t>
  </si>
  <si>
    <t>Suministro y montaje de impermeabilización en andenes con lama de fibra de vidrio con resinas de poliéster modificadas, de clasificación europea de reacción al fuego B-s2, d0 y libre de halógenos, de 40 cm de ancho útil, incluso colocación, parte proporcional de rastreles de sujeción a bóveda con perfiles en z colgados de varilla de acero inoxidable, tacos químicos o de sujeción HILTI HPS-R8/5 para sujeción de varilla y tornillos de acero inoxidable rosca-chapa para sujeción de lama a rastrel, incluso la colocación de varillas roscadas de acero inoxidable (diámetro 6 mm.) fijadas a la bóveda mediante tacos químicos, a intervalos regulares de 1,65 m. aprox. como soporte y sujección de la línea de luminarias a instalar, con p.p. de medios auxiliares y jornada de agente de comprobación de corte de tracción, totalmente instalado, en horario nocturno.</t>
  </si>
  <si>
    <t>0204</t>
  </si>
  <si>
    <t>MICROMORTERO EPOXI-CUARZO PARA BLINDAJE CONTINUO COMPOSITE EPOXI (NOCTURNO)</t>
  </si>
  <si>
    <t>Recubrimiento sobre laminado de impermeabilización ejecutado a base de Micromortero Epoxi-Cuarzo, con acabado apto para adherencia del mortero de asiento para ejecutar aplacados y alicatados. Incluyendo  p.p. de maquinaria y medios auxiliares. En horario nocturno.</t>
  </si>
  <si>
    <t>invt 9</t>
  </si>
  <si>
    <t>TRATAMIENTO DE IMPERMEABILIZACIÓN INTERIOR PARA ESTANQUEIDAD DE PARAMENTOS VERTICALES /HORIZONTALES EN GALERÍAS, POZOS Y FOSOS</t>
  </si>
  <si>
    <t>TRATAMIENTO DE IMPERMEABILIZACIÓN INTERIOR PARA ESTANQUEIDAD DE PARAMENTOS VERTICALES /HORIZONTALES EN GALERÍAS, POZOS Y FOSOS DE ASCENSOR (SUBPRESIÓN) FORMANDO UN REVESTIMIENTO CONTINUO CONFORMADO “IN SITU”; TRANSITABLE, Y RESISTENTE FRENTE A SUBPRESIÓN.
COMPUESTO POR:
-LIGANTES POLÍMERICOS DE ÚLTIMA GENERACIÓN,
-REFUERZOS CON FIBRAS SELECCIONADAS EN PUNTOS CRÍTICOS,
-CAPA DE AUTOPROTECCIÓN SEGÚN LAS SOLICITUDES PREVISTAS
INTEGRARÁ EL TRATAMIENTO DE PUNTOS SINGULARES (JUNTAS, UNIONES, ETC), A BASE DE CAUCHO Y LAMINADO DE COMPOSITE.
FORMADO POR:
· ADHESIVO EPOXI DE ALTA VISCOSIDAD PARA ADHERENCIA EN HORMIGÓN SECO O HÚMEDO.
· LAMINADO CONTINUO A BASE DE COMPOSITE EPOXI/FIBRA DE VIDRIO DE ALTA TRACCIÓN (RT&gt; 35 N/CM), TOTALMENTE ADAPTADO A LA GEOMETRÍA DEL SOPORTE.
· RECUBRIMIENTO DE ACABADO EPOXI BICOMPONENTE EN EL COLOR A DEFINIR POR LA DIRECCIÓN DE OBRA.
PROPORCIONANDO AL PRODUCTO FINAL LOS VALORES DE CALIDAD SIGUIENTES:
· ADHERENCIA AL SOPORTE ISO 24624 &gt; 2 MPA
· RESISTENCIA A TRACCIÓN DEL ADHESIVO ASTM D638 &gt; 28 MPA
· RESISTENCIA A TRACCIÓN DEL LAMINADO DE ALTA TRACCIÓN ASTM D638 &gt; 35 N/CM
· RESISTENCIA A TRACCIÓN DEL RECUBRIMIENTO DE ACABADO ASTM D638 &gt; 25 MPA
· ABSORCIÓN DE AGUA EN EL EQUILIBRIO ASTM D570 &lt; 2%
· Tª DE TRANSICIÓN VÍTREA TG DSC 10K/MIN &gt; 50 ºC
· RESISTENCIA QUÍMICA FRENTE AL AGUA, SALES Y CONCENTRACIONES ÁCIDAS O BÁSICAS CON PH 4-13 ASTM D638 EXCELENTE
· RESISTENCIA AL ENVEJECIMIENTO DESPUÉS DE INMERSIÓN EN AGUA HASTA EL EQUILIBRIO (115 DÍAS) EOTA MUY BUENA (PÉRDIDA DE TRACCIÓN DEL 10%)
TOTALMENTE TERMINADO. INCLUIDO MATERIAL, LIMPIEZA Y RETIRADA DE POSIBLES ESCOMBROS A PIE DE CARGA, TRANSPORTE A VERTEDERO, P.P. DE MAQUINARIA, MEDIOS AUXILIARES Y COSTES INDIRECTOS.
EN HORARIO NOCTURNO</t>
  </si>
  <si>
    <t>Total C03.02.03</t>
  </si>
  <si>
    <t>C03.02.04</t>
  </si>
  <si>
    <t>EAR0020</t>
  </si>
  <si>
    <t>FORMACION DE FUENTE EN NIVEL ANDEN, DE FABRICA (NOCTURNO)</t>
  </si>
  <si>
    <t>Formación de fuente en nivel andén, de fábrica, con grifo con toma de agua tipo racor-manguera y sumidero, con acabado interior alicatado. En horario nocturno.</t>
  </si>
  <si>
    <t>EP0040</t>
  </si>
  <si>
    <t>BORDE DE ANDEN DE GRANITO (NOCTURNO)</t>
  </si>
  <si>
    <t>Suministro y colocación de borde de anden formado por piezas de granito nacional 80 x 40 x 6 cms. de espesor con dos bandas antideslizante, sentado con mortero de cemento y arena de río (M-40), dosificación 1/6 y p.p. de cortes y piezas especiales, totalmente colocado y terminado. (Nocturno)</t>
  </si>
  <si>
    <t>EP0150</t>
  </si>
  <si>
    <t>PULIDO, ABRILLANTADO Y LIMPIEZA DE SOLADO DE TERRAZO. (NOCTURNO)</t>
  </si>
  <si>
    <t>Pulido, abrillantado y limpieza de solado de terrazo, teniendo riguroso cuidado para no deteriorar las bases de señalización topográfica, incluso reposición de alguna dañada. En horario nocturno</t>
  </si>
  <si>
    <t>EP0101</t>
  </si>
  <si>
    <t>PELDAÑO DE GRANITO NEGRO NACIONAL O IMPORTACIÓN (NOCTURNO)</t>
  </si>
  <si>
    <t>Suministro y colocación de peldaño de granito negro nacional o importación, acabado semibrillo con tira antideslizante abujardada y rellena con carborundum color amarillo, con huella de 30x6 cm. y tabica de 15x3 cm., sentado con mortero de cemento y arena de río (M-40), dosificación 1/6, totalmente colocado y terminado, ejecutado según norma vigente.</t>
  </si>
  <si>
    <t>EVP0060</t>
  </si>
  <si>
    <t>INCREMENTO SOBRE PRECIO DE SOLADO DE GRANITO.</t>
  </si>
  <si>
    <t>Incremento sobre precio de solado de granito, por ejecución de dibujo o cenefa en solado, bien por cambio de despiece o por cambio de color o calidad de granito de proyecto, incluyendo materiales cuyo nombre comercial sea granito. Aplicado por m2 realmente ejecutado de borde de andén, aplacado, peldaño, solado o zanquín.</t>
  </si>
  <si>
    <t>EP0420</t>
  </si>
  <si>
    <t>ZANQUÍN DE GRANITO NEGRO H= 42CM, NOCTURNO</t>
  </si>
  <si>
    <t>Suministro y colocación de zanquín de granito negro nacional apomazado de 42 cm. de altura, de 2 cm. de espesor recibido con mortero de cemento y arena de miga1/6, i/ rejuntado y limpieza, (nocturno)</t>
  </si>
  <si>
    <t>EP0331</t>
  </si>
  <si>
    <t>SOLADO DE GRANITO NEGRO APOMAZADO ESP=3CM (NOCTURNO)</t>
  </si>
  <si>
    <t>Suministro y colocación de solado de granito color negro nacional, acabado pulido mate de 3 cm. De espesor, en losas de dimensión variable, recibido con mortero de cemento y arena de miga 1/6, i/ cama de arena de 2 cm. de espesor, i/rejuntado y limpieza.</t>
  </si>
  <si>
    <t>E17AE080</t>
  </si>
  <si>
    <t>ABUJARDADO DE PELDAÑOS DE GRANITO (NOCTURNO)</t>
  </si>
  <si>
    <t>Abujardado de peldaños de granito. I.p.p de medios auxiliares y costes indirectos. En horario nocturno.</t>
  </si>
  <si>
    <t>3.20 Z</t>
  </si>
  <si>
    <t>REJUNTADO DE PELDAÑOS (NOCTURNO)</t>
  </si>
  <si>
    <t>Rejuntado de peldaños y limpieza del mismo en horario nocturno, totalmente terminado. En horario nocturno.</t>
  </si>
  <si>
    <t>EM0100</t>
  </si>
  <si>
    <t>COLOCACIÓN DE BORDILLO</t>
  </si>
  <si>
    <t>Suministro y colocación de bordillo de granito, de 20x25 cm. En tramos rectos y curvos, incluso parte proporcional de medios auxiliares.</t>
  </si>
  <si>
    <t>EVP0380</t>
  </si>
  <si>
    <t>SUELO ELEVADO REGISTRABLE DE ALTA RESISTENCIA.</t>
  </si>
  <si>
    <t>Suministro y colocación de suelo elevado registrable de alta resistencia de altura entre 60 y 120 cm. Formado por baldosas autoportantes a base de chapa de acero galvanizado de 0.8 mm., embutida tablero aglomerado de fibra de madera, densidad media 620 y chapa de acero galvanizado.</t>
  </si>
  <si>
    <t>EVB0090</t>
  </si>
  <si>
    <t>PANEL VITRIFICADO CURVO TIPO SANDWICH, JORNADA 2:30 - 5:00 A.M. (NOCTURNO)</t>
  </si>
  <si>
    <t>Suministro y montaje revestimiento de paramentos verticales, curvos, formados por los siguientes elementos:
- panel curvo tipo sándwich formado  por dos chapas de acero, la interior de 0,5 mm de espesor galvanizada en caliente y la exterior de 1,2 mm de espesor con recubrimiento cerámico de 0,5 mm por ambas caras y núcleo formado por contraplacado con aglomerado, hidrófugo e ignífugo, de 10 mm de espesor. Los pliegues longitudinales de la cara vitrificada abarcarán el núcleo y la otra chapa y la trasera llevará los bordes inferiores y superiores sellados para evitar posibles filtraciones.
- estructura portante de revestimiento vertical y canaleta superior formada por perfiles de acero galvanizado (curvados o rectos) de diferentes secciones (según planos de detalle), anclada al paramento vertical mediante perfiles tubulares de acero galvanizado y placas de anclaje. 
-se incluirá todo tipo de perfiles de remate de acero inoxidable para la fijación de paneles, tornillería y medios auxiliares, totalmente montados. (Nocturno)</t>
  </si>
  <si>
    <t>EVB0180</t>
  </si>
  <si>
    <t>REPOSICIÓN DE PANELES VITRIFICADOS S/MATERIAL. (NOCTURNO)</t>
  </si>
  <si>
    <t>Reposición de panel de chapa vitrificada y/o esmaltada, recto o curvo, procedente de desmontaje con p.p. de perfilería y elementos de fijación, incluyendo nivelación, aplomado y medios auxiliares, totalmente instalado, en horario nocturno.</t>
  </si>
  <si>
    <t>NEVB001</t>
  </si>
  <si>
    <t>TAPA CANALETA DE 2M X 390 MM (NOCTURNO)</t>
  </si>
  <si>
    <t>Suministro y colocación de tapa  de la canaleta  de dimensiones 390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 franja de 2 mm en color blanco.
- franja de color azul, pantone 293, en el resto de la tapa
 Totalmente instalada, incluso remates, tornillería, y elementos de anclaje a la canaleta, en horario nocturno.</t>
  </si>
  <si>
    <t>NEVB0240</t>
  </si>
  <si>
    <t>TAPA CANALETA DE 2M X 390 MM CON NOMBRE DE LA ESTACIÓN (NOCTURNO)</t>
  </si>
  <si>
    <t>Suministro y colocación de tapa  de la canaleta  de dimensiones 390 mm de ancho y 2 m de longitud, practicable con bisagra continua y 3 cerrojillos. Realizada con el mismo material que el panel de revestimiento, esmaltada y vitrificada (500 micras) con tres colores y con la siguiente disposición de la parte inferior a la superior:
- franja de 2 mm en color blanco.
- franja de 86 mm con el color identificativo de la línea. En esta franja se señalizará si es andén 1 ó andén 2.letra helvética médium modificada con un tamaño de caja de............................
- franja de 2 mm en color blanco.
- franja de color azul, pantone 293, en el resto de la tapa. Esta zona llevará impresa en blanco el nombre de la estación en letra helvética médium modificada con un tamaño de caja exactamente igual a las lamas de señalización al viajero que es la lama-6, es decir, 130 mm mayúsculas.
Totalmente instalada, incluso remates, tornillería, y elementos de anclaje a la canaleta, en horario nocturno.</t>
  </si>
  <si>
    <t>PR0003</t>
  </si>
  <si>
    <t>REPOSICIÓN CANALETA Y TAPA. (NOCTURNO)</t>
  </si>
  <si>
    <t>Reposición de canaleta vitrificada y/o esmaltada, tapa y bandeja de cables procedente de desmontaje con p.p. de perfilería y elementos de fijación, incluyendo nivelación, aplomado y medios auxiliares, totalmente instalado, en horario nocturno.</t>
  </si>
  <si>
    <t>EVB0070</t>
  </si>
  <si>
    <t>PANEL COMPACTO TIPO TRESPA O EQUIVALENTE</t>
  </si>
  <si>
    <t>Suministro y colocación de panel trespa meteor o equivalente  de 8 mm de espesor con fijación mecánica oculta sobre perfilería especifica de aluminio, incluyendo la misma, colocación y limpieza.</t>
  </si>
  <si>
    <t>Total C03.02.04</t>
  </si>
  <si>
    <t>C03.02.05</t>
  </si>
  <si>
    <t>EHAP0140</t>
  </si>
  <si>
    <t>PUERTA CORTAFUEGO RF-90 UNA HOJA CHAPA VITRIFICADA.</t>
  </si>
  <si>
    <t>Suministro y montaje de puerta cortafuego tipo RF-90 una hoja, cara exterior de chapa de acero vitrificado, compuesta por una hoja según planos y jambas construida con chapa esmaltada, relleno ignífugo o resistente a la humedad, y chapa de acero galvanizado todo ello sobre bastidor y cerco de acero galvanizado, con bisagras de acero inoxidable cerradura antipánico tipo, homologada, incluso tornillería y cerradero con selector de cierre, incluso suministro y montaje totalmente terminada.</t>
  </si>
  <si>
    <t>EHAP0120</t>
  </si>
  <si>
    <t>PUERTA CORTAFUEGO RF-90 DOS HOJAS CHAPA VITRIFICADA.</t>
  </si>
  <si>
    <t>Suministro y montaje de puerta cortafuego tipo RF-90 dos hojas, cara exterior de chapa de acero vitrificado, compuesta por dos hojas según planos y jambas construida con chapa esmaltada, relleno ignifugo o resistente a la humedad y chapa de acero galvanizado todo ello sobre bastidor y cerco de acero galvanizado, con bisagras de acero inoxidable cerradura antipánico tipo, homologada, incluido tornillería y cerradero con selector de cierre, incluso suministro y montaje totalmente terminada.</t>
  </si>
  <si>
    <t>EHAP0270</t>
  </si>
  <si>
    <t>PUERTA METÁLICA-VITRIFICADA PARA FUENTE DE ANDÉN DE 90X65. (NOCTURNO)</t>
  </si>
  <si>
    <t>Suministro y colocación de puerta metálica de 90 cm. de altura y 65 cm. de ancho aproximadamente, acabada con paneles cerámicos vitrificados igual a los paramentos, incluso herrajes de colgar y seguridad, cerco metálico y recibido del mismo, en fuentes de andén, en horario nocturno.</t>
  </si>
  <si>
    <t>EHAP0130</t>
  </si>
  <si>
    <t>PUERTA CORTAFUEGO RF-90 DOS HOJAS.</t>
  </si>
  <si>
    <t>Suministro y montaje de puerta cortafuego tipo RF-90, de 2 hojas abatible con doble chapa de acero, incluso p.p. de aislamiento de fibra mineral, cerco tipo z electro soldado de 3 mm. de espesor, cerradura puerta homologada por metro, con selector cierre de hojas, suministro de muelle hidráulico TS-10 con brazo, fuerza 2-3, herrajes de colgar y de seguridad.</t>
  </si>
  <si>
    <t>EHAP0080</t>
  </si>
  <si>
    <t>PUERTA CORTAFUEGO RF-120 DOS HOJAS C/OCULO</t>
  </si>
  <si>
    <t>Puerta cortafuego tipo rf-120, de 2 hojas abatible con doble chapa de acero, con óculo de 25 cm. En cada hoja, i/p.P. De aislamiento de fibra mineral, cerco tipo z electrosoldado de 3 mm. De espesor, cerradura puerta antipánico homologada por metro, con selector cierre de hojas, suministro de muelle hidráulico ts-10 con brazo, fuerza 2-3, herrajes de colgar y de seguridad, recibido y aplomado. Totalmente instalada.</t>
  </si>
  <si>
    <t>EHL0010</t>
  </si>
  <si>
    <t>REJILLA DE IMPULSION Y RETORNO DE PERFILES DE ALUMINIO EXTRUIDO (NOCTURNO)</t>
  </si>
  <si>
    <t>Suministro y montaje de rejilla de impulsión y retorno de perfiles de aluminio extruido y anodizado en su color con lamas fijas horizontales de 2,00 x 0,225 m dimensiones totales, modelo ah detrox o equivalente, incluso compuerta de regulación con laminas acopladas en forma opuesta de chapa de acero esmaltado, marco de perfiles de acero, elementos de fijación y anclaje, totalmente terminado. En horario nocturno.</t>
  </si>
  <si>
    <t>EHI0230</t>
  </si>
  <si>
    <t>REMATE PIÑON DE ACERO INOXIDABLE. JORNADA 2:30 - 5:00 A.M.</t>
  </si>
  <si>
    <t>Suministro y montaje de remate piñón de acero inoxidable, a base de tres  chapas en forma de "U" de 25 cm. de ancho y 2 mm de espesor, soldadas en ángulo de 90º, guardando la forma de la embocadura del túnel a la estación, reforzando sus bordes con cuadradillo de 10x10 mm del mismo material soldado a la chapa, i/ perfilería auxiliar de acero galvanizado para su montaje con p.p. de medios auxiliares y jornada de agente de comprobación de corte de tracción, totalmente instalado, en horario nocturno. Colocado. Jornada 2:30 - 5:00 A.M.</t>
  </si>
  <si>
    <t>NEHI0160</t>
  </si>
  <si>
    <t>FRENTE DE BORDE DE ANDÉN DE ACERO INOXIDABLE (NOCTURNO)</t>
  </si>
  <si>
    <t>Suministro y colocación de frente de acero inoxidable de 450 mm. de desarrollo y 2 mm. de espesor en el borde del andén, incluyendo: 
- suministro y recibido de bastidor metálico formado por perfiles tubulares longitudinales y verticales de acero galvanizado de 40x40 mm, anclados por medio de conectores, en el frente del borde de andén.
-fijación de plancha de acero inoxidable AISI 316 esmerilado de 2 mm de espesor, anclados por medio de remaches, tal y como se indica en planos de detalle.
Totalmente terminada la unidad, manteniendo la geometría existente, incluyendo los materiales y medios auxiliares necesarios para su correcto montaje, totalmente instalado, según las normas de metro, en horario nocturno con ocupación de vía.</t>
  </si>
  <si>
    <t>EHI0190</t>
  </si>
  <si>
    <t>PASAMANOS DE DOBLE TUBO DE ACERO INOXIDABLE DE 40 MM. (NOCTURNO)</t>
  </si>
  <si>
    <t>Suministro y montaje de pasamanos de doble tubo de acero inoxidable AISI 304 con acabado esmerilado, de 40 mm de diámetro, anclado a paramento, incluso recibido y fijación, totalmente terminado, en horario nocturno.</t>
  </si>
  <si>
    <t>EHI0031</t>
  </si>
  <si>
    <t>BARANDILLA ESCALERA DOBLE TUBO ACERO INOX (NOCTURNO)</t>
  </si>
  <si>
    <t>Suministro y montaje de barandilla de escalera de 95 cm. de altura, realizada con tubo de acero inoxidable 18/8, con dos pasamanos de 43 mm. de diámetro exterior y 1,5 mm  de espesor, y pilastras cada tres peldaños de 50 mm de diámetro y 2mm. de espesor, realizado s/planos de detalle, totalmente colocada, i/ anclaje a peldaño mediante taladro relleno con mortero epoxi y piezas especiales.Al inicio y al final de cada tramo, siempre que sea posible, se prolongarán los pasamanos 45cm en horizontal, con U de cierre entre ambas alturas.</t>
  </si>
  <si>
    <t>EHAP0040</t>
  </si>
  <si>
    <t>PUERTA CHAPA DE ACERO GALV. LISA 70X200.E=1+PANEL+1MM. P.EPOXI</t>
  </si>
  <si>
    <t>Suministro y colocación de puerta de chapa lisa de 1 hoja de 70x200 cm., realizada con doble chapa de acero galvanizado de 1 mm. de espesor y panel intermedio, rigidizadores con perfiles de acero conformado en frío, herrajes de colgar, cerradura con manillón de nylon, cerco de perfil de acero conformado en frío con garras para recibir a la obra, acabado con capa de pintura epoxi polimerizada al horno, elaborada en taller, ajuste y fijación en obra. (Sin incluir recibido de albañilería).</t>
  </si>
  <si>
    <t>EHAP0050</t>
  </si>
  <si>
    <t>PUERTA CHAPA DE ACERO GALV. LISA 80X200.E=1+PANEL+1MM P.EPOXI</t>
  </si>
  <si>
    <t>Suministro y colocación de puerta de chapa lisa de 1 hoja de 80x200 cm., realizada con doble chapa de acero galvanizado de 1 mm. de espesor y panel intermedio, rigidizadores con perfiles de acero conformado en frío, herrajes de colgar, cerradura con manillón de nylon, cerco de perfil de acero conformado en frío con garras para recibir a la obra, acabado con capa de pintura epoxi polimerizada al horno, elaborada en taller, ajuste y fijación en obra. (Sin incluir recibido de albañilería).</t>
  </si>
  <si>
    <t>Total C03.02.05</t>
  </si>
  <si>
    <t>C03.02.06</t>
  </si>
  <si>
    <t>EK0410</t>
  </si>
  <si>
    <t>REPOSICIÓN DE PAPELERA (NOCTURNO)</t>
  </si>
  <si>
    <t>Reposición de papelera, procedente de desmontaje, incluso anclajes y transporte desde almacén de metro, en horario nocturno.</t>
  </si>
  <si>
    <t>PR0007</t>
  </si>
  <si>
    <t>MONTAJE DE VINILO ADHESIVO (NOCTURNO)</t>
  </si>
  <si>
    <t>SUMINISTRO Y COLOCACIÓN VINILO ADHESIVO DECORADO, INCLUSO RETIRADA DEL ANTERIOR SI EXISTIESE, INCLUYE SEÑALIZACIÓN SOBRE CUALQUIER MAATERIAL EN PARAMENTOS HORIZONTALES O VERTICALES. SE INCLUYE MATERIAL DE ESPECIFICACIONES TÉCNICAS SEGÚN PLIEGO TÉCNICO.
INCLUIDOS MEDIOS AUXILIARES, MECÁNICOS, MANUALES Y DE PROTECCIÓN, MEDIO DE TRANSPORTE, LIMPIEZA Y RETIRADA DEL MATERIAL SOBRANTE, CARGA Y TRANSPORTE A VERTEDERO AUTORIZADO O A LUGAR DEFINIDO POR LA DIRECCIÓN FACULTATIVA, I/ CANON DE VERTIDO Y TASAS.EN HORARIO NOCTURNO 
SE ABONARÁ EN FUNCIÓN DE MEDICION TOTALMENTE EJECUTADA. A LA FINALIZACIÓN DE TRABAJO, LA ZONA DE ACTUACIÓN DEBE QUEDAR TOTALMENTE LIMPIA Y EN SERVICIO. EN HORARIO NOCTURNO.</t>
  </si>
  <si>
    <t>EK0050</t>
  </si>
  <si>
    <t>MONTAJE DE BANCO METÁLICO, NOCTURNO</t>
  </si>
  <si>
    <t>Montaje de banco metálico procedente de acopio, i/ ejecución de taladros, totalmente instalado, en horario nocturno.</t>
  </si>
  <si>
    <t>EK0010</t>
  </si>
  <si>
    <t>BANCO DE ACERO INOXIDABLE (NOCTURNO)</t>
  </si>
  <si>
    <t>Suministro y montaje de banco modelo "egoki" de akaba o equivalente, de acero inoxidable, capacidad para cuatro plazas, dimensiones 200 x 56 x 83/45, formado por patas de aluminio fundido en coquilla de acero por gravedad, calidad UNE l-2341 o DIN G-AL.MG3 (CU), texturado superficial realizado por granalla de acero de 0,5 mm. y protección superficial mediante anonizado electrolítico transparente; estructura de chapa blanca laminada en frió ap 02 (E= 2 mm.) mecanizado en punzonadora y conformado en máquina plegadora, con costillas sujeción larguero de chapa embutida en troquel, todo ello soldado con semiautomática de arco con aporte de hilo de acero controlado con gas arcal-21 y con tratamiento superficial realizado en dos etapas: 1ª, desengrase alcalino y cincado electrolítico color blanco y 2º, desengrase alcalino con secado a 120ºC. Seguido de pintado con pintura en polvo epoxi polimerizado en horno a 180ºC durante 20 minutos y enfriamiento al aire libre; asiento y respaldo de chapa laminada en frió de acero inoxidable AISI-304 (cr 18/ni 8) de embutición normal y muy buena resistencia a la corrosión, chapa de E= 2 mm. Con zonas perforadas delimitando plazas realizados en maquina punzonadora, punzonados de 18 x 18, nervio 8, paso 26 mm.; respaldo reforzado con costillas de chapa laminada en frió, asimismo, de inoxidable AISI-304 (E=1,2 mm.) cortadas en cizalla y embutidas en prensa, y unidas entre si mediante soldadura por puntos; acabado superficial "rayado-esmeril" realizado con polea de "escotch-brite industrial" de 3 m. Totalmente colocado en su emplazamiento definitivo.</t>
  </si>
  <si>
    <t>EK0210</t>
  </si>
  <si>
    <t>MONTAJE DE PLAFÓN INFORMATIVO I2+I3 CON PATAS DE ACERO INOXIDABLE (NOCTURNO)</t>
  </si>
  <si>
    <t>MONTAJE DE PLAFÓN INFORMATIVO I2+I3 PROCEDENTE DE ACOPIO EN OBRA O ALMACÉN DE METRO CON INCORPORACIÓN DE DOS PATAS DE ACERO INOXIDABLE DE 80 MM DE DIÁMETRO, CONECTORES A SUELO Y ESTRUCTURA TUBULAR DE ACERO INOXIDABLE DE 50X50 MM EN BASTIDOR PARA FIJAR PLAFÓN, INCLUYENDO REPLANTEO Y LOS MEDIOS AUXILIARES NECESARIOS PARA SU CORRECTA COLOCACIÓN, SEGÚN LAS NORMAS DE METRO, EN HORARIO NOCTURNO.</t>
  </si>
  <si>
    <t>EK0280</t>
  </si>
  <si>
    <t>PANEL INFORMATIVO ACERO INOX. CURVO . JORNADA 2:00 - 6:00 A.M.</t>
  </si>
  <si>
    <t>Suministro e instalación de conjunto de panel informativo tipo, colocado en andenes curvos, empotrado en el nuevo revestimiento de paneles de acero vitrificado,  formado por dos módulos de 2 m cada uno, unidos en un solo panel o independientes, de dimensiones totales 4000x930mm., construido con hojas de perfiles de acero inoxidable y expositor en policarbonato saphir-tmm m1, practicable mediante cerradura antivandálica oculta, bisagras escamoteables de seguridad sobre caja estanca lisa para empotrar y dispositivo hidráulico de cierre y apertura rápida, i/ colocación modificación de estructura de paneles para incorporación del panel. Totalmente terminado en horario nocturno.</t>
  </si>
  <si>
    <t>EK0130</t>
  </si>
  <si>
    <t>MONTAJE DE CARTEL PUBLICIDAD LUMINOSO (NOCTURNO)</t>
  </si>
  <si>
    <t>Montaje de cartel de publicidad luminoso, procedente del desmontaje, acopiado en obra o almacén de metro, incluso transporte, replanteo, anclajes mecánicos, conexión eléctrica, reposición de algún elemento deteriorado, en horario nocturno.</t>
  </si>
  <si>
    <t>EK0070</t>
  </si>
  <si>
    <t>CAJEO Y MONTAJE DE ELEMENTOS EN VÍTREX (NOCTURNO)</t>
  </si>
  <si>
    <t>Cajeo, anclaje a pared y montaje de cualquier elemento en panel vitrificado, incluso replanteo, anclajes mecánicos y montaje/desmontaje de los paneles, en horario nocturno.</t>
  </si>
  <si>
    <t>NEK003</t>
  </si>
  <si>
    <t>MONTAJE DE TELÉFONO DE PIÑÓN (NOCTURNO)</t>
  </si>
  <si>
    <t>Montaje de teléfono de piñón procedente de acopio en obra o almacén de Metro, incluso transporte, anclajes mecánicos, reposición de algún elemento dañado, conexionado y comprobación de funcionamiento, en horario nocturno.</t>
  </si>
  <si>
    <t>NEK004</t>
  </si>
  <si>
    <t>COLOCACIÓN DE ROMBO METÁLICO DE PIÑÓN DE ESTACIÓN (NOCTURNO)</t>
  </si>
  <si>
    <t>Colocación de rombo metálico, procedente de desmontaje, incluso anclajes mecánicos, medios auxiliares y transporte, en horario nocturno.</t>
  </si>
  <si>
    <t>EK0150</t>
  </si>
  <si>
    <t>MONTAJE DE ESPEJO DE PIÑÓN (NOCTURNO)</t>
  </si>
  <si>
    <t>Montaje de espejo de piñón nuevo, incluso replanteo, anclajes mecánicos, medios auxiliares, ajuste y reposición de algún elemento dañado, en horario nocturno.</t>
  </si>
  <si>
    <t>ANDL585</t>
  </si>
  <si>
    <t>MONTAJE DE MÁQUINA BILLETERA, NOCTURNO</t>
  </si>
  <si>
    <t>Montaje de máquina billetera (metta, vape, etc...), Procedente de acopio en obra o de almacén de metro, incluso replanteo, anclajes químicos, conexionado (eléctrico, de señales, alarma, etc.), Transporte, totalmente instalada y comprobado su correcto funcionamiento y con p.P. De medios auxiliares y costes indirectos, en horario nocturno.
Totalmente instalado en horario nocturno.
Tras el solado de los vestíbulos estos equipos, volverán a instalarse en la misma posición que estaban, aprovechando para ello el cableado de alimentación, comunicación, etc., Que tenían en el momento de la retirada.
I/conexión cableado anti-intrusión metta.</t>
  </si>
  <si>
    <t>ANDL586</t>
  </si>
  <si>
    <t>MONTAJE DE PASO ENCLAVADO MECÁNICO (NOCTURNO)</t>
  </si>
  <si>
    <t>Montaje de paso enclavado mecánico procedente de acopio en obra i/ ejecución de taladros y con p.P. De medios auxiliares y costes indirectos. Totalmente instalado en horario nocturno.
Tras el solado de los vestíbulos estos equipos, volverán a instalarse en la misma posición que estaban, aprovechando para ello el cableado de alimentación, comunicación, etc., Que tenían en el momento de la retirada.</t>
  </si>
  <si>
    <t>ANDL587</t>
  </si>
  <si>
    <t>MONTAJE DE TORNIQUETE (NOCTURNO)</t>
  </si>
  <si>
    <t>Montaje de torniquete procedente de acopio en obra, incluso conexión eléctrica, i/ ejecución de taladros, con p.P. De medios auxiliares y costes indirectos, totalmente instalado en horario nocturno.
Tras el solado de los vestíbulos estos equipos, volverán a instalarse en la misma posición que estaban, aprovechando para ello el cableado de alimentación, comunicación, etc., Que tenían en el momento de la retirada.</t>
  </si>
  <si>
    <t>EK0200N</t>
  </si>
  <si>
    <t>MONTAJE DE PANTALLA DE ENCAUZAMIENTO (NOCTURNO)</t>
  </si>
  <si>
    <t>Montaje de pantalla de encauzamiento, incluso recibido y p.p. de medios auxiliares, quedando totalmente instalada, en horario nocturno.</t>
  </si>
  <si>
    <t>ANDL588</t>
  </si>
  <si>
    <t>MONTAJE DE PORTÓN DE PASO. (NOCTURNO)</t>
  </si>
  <si>
    <t>Montaje de portón procedente de acopio, incluso anclajes, conexión eléctrica, cableado, i/ ejecución de taladros, p.P. De medios auxiliares, costes indirectos y pequeño material. Totalmente instalado en horario nocturno.
Tras el solado de los vestíbulos estos equipos, volverán a instalarse en la misma posición que estaban, aprovechando para ello el cableado de alimentación, comunicación, etc., Que tenían en el momento de la retirada.</t>
  </si>
  <si>
    <t>EK0080N</t>
  </si>
  <si>
    <t>MONTAJE DE CAJERO AUTOMÁTICO O MÁQUINA VENDING (NOCTURNO)</t>
  </si>
  <si>
    <t>Montaje de cajero automático de cualquier entidad bancaria o máquina "vending", en su emplazamiento definitivo, una vez terminada la obra de revestimiento en paramentos verticales y falsos techos, quedando totalmente instalado y funcionando, en horario nocturno.</t>
  </si>
  <si>
    <t>EK0040</t>
  </si>
  <si>
    <t>MONTAJE DE ATRIL PROCEDENTE, NOCTURNO</t>
  </si>
  <si>
    <t>Montaje de atril procedente acopio en obra, incluso replanteo y anclajes mecánicos, en horario nocturno.</t>
  </si>
  <si>
    <t>EK0260</t>
  </si>
  <si>
    <t>MONTAJE DE SEÑALIZACIÓN FOTOLUMINISCENTE EN PARAMENTOS VERTICALES. (NOCTURNO)</t>
  </si>
  <si>
    <t>Montaje de señalización fotoluminiscente en paramentos verticales y escaleras cuyo sentido de evacuación sea el de subida, incluyendo fijación del soporte de aluminio y montaje de la banda, totalmente colocado. En horario nocturno.</t>
  </si>
  <si>
    <t>EHI0180</t>
  </si>
  <si>
    <t>PASAMANOS ACERO INOXIDABLE 50 MM. DIÁMETRO. (NOCTURNO)</t>
  </si>
  <si>
    <t>Suministro y montaje de pasamanos de acero inoxidable AISI 304 con acabado esmerilado, de 50 mm. de diámetro y 1,5 mm. de espesor, colocado según detalle de plano, totalmente instalado. En horario nocturno.</t>
  </si>
  <si>
    <t>invt 14</t>
  </si>
  <si>
    <t>MONTAJE DE ARMARIO DE COLUMNA SECA (NOCTURNO)</t>
  </si>
  <si>
    <t>MONTAJE DE ARMARIO DE COLUMNA SECA, PROCEDENTE DE ACOPIO O ALMACÉN, EN ZONA DE ACTUACIÓN, INCLUSO P.P. DE PERFILERÍA Y ELEMENTOS DE FIJACIÓN, EN HORARIO NOCTURNO.</t>
  </si>
  <si>
    <t>Total C03.02.06</t>
  </si>
  <si>
    <t>C03.02.07</t>
  </si>
  <si>
    <t>PINTURAS</t>
  </si>
  <si>
    <t>EB0050</t>
  </si>
  <si>
    <t>LAVADO Y RASCADO PINTURAS VIEJAS</t>
  </si>
  <si>
    <t>Lavado y rascado de pinturas viejas sobre paramentos verticales y horizontales.</t>
  </si>
  <si>
    <t>EB0030</t>
  </si>
  <si>
    <t>ESMALTE SINTÉTICO MATE S/METAL I/MINIO</t>
  </si>
  <si>
    <t>Suministro y aplicación de pintura al esmalte mate, dos manos y una mano de imprimación de minio o antioxidante sobre carpintería metálica o cerrajería, i/rascado de los óxidos y limpieza manual.</t>
  </si>
  <si>
    <t>NEB001</t>
  </si>
  <si>
    <t>PINTURA AL ÓLEO SOBRE CAJAS DE TELÉFONOS Y CÁMARAS CCTV (NOCTURNO)</t>
  </si>
  <si>
    <t>Pintura al óleo 2 manos sobre cajas de teléfonos y selectivos de piñón y cajas de cámaras de CCTV, manteniendo el mismo color actual. En horario nocturno.</t>
  </si>
  <si>
    <t>EB0080</t>
  </si>
  <si>
    <t>PINTU.PLASTICA LISA BLANCA MATE (NOCTURNO)</t>
  </si>
  <si>
    <t>Pintura plástica lisa mate en blanco, sobre paramentos horizontales y verticales, lavable dos manos, incluso mano de imprimación de fondo, plastecido y mano de acabado. En horario nocturno.</t>
  </si>
  <si>
    <t>EB0170</t>
  </si>
  <si>
    <t>PINTURA ESMALTE ESTRUCTURA MET. (NOCTURNO)</t>
  </si>
  <si>
    <t>Suministro y aplicación de pintura sobre perfiles laminados, con una mano de minio de plomo electrolítico y dos manos de esmalte graso, i/cepillado del soporte. En horario nocturno.</t>
  </si>
  <si>
    <t>EB0190</t>
  </si>
  <si>
    <t>PINTURA OXIRÓN SOBRE CARPINTERÍA METÁLICA (NOCTURNO)</t>
  </si>
  <si>
    <t>Suministro y aplicación de pintura oxirón color gris dos manos aplicadas con pistola sobre carpintería metálica y cerrajería, i/ limpieza, mano de imprimación y emplastecido. En horario nocturno.</t>
  </si>
  <si>
    <t>EB0220</t>
  </si>
  <si>
    <t>PINTURA PLÁSTICA ACRIL.MATE SUPERIOR</t>
  </si>
  <si>
    <t>Suministro y aplicación de pintura acrílica plástica mate calidad superior, aplicada con rodillo, en paramentos verticales y horizontales, i/limpieza de superficie, mano de imprimación y acabado con dos manos.</t>
  </si>
  <si>
    <t>Total C03.02.07</t>
  </si>
  <si>
    <t>C03.02.08</t>
  </si>
  <si>
    <t>NICHOS Y AMPLIACIÓN CUARTOS</t>
  </si>
  <si>
    <t>E01DSS0301</t>
  </si>
  <si>
    <t>DEMOLICIÓN MURO HORMIGÓN C/COMPRESOR O MANUAL (NOCTURNO)</t>
  </si>
  <si>
    <t>DEMOLICIÓN DE MURO DE HORMIGÓN EN MASA O ARMADO, CON COMPRESOR O POR MEDIOS MANUALES, incluso p.p. permisos correspondientes, limpieza, extracción, carga y transporte a vertedero o planta de reciclaje a 20 km., considerando trayecto de ida y de vuelta hasta 40 km, canon de vertido y con p.p. de medios auxiliares. En horario nocturno. CON MEDIDAS DE PROTECCIÓN COLECTIVAS. En horario nocturno.</t>
  </si>
  <si>
    <t>E05HVA05023</t>
  </si>
  <si>
    <t>HORMIGÓN ARMADO HA-35/B/20/IIa ENCOF/MADERA PORTICOS RIGIDOS (NOCTURNO)</t>
  </si>
  <si>
    <t>HORMIGÓN ARMADO HA-35/B/20/IIA ELABORADO EN CENTRAL, COLOCADO EN PÓRTICOS DE REFUERZO EN ESTRCUTURAS EXISTENTES PARA LA ACOMETIDA DE GALERÍAS Y/O PASOS NUEVOS, CON ACERO B-500 S SEGÚN CUANTÍAS Y DISPOSICIÓN INDICADAS EN PLANOS (MEDIDO EN PARTIDA INDEPENDIENTE) Y ENCOFRADO DE MADERA, VERTIDO DE MANERA MANUAL EN EL INTERIOR DE LA GALERÍA, VIBRADO Y COLOCADO. SEGÚN NORMAS NTE-EME Y EHE-08. COMPONENTES DEL HORMIGÓN Y ACERO CON MARCADO CE Y DDP (DECLARACIÓN DE PRESTACIONES) SEGÚN REGLAMENTO (UE) 305/2011. En horario nocturno.</t>
  </si>
  <si>
    <t>UC0301100</t>
  </si>
  <si>
    <t>ACERO B 500 S EN ARMADURAS JORNADA 2:30 - 5:00 A.M. (NOCTURNO)</t>
  </si>
  <si>
    <t>ACERO EN REDONDOS PARA ARMADURA PASIVA TIPO B500S, SEGÚN NORMAS UNE EN 10080 Y UNE 36065, ELABORADO Y COLOCADO, INCLUSO P.P. DE DESPUNTES, SOLAPES, CALZOS Y SEPARADORES. En horario nocturno.</t>
  </si>
  <si>
    <t>E05HA110</t>
  </si>
  <si>
    <t>ANCLAJE BARRA B-500S RESINA EPOXI-HIT-RE 500 V3 (NOCTURNO)</t>
  </si>
  <si>
    <t>ANCLAJE CON BARRA DE ACERO CORRUGADO B 500 S Ó B 500 SD, DE CUALQUIER DIÁMETRO, CON PERFORACIÓN E INYECTADO CONTINUO DE ADHESIVO DE APLICACIÓN UNILATERAL DE RESINAS EPOXI SIN DISOLVENTES, DE DOS COMPONENTES Y BAJA VISCOSIDAD DEL TIPO HIT-RE 500 V3, SEGÚN DETALLE DE PLANOS Y PLIEGO DE CONDICIONES. SE INCLUYE: DISPOSICIÓN DE LOS MEDIOS DE SEGURIDAD Y PROTECCIÓN REGLAMENTARIOS, COLOCACIÓN DE ANDAMIOS NECESARIOS DONDE SE NECESITE, TRANSPORTE DE HERRAMIENTAS Y MEDIOS AUXILIARES EN OBRA, AYUDAS PARA DESCARGA DEL ACERO, LIMPIEZA DE LOS SOLAPAMIENTOS Y ARMADURAS A COLOCAR, DEJAR LOS SOLAPAMIENTOS CON LAS LONGITUDES DEFINIDAS EN EL PROYECTO, RETIRADA DE HERRAMIENTAS Y MEDIOS AUXILIARES, LIMPIEZA DEL LUGAR DE TRABAJO Y TODO LO NECESARIO PARA LA CORRECTA EJECUCIÓN DE LOS TRABAJOS.  En horario nocturno. MEDIDA LA UNIDAD EJECUTADA. DEBE TENER LAS SIGUIENTES CARACTERISTICAS:
- COMPOSICIÓN DEL MATERIAL ADHESIVO EPOXI.
- PROBADO/HOMOLOGADO CON TALADRO CON DIAMANTE.
- TEMPERATURA DE ALMACENAMIENTO Y TRANSPORTE - MÁX. 25 °C.
- TEMPERATURA DE ALMACENAMIENTO Y TRANSPORTE - MÍN. 5 °C
- SOFTWARE PROFIS.
- NATIONAL SANITATION FOUNDATION.
- TEMPERATURA DE SERVICIO - RANGO -40 - 70 °C.
- TEMPERATURA DE SERVICIO - MÁX. 70 °C.
- TEMPERATURA DE SERVICIO - MÍN. -40 °C</t>
  </si>
  <si>
    <t>EE0230</t>
  </si>
  <si>
    <t>CARGADERO METALICO FORMADO POR DOS PERFILES IPN-140. (NOCTURNO)</t>
  </si>
  <si>
    <t>Suministro y colocación de cargadero metálico formado por dos perfiles ipn-140, tomados con mortero de cemento 1/6, con asentamiento mínimo de 30 cm. En horario nocturno.</t>
  </si>
  <si>
    <t>MV0131</t>
  </si>
  <si>
    <t>PROYECTO DE CÁLCULO DE DOS NICHOS</t>
  </si>
  <si>
    <t>Proyecto de cálculo estructural de 2 nichos a realizar. incluso catas, perforaciones y sondeos necesarios, según solución definiticva en obra. Incluyendo entregas previas para revisiones y entrega definitiva de documentación propia de un Proyecto para visado de todo el Proyecto en su conjunto, una vez aprobada la solución técnica por DF, incluyendo la tramitación y el visado por el colegio competente. Ejecutados los trabajos en cualquier horario.</t>
  </si>
  <si>
    <t>Total C03.02.08</t>
  </si>
  <si>
    <t>C03.02.09</t>
  </si>
  <si>
    <t>010</t>
  </si>
  <si>
    <t>d</t>
  </si>
  <si>
    <t>JORNADA COMPROBACIÓN CORTE DE TRACCIÓN. (JORNADA 2:30 - 5:00 A.M.)</t>
  </si>
  <si>
    <t>Jornada de agente homologado por Metro de Madrid S.A. para la comprobación de ausencia de tensión en catenaria, incluso desplazamiento necesario a la estación o túnel correspondiente y herramientas, elementos y equipos de comprobación necesarias para efectuar el corte, en horario nocturno. Empleando al menos un Verificador de Ausencia de Tensión (VAT) homologado y hasta 4 pértigas homologadas de puesta en corto circuito. En horario de 2:30 - 5:00 a.m.</t>
  </si>
  <si>
    <t>QV0190NT</t>
  </si>
  <si>
    <t>DRESINA CON GRÚA Y VAGÓN JORNADA 2:30 - 5:00 A.M.</t>
  </si>
  <si>
    <t>Jornada de dresina con grua y vagon, incluida jornada 2.30-5.00 a.m., i. conductor homologado por Metro de Madrid y medios auxiliares. Sólo para situaciones excepcionales.</t>
  </si>
  <si>
    <t>D15WEL151N</t>
  </si>
  <si>
    <t>LIMPIEZA GENERAL DE OBRA. (NOCTURNO)</t>
  </si>
  <si>
    <t>Mantenimiento mensual de limpieza general de obra en horario nocturno.</t>
  </si>
  <si>
    <t>E07SCN</t>
  </si>
  <si>
    <t>SOPORTE PROVISIONAL PARA CABLES (NOCTURNO)</t>
  </si>
  <si>
    <t>Suministro, colocación y retirada posterior a almacén de metro con acuse de recibo de soporte provisional para cableado durante el transcurso de la obra mediante perfiles metalicos y soportes tipo percha, bridas, etc. i.p.p. de anclajes y pequeño material. Medido por metro lineal, sea cual sea el número de cables. En horario nocturno.</t>
  </si>
  <si>
    <t>BE0912N</t>
  </si>
  <si>
    <t>CERRAMIENTO OBRA EN VALLA METÁLICA Y MALLA OCULTACIÓN (NOCTURNO)</t>
  </si>
  <si>
    <t>Suministro, colocación  y retirada estimado 5 puestas,de cerramiento metálico con malla de simple torsión (S.T.) 50/14 para una altura libre de 2 mts, malla de ocultación, incluso p.p. de puertas metálicas, herramientas, anclajes a suelo, etc.</t>
  </si>
  <si>
    <t>E07X0001</t>
  </si>
  <si>
    <t>ML VALLA TRASLADABLE/VALLA DE OCULTACIÓN</t>
  </si>
  <si>
    <t>Suministro y colocación durante la obra de valla trasladable de 3,50 x 2,00 m tipo JULPER, formada por panel de malla electrosoldada de 200 x 100 mm de paso de malla y postes verticales de 40 mm, acabado galvanizado, colocados sobre bases prefabricadas de hormigón, para delimitación provisional de la zona de obras, con malla de ocultación colocada sobre la valla. amortizablas las vallas en 5 usos y las bases en 5 usos incluso p.p. de puertas metálicas, herramientas, anclajes a suelo, etc.
. Medios auxiliares incluidos</t>
  </si>
  <si>
    <t>Total C03.02.09</t>
  </si>
  <si>
    <t>Total C03.02</t>
  </si>
  <si>
    <t>Total C03</t>
  </si>
  <si>
    <t>C04</t>
  </si>
  <si>
    <t>AUSCUTACIÓN Y CONTROL</t>
  </si>
  <si>
    <t>C04.01</t>
  </si>
  <si>
    <t>ELEMENTOS DE INSTRUMENTACIÓN</t>
  </si>
  <si>
    <t>INSEQ01PV</t>
  </si>
  <si>
    <t>HITOS DE NIVELACIÓN</t>
  </si>
  <si>
    <t>UD. DE SUMINISTRO E INSTALACIÓN DE HITO DE NIVELACIÓN, TOTALMENTE COLOCADO Y P.P. DE MEDIOS AUXILIARES. EN HORARIO NOCTURNO.</t>
  </si>
  <si>
    <t>INSEQ02PV</t>
  </si>
  <si>
    <t>REGLETAS DE NIVELACIÓN EN FACHADAS TIPO DIÁBOLO</t>
  </si>
  <si>
    <t>UD. DE COLOCACIÓN DE REGLETAS PARA NIVELACIÓN EN FACHADAS, TIPO DIÁBOLO, TOTALMENTE COLOCADA, INCLUSO P.P. DE MEDIOS AUXILIARES</t>
  </si>
  <si>
    <t>INSEQ03PV</t>
  </si>
  <si>
    <t>MOVILIZACIÓN DE EQUIPO DE PERFORACIÓN EN SUPERFICIE</t>
  </si>
  <si>
    <t>UD. DE MOVILIZACIÓN DE EQUIPO DE PERFORACIÓN EN SUPERFICIE</t>
  </si>
  <si>
    <t>INSEQ04PV</t>
  </si>
  <si>
    <t>EMPLAZAMIENTO DE EQUIPO DE PERFORACIÓN</t>
  </si>
  <si>
    <t>UD. DE EMPLAZAMIENTO DE EQUIPO DE PERFORACIÓN (BASES DE NIVELACIÓN E INCLINÓMETROS)</t>
  </si>
  <si>
    <t>INSEQ05PV</t>
  </si>
  <si>
    <t>PERFORACIÓN DESDE SUPERFICIE</t>
  </si>
  <si>
    <t>Perforación a destroza con 116 mm o inferior, incluido montaje, cementado, asistencia al montaje del equipo de perforación, lavado de tubos e instalado en arquetas de referencia de nivelación, inclinómetros, extensómetros y piezómetros según corresponda.</t>
  </si>
  <si>
    <t>INSEQ09PV</t>
  </si>
  <si>
    <t>BASES PROFUNDAS PARA NIVELACIÓN</t>
  </si>
  <si>
    <t>iNSTALACIÓN DE BASE PROFUNDA DE NIVELACIÓN, CONSISTENTE EN UNA BARRA DE ACERO CORRUGADO, DE HASTA 20 M DE PROFUNDIDAD, INSTALADA EN SONDEO EJECUTADO PARA TAL FIN. SE FIJARÁ CON LECHADA LA PARTE INFERIOR DE LA MISMA Y SE RELLENARÁ EL RESTO DE SONDEO CON GRAVA. LA PARTE SUPERIOR DE LA BASE ESTARÁ FORMADA POR UNA PUNTA REDONDEADA DE ACERO INOXIDABLE. TOTALMENTE INSTALADA, INCLUIDO P.P. MEDIOS AUXILIARES</t>
  </si>
  <si>
    <t>INSEQ08PV</t>
  </si>
  <si>
    <t>ARQUETA PARA PROTECCIÓN DE ELEMENTOS DE INSTRUMENTACIÓN</t>
  </si>
  <si>
    <t>ARQUETA PARA PROTECCIÓN DE ELEMENTOS DE INSTRUMENTACIÓN, APTA PARA PASO DE VEHÍCULOS, TOTALMENTE TERMINADA, INCLUSO P.P. DE MEDIOS AUXILIARES</t>
  </si>
  <si>
    <t>INSEQ10PV</t>
  </si>
  <si>
    <t>SECCIÓN DE CONVERGENCIAS TRES UNIDADES</t>
  </si>
  <si>
    <t>SECCIÓN DE CONVERGENCIAS TRES UNIDADES, ARGOLLA MÁS DIANA PARA LECTURAS POR ESTACIÓN LASSER</t>
  </si>
  <si>
    <t>INSEQ11PV</t>
  </si>
  <si>
    <t>SECCION DE CONVERGENCIAS DOS UNIDADES</t>
  </si>
  <si>
    <t>SECCIÓN DE CONVERGENCIAS DOS UNIDADES, ARGOLLA MÁS DIANA PARA LECTURAS POR ESTACIÓN LASSER</t>
  </si>
  <si>
    <t>EY0130V</t>
  </si>
  <si>
    <t>EMPLAZAMIENTO DE EQUIPO MANUAL PARA SONDEOS</t>
  </si>
  <si>
    <t>Emplazamiento de equipo manual para sondeos, en puntos de referencia topográfica poco profunda.</t>
  </si>
  <si>
    <t>EY0140V</t>
  </si>
  <si>
    <t>EMPLAZAMIENTO DE EQUIPO MECANICO PARA SONDEOS</t>
  </si>
  <si>
    <t>Emplazamiento de equipo mecánico para sondeos, en puntos de referencia topográfica profunda, inclinómetros, extensómetros y piezómetros.</t>
  </si>
  <si>
    <t>EY0160V</t>
  </si>
  <si>
    <t>INSTALACION DE UN INCLINOMETRO EN PANTALLA O PILOTE</t>
  </si>
  <si>
    <t>Instalación de un inclinómetro en pantalla o pilote.</t>
  </si>
  <si>
    <t>EY0180V</t>
  </si>
  <si>
    <t>SISTEMA COMBINADO PARA CONVERGENCIAS: PERNO + DIANA TOPOGRÁFICA</t>
  </si>
  <si>
    <t>Perno combinado de convergencia con diana para lectura por topografia y argolla para lectura manual. completamente instalado</t>
  </si>
  <si>
    <t>EY0300V</t>
  </si>
  <si>
    <t>REPOSICIÓN DE BASE TOPOGRÁFICA</t>
  </si>
  <si>
    <t>Reposición de base topográfica en estación con instalación de clavo normalizado por metro, toma de datos y carga en el sistema git.</t>
  </si>
  <si>
    <t>EY0355V</t>
  </si>
  <si>
    <t>INSTALACION DE PIEZÓMETRO EN INTERIOR DE SONDEO</t>
  </si>
  <si>
    <t>Instalación de tubería piezométrica, incluyendo tapón roscado en fondo y cabeza. Forro de tubería con malla geotextil. Relleno del espacio anular entre la tubería piezométrica y las paredes del sondeo con gravilla silícea Ø 3-5 mm H en el tramo ranurado y con bentonita en pellets en el tramo ciego.
Sellado del sondeo con una capa de bentonita y el resto mortero-cemento</t>
  </si>
  <si>
    <t>Total C04.01</t>
  </si>
  <si>
    <t>C04.02</t>
  </si>
  <si>
    <t>EQUIPOS DE LECTURA Y SEGUIMIENTO</t>
  </si>
  <si>
    <t>EQLEC10</t>
  </si>
  <si>
    <t>JORNADA DE EQUIPO DE INSTRUMENTACIÓN</t>
  </si>
  <si>
    <t>JORNADA DE EQUIPO DE INSTRUMENTACIÓN PARA LECTURA PIEZÓMETROS E INCLINÓMETROS, INCLUYENDO LOS EQUIPOS DE MEDIDA NECESARIOS Y GASTOS POR DESPLAZAMIENTO DEL PERSONAL TÉCNICO ESPECIALISTA EN INSTRUMENTACIÓN. ESTA UNIDAD TAMBIÉN CONTEMPLA EL PROCESO Y REPRESENTACIÓN GRÁFICA DE LOS DATOS Y LOS GASTOS DE DESPLAZAMIENTO DEL PERSONAL TÉCNICO. EQUIPO DIMENSIONADO PARA MEDIR TODOS LOS ELEMENTOS. EQUIPO DIMENSIONADO PARA TOMAR LECTURA DE TODOS LOS ELEMENTOS DEL CAPÍTULO "INSTRUMENTACIÓN" EN UNA JORNADA. EN HORARIO DIURNO</t>
  </si>
  <si>
    <t>EQLEC10_noc</t>
  </si>
  <si>
    <t>JORNADA DE EQUIPO DE TOPOGRAFÍA NOCTURNO</t>
  </si>
  <si>
    <t>JORNADA DE EQUIPO DE TOPOGRAFÍA, COMPUESTO POR TOPÓGRAFO Y AYUDANTE, PROVISTOS DE LOS EQUIPOS NECESARIOS (NIVEL DE PRECISIÓN Y ESTACIÓN TOTAL DE PRECISIÓN SUPERIOR A 1") PARA REALIZAR LA TOMA DE DATOS TOPOGRÁFICOS DE LOS ELEMENTOS DE AUSCULTACIÓN DISPUESTOS TANTO EN SUPERFICIE (FACHADAS, ACERAS Y/O CALZADA) COMO EN EL INTERIOR DE LAS INFRAESTRUCTURAS DE METRO (CONTROL DE MOVIMIENTOS EN 3D, CONVERGENCIAS Y NIVELACIÓN)). CONTEMPLA ESTA UNIDAD TAMBIÉN LOS CÁLCULOS Y LA REPRESENTACIÓN GRÁFICA DE LOS DATOS TOMADOS. INCLUYENDO GASTOS DE DESPLAZAMIENTO DEL PERSONAL TÉCNICO. EQUIPO DIMENSIONADO PARA TOMAR LECTURA DE TODOS LOS ELEMENTOS DEL CAPÍTULO "INSTRUMENTACIÓN" EN UNA JORNADA. EN HORARIO NOCTURNO O FESTIVO</t>
  </si>
  <si>
    <t>EQLEC10_INS</t>
  </si>
  <si>
    <t>JORNADA DE EQUIPO DE TOPOGRAFÍA DIURNO</t>
  </si>
  <si>
    <t>JORNADA DE EQUIPO DE TOPOGRAFÍA, COMPUESTO POR TOPÓGRAFO Y AYUDANTE, PROVISTOS DE LOS EQUIPOS NECESARIOS (NIVEL DE PRECISIÓN Y ESTACIÓN TOTAL DE PRECISIÓN SUPERIOR A 1") PARA REALIZAR LA TOMA DE DATOS TOPOGRÁFICOS DE LOS ELEMENTOS DE AUSCULTACIÓN DISPUESTOS TANTO EN SUPERFICIE (FACHADAS, ACERAS Y/O CALZADA) COMO EN EL INTERIOR DE LAS INFRAESTRUCTURAS DE METRO (CONTROL DE MOVIMIENTOS EN 3D, CONVERGENCIAS Y NIVELACIÓN)). CONTEMPLA ESTA UNIDAD TAMBIÉN LOS CÁLCULOS Y LA REPRESENTACIÓN GRÁFICA DE LOS DATOS TOMADOS. INCLUYENDO GASTOS DE DESPLAZAMIENTO DEL PERSONAL TÉCNICO. EQUIPO DIMENSIONADO PARA TOMAR LECTURA DE TODOS LOS ELEMENTOS DEL CAPÍTULO "INSTRUMENTACIÓN" EN UNA JORNADA. EN HORARIO DIURNO</t>
  </si>
  <si>
    <t>TECAUSC</t>
  </si>
  <si>
    <t>JORNADA DE TÉCNICO DE AUSCULTACIÓN</t>
  </si>
  <si>
    <t>JORNADA TÉCNICO CON EXPERIENCIA PROBADA EN AUSCULTACIÓN PARA REDACCIÓN DE INFORMES PERIÓDICOS FIRMADOS A PETICIÓN DE LA D.O. (SEMANALES Y MENSUALES), INTERPRETACIÓN DE LECTURAS Y ASISTENCIA A REUNIONES</t>
  </si>
  <si>
    <t>EY0200V</t>
  </si>
  <si>
    <t>PUESTA A DISPOSICION, AMORTIZACION Y MANTENIMIENTO CINTA EXTENSOMETRICA</t>
  </si>
  <si>
    <t>Puesta a disposición, amortización y mantenimiento durante el periodo requerido de uso de cinta extensométrica.</t>
  </si>
  <si>
    <t>EY0220V</t>
  </si>
  <si>
    <t>PUESTA A DISPOSICION, AMORTIZACION Y MANTENIMIENTO ESTACION TOTAL</t>
  </si>
  <si>
    <t>Puesta a disposición, amortización y mantenimiento durante el periodo requerido de uso de estación total.</t>
  </si>
  <si>
    <t>EY0240V</t>
  </si>
  <si>
    <t>PUESTA A DISPOSICIO DE EQUIPOS PARA MEDICIÓN DE INCLINOMETRO</t>
  </si>
  <si>
    <t>Puesta a disposición, amortización y mantenimiento durante el periodo requerido de uso de torpedo biaxial y unidad de lectura de inclinómetro.</t>
  </si>
  <si>
    <t>EY0250V</t>
  </si>
  <si>
    <t>PUESTA A DISPOSICION DE EQUIPOS PARA NIVELACIÓN DE PRECISIÓN</t>
  </si>
  <si>
    <t>Puesta a disposición, amortización y mantenimiento durante el periodo requerido de uso de nivel de precisión micrométrico y mira de invar.</t>
  </si>
  <si>
    <t>EY0270V</t>
  </si>
  <si>
    <t>PUESTA A DISPOSICION, AMORTIZACION Y MANTENIMIENTO SONDA PIEZOMETRICA</t>
  </si>
  <si>
    <t>Puesta a disposición, amortización y mantenimiento durante el periodo requerido de uso de sonda de medida manual de niveles freáticos.</t>
  </si>
  <si>
    <t>Total C04.02</t>
  </si>
  <si>
    <t>Total C04</t>
  </si>
  <si>
    <t>C05</t>
  </si>
  <si>
    <t>ARQUEOLOGÍA Y PALEONTOLOGÍA</t>
  </si>
  <si>
    <t>ARQ01</t>
  </si>
  <si>
    <t>PROYECTO DE ACTUACIÓN ARQUEOLÓGICA</t>
  </si>
  <si>
    <t>ELABORACIÓN DE PROYECTO DE ACTUACIÓN ARQUEOLÓGICA/PALEONTOLÓGICA INCLUIDA TRAMITACIÓN ADMINISTRATIVA DE LOS PERMISOS OPORTUNOS ANTE LA DIRECCIÓN GENERAL DE PATRIMONIO CULTURAL DE LA COMUNIDAD DE MADRID Y CONSULTA DE CARTA ARQUEOLÓGICA, PARA LA OBTENCIÓN DEL PERMISO CORRESPONDIENTE, CON ANTERIORIDAD AL INICIO DE LAS OBRAS.</t>
  </si>
  <si>
    <t>ARQ02</t>
  </si>
  <si>
    <t>SEGUIMIENTO ARQUEOLÓGICO</t>
  </si>
  <si>
    <t>CONTROL ARQUEOLÓGICO MEDIANTE LA SUPERVISIÓN DE TÉCNICO ARQUEÓLOGO SOBRE EL TERRENO DE LA FASE DE EJECUCIÓN CORRESPONDIENTE A LOS MOVIMIENTOS DE TIERRAS</t>
  </si>
  <si>
    <t>ARQ03</t>
  </si>
  <si>
    <t>SEGUIMIENTO PALEONTOLÓGICO</t>
  </si>
  <si>
    <t>CONTROL PALEONTOLÓGICO MEDIANTE LA SUPERVISIÓN DE TÉCNICO PALEONTÓLOGO SOBRE EL TERRENO DE LA FASE DE EJECUCIÓN CORRESPONDIENTE A LOS MOVIMIENTOS DE TIERRAS</t>
  </si>
  <si>
    <t>ARQ04</t>
  </si>
  <si>
    <t>RECOGIDA Y ANÁLISIS DE MUESTRA DE 500KG</t>
  </si>
  <si>
    <t>RECOGIDA Y ANÁLISIS DE MUESTRA DE SEDIMENTOS DE 500KG EN CASO DE OBTENERSE RESULTADOS POSITIVOS DE LOS 100KG PRIMEROS DE MUESTRA.</t>
  </si>
  <si>
    <t>ARQ05</t>
  </si>
  <si>
    <t>RECOGIDA Y ANÁLISIS DE MUESTRA DE 100KG</t>
  </si>
  <si>
    <t>RECOGIDA Y ANÁLISIS DE MUESTRA DE SEDIMENTOS DE 100KG.</t>
  </si>
  <si>
    <t>ARQ06</t>
  </si>
  <si>
    <t>INFORME MENSUAL DE SEGUIMIENTO</t>
  </si>
  <si>
    <t>ELABORACIÓN DE INFORME MENSUAL DE RESULTADOS.</t>
  </si>
  <si>
    <t>ARQ07</t>
  </si>
  <si>
    <t>INFORME Y MEMORIA FINAL</t>
  </si>
  <si>
    <t>ELABORACIÓN DE INFORME FINAL DE LA INTERVENCIÓN EN EL QUE SE INCLUIRAN TODOS LOS RESULTADOS OBTENIDOS Y PRESENTACIÓN ANTE LA DIRECCIÓN GENERAL DE PATRIMONIO CULTURAL DE LA COMUNIDAD DE MADRID CON EL FIN DE OBTENER LA EMISIÓN DE LA RESOLUCIÓN FINAL DE LA INTERVENCIÓN.</t>
  </si>
  <si>
    <t>Total C05</t>
  </si>
  <si>
    <t>C06</t>
  </si>
  <si>
    <t>SEÑALÉTICA</t>
  </si>
  <si>
    <t>SÑM</t>
  </si>
  <si>
    <t>MATERIALES</t>
  </si>
  <si>
    <t>SÑM.01</t>
  </si>
  <si>
    <t>LAMAS</t>
  </si>
  <si>
    <t>SÑM.01.940_NN.01</t>
  </si>
  <si>
    <t>Lama estratificada de 0 - 70 mm</t>
  </si>
  <si>
    <t>Lama estándar 940 mm de ancho y de 0 mm a 70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</si>
  <si>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SÑM.01.940_NN.02</t>
  </si>
  <si>
    <t>Lama estratificada de 71 - 140 mm</t>
  </si>
  <si>
    <t>Lama estándar 940 mm de ancho y de 71 mm a 140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</si>
  <si>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SÑM.01.940_NN.15</t>
  </si>
  <si>
    <t>Remate X1</t>
  </si>
  <si>
    <t>Remate tipo X1, estándar 940, de dimensiones 940 de ancho hasta un máximo de 200 mm de alto inclusive, (verde, azul, gris, blanca)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</si>
  <si>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Total SÑM.01</t>
  </si>
  <si>
    <t>SÑM.02</t>
  </si>
  <si>
    <t>VINILOS Y MATERIALES PLÁSTICOS</t>
  </si>
  <si>
    <t>SÑM.02.01</t>
  </si>
  <si>
    <t>Frontis ascensor (vinilo)</t>
  </si>
  <si>
    <t>Frontis de ascensor, realizado en vinilo adhesivo, para impresión en digital, con la información a aportar al viajero por Metro de Madrid, de dimensiones 1680 x 340 mm, según PCT. Totalmente terminado.</t>
  </si>
  <si>
    <t>SÑM.02.02</t>
  </si>
  <si>
    <t>Rombos templetes (vinilo a dos caras)</t>
  </si>
  <si>
    <t>PVC blanco y transparente, para imprimir en digital (las AAFF serán facilitadas por los Técnicos de Señalética). Dimensiones 1035 mm x 620 mm. Puede llevar diferentes tipos de adhesivos: permanente, súper permanente o removible. A doble cara con laminado de protección en la cara exterior y troquelado. El material cumplirá todas aquellas condiciones especificadas en los Pliegos de Condiciones Técnicas de Metro de Madrid.</t>
  </si>
  <si>
    <t>SÑM.02.04</t>
  </si>
  <si>
    <t>Prohibido fumar (vinilo a dos caras)</t>
  </si>
  <si>
    <t>PVC blanco y transparente, para imprimir en digital (las AAFF serán facilitadas por los Técnicos de Señalética). Dimensiones 300 mm x 300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</si>
  <si>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SÑM.02.05</t>
  </si>
  <si>
    <t>Madrid Excelente (vinilo a dos caras)</t>
  </si>
  <si>
    <t>SÑM.02.06</t>
  </si>
  <si>
    <t>Prohibido globos (vinilo a dos caras)</t>
  </si>
  <si>
    <t>SÑM.02.07</t>
  </si>
  <si>
    <t>Entrada(azul)/No pasar (vinilo a dos caras)</t>
  </si>
  <si>
    <t>PVC blanco y transparente, para imprimir en digital (las AAFF serán facilitadas por los Técnicos de Señalética). Dimensiones 800 mm x 120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</si>
  <si>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SÑM.02.08</t>
  </si>
  <si>
    <t>Salida(verde)/No pasar (vinilo a dos caras)</t>
  </si>
  <si>
    <t>SÑM.02.09</t>
  </si>
  <si>
    <t>Cámaras de Vigilancia (vinilo a dos caras)</t>
  </si>
  <si>
    <t>SÑM.02.10</t>
  </si>
  <si>
    <t>Normas ascensores (vinilo a una cara)</t>
  </si>
  <si>
    <t>PVC blanco y transparente, para imprimir en digital (las AAFF serán facilitadas por los Técnicos de Señalética). Dimensiones aproximadas 900 mm x 200 mm. Puede llevar diferentes tipos de adhesivos: permanente, súper permanente o removible. A una cara con laminado de protección en la cara exterior. El material cumplirá todas aquellas condiciones especificadas en los Pliegos de Condiciones Técnicas de Metro de Madrid.</t>
  </si>
  <si>
    <t>SÑM.02.13</t>
  </si>
  <si>
    <t>Punto Limpio</t>
  </si>
  <si>
    <t>Vinilos colocados en las ubicaciones de los puntos limpios en las ubicaciones de las estaciones compuesto por 3 vinilos adhesivos laminados frontales de 640 mm x 340 mm, 6 vinilos adhesivos laminados laterles de 130 mm x 340 mm y un vinilo troquelado de dimensiones 2750 mm x 700 mm, realizados en PVC blanco y transparente, para imprimir en digital (las AAFF serán facilitadas por los Técnicos de Señalética). Puede llevar diferentes tipos de adhesivos: permanente, súper permanente o removible. A una cara con laminado de protección en la cara exterior. El material cumplirá todas aquellas condiciones especificadas en los Pliegos de Condiciones Técnicas de Metro de Madrid. Totalmente terminado.</t>
  </si>
  <si>
    <t>SÑM.02.14</t>
  </si>
  <si>
    <t>Vinilo decorativo papeleras</t>
  </si>
  <si>
    <t>Vinilo decorativo para papeleras compuesto por: frontal de dimensiones 640 mm x 340 mm en vinilo adhesivo, lateral izquierdo de dimensiones 130 mm x 340 mm en vinilo adhesivo, lateral derecho de dimensiones 130 mm x 340 mm en vinilo adhesivo y de placa identificativa de papelera en aluminio anodizado en su color, de 1,0 mm de espesor máximo y de dimensiones 40 x 25 mm, con un barniz de protección por su cara vista y material adhesivo para fijación en su cara no vista con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 las placas identificativas al elemento portante. El material cumplirá todas aquellas condiciones especificadas en los Pliegos de Condiciones Técnicas de Metro de Madrid. Totalmente terminado.</t>
  </si>
  <si>
    <t>SÑM.02.18</t>
  </si>
  <si>
    <t>Vinilo adhesivo de interfono (VA-01/SÑ)</t>
  </si>
  <si>
    <t>Vinilo adhesivo de dimensiones 160 mm x 280 mm, realizado en PVC blanco y transparente, para imprimir en digital (las AAFF serán facilitadas por los Técnicos de Señalética). Puede llevar diferentes tipos de adhesivos: permanente, súper permanente o removible. A una cara con laminado de protección en la cara exterior. El material cumplirá todas aquellas condiciones especificadas en los Pliegos de Condiciones Técnicas de Metro de Madrid. Irá colocado sobre el interfono de estación. Totalmente terminado.</t>
  </si>
  <si>
    <t>Total SÑM.02</t>
  </si>
  <si>
    <t>SÑM.03</t>
  </si>
  <si>
    <t>CATELES METÁLICOS Y PANELES SANDWICH</t>
  </si>
  <si>
    <t>SÑM.03.01</t>
  </si>
  <si>
    <t>Frontis acceso (1680 x 340 mm)</t>
  </si>
  <si>
    <t>Frontis de acceso de estación, realizado en aluminio de 1,2 mm de espesor y decorado con la información a aportar al viajero por Metro de Madrid digitalmente y con barniz de protección, para ir alojadas en un marco especial de aluminio o acero que es el que se fija al paramento, de espesor 1,2 mm y dimensiones 1680 x 340 mm, según PCT. Totalmente terminado.</t>
  </si>
  <si>
    <t>SÑM.03.05</t>
  </si>
  <si>
    <t>Cartel prohibido fumar de frontis (290 x 340 mm)</t>
  </si>
  <si>
    <t>Cartel de prohibido fumar para colocar en el frontis del acceso, realizado en aluminio de 1,2 mm de espesor y decorado con la información a aportar al viajero por Metro de Madrid digitalmente y con barniz de protección, para ir alojadas en un marco especial de aluminio o acero que es el que se fija al paramento, de espesor 1,2 mm y dimensiones 340 x 290 mm, según PCT. Totalmente terminado.</t>
  </si>
  <si>
    <t>SÑM.03.07</t>
  </si>
  <si>
    <t>Cartel "Prohibido cruzar la vías"</t>
  </si>
  <si>
    <t>Cartel realizado en chapa de aluminio de dimensiones 400 mm x 250 mm y espesor 1,2 mm, decorado mediante pintura por enmascaramiento, que irá colocado en cada uno de los piñones de los andenes. Llevará protección antigrafiti y se ofrecerá garantía que no habrá pérdida de color apreciable durante la duración de su exposición. Según PCT. Totalmente terminado.</t>
  </si>
  <si>
    <t>SÑM.03.08</t>
  </si>
  <si>
    <t>Cartel estación dotada de desfibrilador de frontis (290 x 340 mm)</t>
  </si>
  <si>
    <t>Cartel de estación dotada de desfibrilador para colocar en el frontis del acceso, realizado en aluminio de 1,2 mm de espesor y decorado con la información a aportar al viajero por Metro de Madrid digitalmente y con barniz de protección, para ir alojadas en un marco especial de aluminio o acero que es el que se fija al paramento, de espesor 1,2 mm y dimensiones 340 x 290 mm, según PCT. Totalmente terminado.</t>
  </si>
  <si>
    <t>Total SÑM.03</t>
  </si>
  <si>
    <t>SÑM.04</t>
  </si>
  <si>
    <t>MARCOS</t>
  </si>
  <si>
    <t>SÑM.04.940</t>
  </si>
  <si>
    <t>Marcos aluminio de 940 mm</t>
  </si>
  <si>
    <t>SÑM.04.940.002</t>
  </si>
  <si>
    <t>Marco aluminio de 940 x (61 - 140 mm)</t>
  </si>
  <si>
    <t>Marco de 940 mm de ancho y de entre 61 mm a 140 mm de alto ambos inclusive, compuesto por bastidor de aluminio y perfiles laterales tipo "F" de aluminio anodizado en plata de entre 15 y 25 micras de espesor, según requerimientos del Pliego. Totalmente terminado.</t>
  </si>
  <si>
    <t>SÑM.04.940.004</t>
  </si>
  <si>
    <t>Marco aluminio de 940 x (201 - 300 mm)</t>
  </si>
  <si>
    <t>Marco de 940 mm de ancho y de entre 201 mm a 300 mm de alto ambos inclusive, compuesto por bastidor de aluminio y perfiles laterales tipo "F" de aluminio anodizado en plata de entre 15 y 25 micras de espesor, según requerimientos del Pliego. Totalmente terminado.</t>
  </si>
  <si>
    <t>SÑM.04.940.005</t>
  </si>
  <si>
    <t>Marco aluminio de 940 x (301 - 400 mm)</t>
  </si>
  <si>
    <t>Marco de 940 mm de ancho y de entre 301 mm a 400 mm de alto ambos inclusive, compuesto por bastidor de aluminio y perfiles laterales tipo "F" de aluminio anodizado en plata de entre 15 y 25 micras de espesor, según requerimientos del Pliego. Totalmente terminado.</t>
  </si>
  <si>
    <t>SÑM.04.940.006</t>
  </si>
  <si>
    <t>Marco aluminio de 940 x (401 - 600 mm)</t>
  </si>
  <si>
    <t>Marco de 940 mm de ancho y de entre 401 mm a 600 mm de alto ambos inclusive, compuesto por bastidor de aluminio y perfiles laterales tipo "F" de aluminio anodizado en plata de entre 15 y 25 micras de espesor, según requerimientos del Pliego. Totalmente terminado.</t>
  </si>
  <si>
    <t>SÑM.04.940.007</t>
  </si>
  <si>
    <t>Marco aluminio de 940 x (601 - 1000 mm)</t>
  </si>
  <si>
    <t>Marco de 940 mm de ancho y de entre 601 mm a 1000 mm de alto ambos inclusive, compuesto por bastidor de aluminio y perfiles laterales tipo "F" de aluminio anodizado en plata de entre 15 y 25 micras de espesor, según requerimientos del Pliego. Totalmente terminado.</t>
  </si>
  <si>
    <t>SÑM.04.940.008</t>
  </si>
  <si>
    <t>Marco aluminio de 940 x (&gt;1001 mm)</t>
  </si>
  <si>
    <t>Marco de 940 mm de ancho y mayor de 1001 mm inclusive, compuesto por bastidor de aluminio y perfiles laterales tipo "F" de aluminio anodizado en plata de entre 15 y 25 micras de espesor, según requerimientos del Pliego. Totalmente terminado.</t>
  </si>
  <si>
    <t>Total SÑM.04.940</t>
  </si>
  <si>
    <t>SÑM.04.1880</t>
  </si>
  <si>
    <t>Marcos aluminio de 1880 mm</t>
  </si>
  <si>
    <t>SÑM.04.1880.009</t>
  </si>
  <si>
    <t>Marco aluminio de 1880 x (&gt; 800 mm)</t>
  </si>
  <si>
    <t>Marco de 1880 mm de ancho y mayor de 801 mm de alto inclusive, compuesto por bastidor de aluminio y perfiles laterales tipo "F" de aluminio anodizado en plata de entre 15 y 25 micras, con perfil "H" intermedio, según requerimientos del Pliego. Totalmente terminado.</t>
  </si>
  <si>
    <t>Total SÑM.04.1880</t>
  </si>
  <si>
    <t>Total SÑM.04</t>
  </si>
  <si>
    <t>SÑM.05</t>
  </si>
  <si>
    <t>FLECHAS EXTERIORES</t>
  </si>
  <si>
    <t>SÑM.05.02</t>
  </si>
  <si>
    <t>Flechas exteriores (con estructura)</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</si>
  <si>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El composite estará compuesto por dos capas de aleación de aluminio y maganesio 5005 8AlMg1), de 0,5 mm de espesor y núcleo de resina termoplástico, normalmente polietileno de baja densidad (PEBD), de espesor total 6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</si>
  <si>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Total SÑM.05</t>
  </si>
  <si>
    <t>SÑM.06</t>
  </si>
  <si>
    <t>AUXILIAR</t>
  </si>
  <si>
    <t>SÑM.06.01</t>
  </si>
  <si>
    <t>Cartel metálico informativo de obra</t>
  </si>
  <si>
    <t>Panel o bandeja de acero galvanizado en caliente a dos caras, servico en panel o bandeja, de espesor habitual 0,8 o 1,2 mm y dimensiones 700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</si>
  <si>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SÑM.06.02</t>
  </si>
  <si>
    <t>Carteles plásticos auxiliares</t>
  </si>
  <si>
    <t>Carteles plásticos axiliares, gerenalmente de PVC espumado que consistirán en una placa extrusionada rígida, a base de PVC expandido, según características del PCT. Totalmente terminado.</t>
  </si>
  <si>
    <t>SÑM.06.03</t>
  </si>
  <si>
    <t>Lona informativa de obra</t>
  </si>
  <si>
    <t>Lona blanca compacta satinada de 510 g/m2, para imágenes en exterior o interior, gran resistencia. Imprimible en inkjet con tintas base disolvente y UV. Resistente a la intemperie (radiación UV, lluvia, humedad, heladas, etc.) y a los hongos. Buena calidad de impresión. Resistencia al fuego de clasificación B1, según PCT. Totalmente terminado.</t>
  </si>
  <si>
    <t>SÑM.06.04</t>
  </si>
  <si>
    <t>Cartel en vinilo informativo de obra</t>
  </si>
  <si>
    <t>PVC blanco y transparente, para imprimir en digital (las AAFF serán facilitadas por los Técnicos de Señalética). Dimensiones 1200 mm x 900 mm. Puede llevar diferentes tipos de adhesivos: permanente, súper permanente o removible. A una cara con laminado de protección en la cara exterior. El material cumplirá todas aquellas condiciones especificadas en los Pliegos de Condiciones Técnicas de Metro de Madrid. Según PCT. Totalmente terminado</t>
  </si>
  <si>
    <t>SÑM.06.05</t>
  </si>
  <si>
    <t>Cartel en forex informativo de obra</t>
  </si>
  <si>
    <t>Cartel de PVC espumado, para imprimir en digital a una cara (las AAFF serán facilitadas por los Técnicos de Señalética). Dimensiones 1200 mm x 900 mm. El material cumplirá todas aquellas condiciones especificadas en los Pliegos de Condiciones Técnicas de Metro de Madrid. Según PCT. Totalmente terminado</t>
  </si>
  <si>
    <t>SÑM.06.08</t>
  </si>
  <si>
    <t>Cartel Plan Remodelación (ocupación)</t>
  </si>
  <si>
    <t>Panel o bandeja de acero galvanizado en caliente a dos caras, servido en panel o bandeja, de espesor habitual 0,8 o 1,2 mm y dimensiones 4000 x 2500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</si>
  <si>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SÑM.06.09</t>
  </si>
  <si>
    <t>Cartel Plan de Accesibilidad-Remodelación</t>
  </si>
  <si>
    <t>Panel o bandeja de acero galvanizado en caliente a dos caras, servido en panel o bandeja, de espesor habitual 0,8 o 1,2 mm y dimensiones máximas 2000 x 1000 mm. La decoración podrá aplicarse mediante vinilo de impresión digital, vinilo de corte o pintura por enc¡mascarimiento. En todos los casos llevará protección antigrafiti y se ofrecerá garantía que no habrá pérdida de color apreciable durante la duración de su exposición, debido a la acción de la luz solar. Según PCT. Totalmente terminado.</t>
  </si>
  <si>
    <t>SÑM.06.10</t>
  </si>
  <si>
    <t>Cartel presentación</t>
  </si>
  <si>
    <t>Cartel realizado FOAM de 10 mm de dimensiones máximas 1200 mm x 900 mm, para presentación y/o exposición de obra, impreso mediante impresión digital. Totalmente terminado.</t>
  </si>
  <si>
    <t>SÑM.06.11</t>
  </si>
  <si>
    <t>Cartel fondos FEDER</t>
  </si>
  <si>
    <t>Placa conmemorativa rectangular con fondo en mate y bisel en terminación brillo de tamaño A4 y espesor mímnimo de 1,2 mm. La decoración se realizará mediante grabado a láser y técnicas de pintura de precisión medianrtes AAFF facilitadas por el Servicio de Obras. Se pueden reazliar en diferentes materiales: aluminio o acero inoxidable y podrán llevar opcionalmente una placa de metacrilato de 1cm. de espesor con los cantos pulidos, o en su defecto llevará  barniz de protección antigrafiti y se ofrecerá garantía que no habrá pérdida de color apreciable durante la duración de su exposición. Según PCT. Totalmente terminado.</t>
  </si>
  <si>
    <t>Total SÑM.06</t>
  </si>
  <si>
    <t>SÑM.07</t>
  </si>
  <si>
    <t>CARTELES ASCENSORES</t>
  </si>
  <si>
    <t>SÑM.07.01</t>
  </si>
  <si>
    <t>Elemento de señalización i/braille y altorelieve 2 niveles</t>
  </si>
  <si>
    <t>Suministro de cartel informativo para ascensor con dos paradas, fabricado en panel sandwich o aluminio desbastado realizado en plancha de 2,5-3 mm de espesor de hasta 1 m2 de superficie, sin brillo y con tratamiento antirreflejos con texto a vista, autorrelieve y Braille según Normativa de aplicación, se incluye el marco de aluminio de perfil según especificaciones del PCT, para fijar perfectamente a paramento vertical de la estación o del ascensor o en banderola. Se incluye material de especificaciones técnicas según Pliego Técnico. Totalmente terminada la unidad.</t>
  </si>
  <si>
    <t>SÑM.07.04</t>
  </si>
  <si>
    <t>Elemento de señalización i/braille y altorelieve interior 2 niveles</t>
  </si>
  <si>
    <t>Suministro de cartel informativo interior para ascensor con dos paradas, fabricado en panel sandwich o aluminio desbastado realizado en plancha de 2,5 - 3 mm de espesor de hasta 1 m2 de superficie, sin brillo y con tratamiento antirreflejos con texto a vista, autorrelieve y Braille según Normativa de aplicación, se incluye el marco de aluminio de perfil según especificaciones del PCT, para fijar perfectamente a paramento vertical del interior del ascensor. Se incluye material de especificaciones técnicas según Pliego Técnico. Totalmente terminada la unidad.</t>
  </si>
  <si>
    <t>Total SÑM.07</t>
  </si>
  <si>
    <t>SÑM.08</t>
  </si>
  <si>
    <t>POSTES DE ACERO</t>
  </si>
  <si>
    <t>SÑM.08.001</t>
  </si>
  <si>
    <t>POSTES DE ACERO 2000 mm</t>
  </si>
  <si>
    <t>Postes realizados en tubo circular de 84 mm de diámetro exterior y 2 mm de espesor de acero inoxidable calidad AISI 304 y acabado pulido espejo. Acabados en la parte inferior en una placa base de acero inoxidable calidad AISI 304, pulido espejo, de 200 mm de diámetro y 10 mm de espesor, que servirá de anclaje al suelo. En la parte superior se suelda una tapa de acero inoxidable. Las uniones de tubo vertical con horizontal, se ejecutarán cortando el tubo horizontal, siguiendo la forma de la generatriz intersección de los dos cilindros. Se soldarán en cordón continuo debidamente repasado y pulido.
El material cumplirá todas aquellas condiciones especificadas en los Pliegos de Condiciones Técnicas de Metro de Madrid. Unidad de medición: por pareja de postes (2 unidades).</t>
  </si>
  <si>
    <t>Total SÑM.08</t>
  </si>
  <si>
    <t>SÑM.10</t>
  </si>
  <si>
    <t>ARMARIOS INFORMATIVOS</t>
  </si>
  <si>
    <t>SÑM.10.01</t>
  </si>
  <si>
    <t>Trasera de armario informativo</t>
  </si>
  <si>
    <t>Trasera realizada en poliestireno o similar, de 1 mm de grosor y medidas máximas de 1900 x 1200 mm según diseño facilitado por Señalética (se facilitarán las AAFF que irán impresas en la superficie). La terminación será antirreflejos y con laminado o barniz de protección de la superficie. El material cumplirá todas aquellas condiciones especificadas en los Pliegos de Condiciones Técnicas de Metro de Madrid. Totalmente terminado.</t>
  </si>
  <si>
    <t>SÑM.10.03</t>
  </si>
  <si>
    <t>Plano de la Red</t>
  </si>
  <si>
    <t>Plano de la Red de Metro de Madrid para colocar en armario informativo, realizado en papel estucado, laminado a dos caras con impresión a color de dimensiones máximas 1220 x 850 mm, (las AAFF serán facilitadas por los Técnicos de Señalética). El material cumplirá todas aquellas condiciones especificadas en los Pliegos de Condiciones Técnicas de Metro de Madrid. Totalmente terminado.</t>
  </si>
  <si>
    <t>SÑM.10.04</t>
  </si>
  <si>
    <t>Plano zonal</t>
  </si>
  <si>
    <t>Plano zonal de estación de Metro de Madrid para colocar en armario informativo, realizado en papel estucado, laminado a dos caras con impresión a color de dimensiones máximas 460 x 410 mm, (las AAFF serán facilitadas por los Técnicos de Señalética). El material cumplirá todas aquellas condiciones especificadas en los Pliegos de Condiciones Técnicas de Metro de Madrid. Totalmente terminado.</t>
  </si>
  <si>
    <t>SÑM.10.05</t>
  </si>
  <si>
    <t>Cartel de horarios</t>
  </si>
  <si>
    <t>Cartel de horarios/intervalos de paso de trenes para colocar en armario informativo, realizado en papel con impresión a color de dimensiones máximas 500 x 720 mm, (las AAFF serán facilitadas por los Técnicos de Señalética). El material cumplirá todas aquellas condiciones especificadas en los Pliegos de Condiciones Técnicas de Metro de Madrid. Totalmente terminado.</t>
  </si>
  <si>
    <t>SÑM.10.06</t>
  </si>
  <si>
    <t>Reglamento de viajeros</t>
  </si>
  <si>
    <t>Reglamento de viajeros para colocar en armario informativo de estación de Metro de Madrid, realizado en papel estucado, laminado a dos caras con impresión a color de dimensiones máximas 320 x 740 mm, (las AAFF serán facilitadas por los Técnicos de Señalética). El material cumplirá todas aquellas condiciones especificadas en los Pliegos de Condiciones Técnicas de Metro de Madrid. Totalmente terminado.</t>
  </si>
  <si>
    <t>SÑM.10.07</t>
  </si>
  <si>
    <t>Cartel de tarifas</t>
  </si>
  <si>
    <t>Cartel de tarifas para colocar en armario informativo de estación de Metro de Madrid, realizado en papel estucado, laminado a dos caras con impresión a color de dimensiones máximas 500 x 730 mm, (las AAFF serán facilitadas por los Técnicos de Señalética). El material cumplirá todas aquellas condiciones especificadas en los Pliegos de Condiciones Técnicas de Metro de Madrid. Totalmente terminado.</t>
  </si>
  <si>
    <t>Total SÑM.10</t>
  </si>
  <si>
    <t>Total SÑM</t>
  </si>
  <si>
    <t>SÑT</t>
  </si>
  <si>
    <t>MONTAJES / DESMONTAJES</t>
  </si>
  <si>
    <t>SÑT.01</t>
  </si>
  <si>
    <t>Sustitución frontis</t>
  </si>
  <si>
    <t>Frontis: sustitución de placas en bastidor de frontis colocado en estación (frontis+no fumar) por las nuevas placas que se definan (frontis+no fumar),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</si>
  <si>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SÑT.02</t>
  </si>
  <si>
    <t>Sustitución frontis ascensor</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</si>
  <si>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</si>
  <si>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SÑT.03</t>
  </si>
  <si>
    <t>Sustitución de adhesivos puertas mampara</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</si>
  <si>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</si>
  <si>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SÑT.04</t>
  </si>
  <si>
    <t>Colocación vinilo en paramento vertical</t>
  </si>
  <si>
    <t>Vinilo en paramento vertical: colocación y posterior retirada (a la finalización de las obras si procede), de vinilo en paramento vertical en estación (normas de ascensores, normas de escaleras, vinilos de información de obras,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</si>
  <si>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SÑT.05</t>
  </si>
  <si>
    <t>Colocación vinilos en templetes</t>
  </si>
  <si>
    <t>Vinilos en templetes: sustitución de vinilos de rombos y banderas adhesivos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</si>
  <si>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SÑT.06</t>
  </si>
  <si>
    <t>Montaje y colocación cartel de pared simple</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</si>
  <si>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</si>
  <si>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SÑT.07</t>
  </si>
  <si>
    <t>Montaje y colocación cartel de pared doble</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</si>
  <si>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</si>
  <si>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SÑT.09</t>
  </si>
  <si>
    <t>Montaje y colocación cartel colgado simple</t>
  </si>
  <si>
    <t>Cartel colgado simple: Montaje de cartel colgado simple (940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requiere andamio y trabajo en horario fuera de servicio. Precio por cartel (dos marcos por cartel).</t>
  </si>
  <si>
    <t>SÑT.11</t>
  </si>
  <si>
    <t>Montaje y colocación cartel simple en postes</t>
  </si>
  <si>
    <t>Cartel simple en postes: montaje de cartel simple (940 mm de ancho) incluido el montaje y la instalación de nuevos postes, a dos caras,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marcos por cartel)</t>
  </si>
  <si>
    <t>SÑT.13</t>
  </si>
  <si>
    <t>Colocación cartel en piñones</t>
  </si>
  <si>
    <t>Cartel "No Pasar/Prohibido cruzar las vías" en piñones: montaje de carteles de "No pasar y/o prohibido cruzar las vías"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</si>
  <si>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SÑT.14</t>
  </si>
  <si>
    <t>Montaje y colocación de flechas exteriores</t>
  </si>
  <si>
    <t>Flechas exteriores: montaje y colocación de flechas de señalización exterior sobre flechas existentes, incluso desmontaje y retirada de la actual,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por flecha).</t>
  </si>
  <si>
    <t>SÑT.15</t>
  </si>
  <si>
    <t>Montaje y colocación de cartel exterior de ascensor</t>
  </si>
  <si>
    <t>Cartel niveles exterior de ascensor: montaje y colocación de cartel informativo para exterior de ascensor, fabricado según PCT, fijado perfectamente a paramento vertical de la estación o del ascensor o en banderola, incluyendo retirada del anterior si existiese asi como limpieza y preparación del soporte.  Incluidos medios auxiliares, mecánicos, manuales y de protección, medio de transporte, limpieza y retirada del material sobrante, carga y transporte a vertedero autorizado o a lugar definido por la Dirección Facultativa, i/ canon de vertido y tasas. Se incluye material de especificaciones técnicas según Pliego Técnico y homologación por entidad reconocida. En horario diurno.</t>
  </si>
  <si>
    <t>SÑT.16</t>
  </si>
  <si>
    <t>Montaje y colocación de cartel interior de ascensor</t>
  </si>
  <si>
    <t>Cartel niveles interior de ascensor: montaje y colocación de cartel informativo para interior de ascensor, fabricado según PCT, fijado perfectamente a paramento vertical de la estación o del ascensor o en banderola, incluyendo retirada del anterior si existiese asi como limpieza y preparación del soporte.  Incluidos medios auxiliares, mecánicos, manuales y de protección, medio de transporte, limpieza y retirada del material sobrante, carga y transporte a vertedero autorizado o a lugar definido por la Dirección Facultativa, i/ canon de vertido y tasas. Se incluye material de especificaciones técnicas según Pliego Técnico y homologación por entidad reconocida. En horario diurno.</t>
  </si>
  <si>
    <t>SÑT.17</t>
  </si>
  <si>
    <t>Montaje y colocación de vinilos en punto limpio</t>
  </si>
  <si>
    <t>Vinilos de punto limpio: montaje y colocación de todos los vinilos correspondientes al punto limpio (3 frontales de papeleras, 6 laterales de papeleras y 1 vinilo troquelado en la parte superior del punto limpio),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</si>
  <si>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SÑT.18</t>
  </si>
  <si>
    <t>Colocación de carteles de obra</t>
  </si>
  <si>
    <t>Carteles de obra: colocación de carteles y posterior retirada (a la finalización de las obras), en paramento vertical en estación, vallas, cerramientos,... (información de obras, direccionamiento de viajeros, precautorios,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</si>
  <si>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SÑT.19</t>
  </si>
  <si>
    <t>Colocación de lona en pórtico</t>
  </si>
  <si>
    <t>Lona de pórtico: colocación y posterior retirada (a la finalización de las obras), de lona de cierre en pórtico, queda incluida la recogida del material en Canillejas o lugar a definir por el Responsable de Señalética, desplazamientos hasta el lugar de los trabajos, recogida del material sobrante y traslado del mismo a vertedero o lugar a defiis por el Responsable de Señalética, incluyendo los medios auxiliares, pequeño material necesario y medio de transporte, incluso visita a la zona afectada y organización del trabajo. En horario nocturno.</t>
  </si>
  <si>
    <t>SÑT.22</t>
  </si>
  <si>
    <t>Montaje y colocación de trasera en armario informativo</t>
  </si>
  <si>
    <t>Trasera en armario informativo: montaje/sustitución/colocación de trasera en armario informativo, ya sea de andén o de vestíbulo de dimensiones máximas 1900 x 1200 mm, incluyendo montaje en la estación, recogida del material en Canillejas o lugar a definir por el Grupo de Señalética, desplazamientos hasta la estación, incluso desmontaje y retirada de la trasera actualmente existente, traslado a almacén de Canillejas y retirando a vertedero el material no aprovechable, incluyendo medios auxiliares, pequeño material necesario y medio de transporte, incluyendo visita a la zona afectada y organización del trabajo.Precio por trasera.</t>
  </si>
  <si>
    <t>SÑT.24</t>
  </si>
  <si>
    <t>Montaje y colocación de elementos adhesivos de papeleras</t>
  </si>
  <si>
    <t>Suministro y colocación de elementos en papelera compuesto por: frontal de dimensiones 640 mm x 340 mm en vinilo adhesivo, lateral izquierdo de dimensiones 130 mm x 340 mm en vinilo adhesivo, lateral derecho de dimensiones 130 mm x 340 mm en vinilo adhesivo y de placa identificativa de papelera en aluminio anodizado en su color, de 1,0 mm de espesor máximo y de dimensiones 40 x 25 mm, con un barniz de protección por su cara vista y material adhesivo para fijación en su cara no vista con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 las placas identificativas al elemento portante. La colocación se realizará en la ubicación determinada por el responsable de Señalética de Metro de Madrid. Queda incluido la recogida del material en Canillejas o lugar a definir por el responsable de Señalética, desplazamientos hasta la estación, recogida del material sobrante y traslado del mismo hasta vertedero o lugar a definir por el responsable de Señalética, incluyendo medios auxiliares, pequeño material necesario y medio de transporte, incluso recepción por parte de la empresa Adjudicataria, visita a la zona afectada y organización del trabajo. Se incluye el material de especificaciones técnicas según Pliego Técnico y la señalización de la ubicación de cada una de las papeleras en las que se han realizado las actuaciones para cada una de la estaciones, en un plano facilitado por el Servicio de Obras. Totalmente terminada la unidad. A la finalización de trabajo, la zona de actuación debe quedar totalmente limpia y en servicio. En horario diurno.</t>
  </si>
  <si>
    <t>Total SÑT</t>
  </si>
  <si>
    <t>SÑL</t>
  </si>
  <si>
    <t>LÁMINAS DE PROTECCIÓN VIDRIO</t>
  </si>
  <si>
    <t>SÑL.01</t>
  </si>
  <si>
    <t>LAMINADO DE PROTECCIÓN VIDRIO ANTI-GRAFITI, ANTI-RAYADO</t>
  </si>
  <si>
    <t>Suministro y colocación de lámina de protección de seguridad de los cristales/vidrios anti-grafiti y anti-rayado en templetes exteriores de estaciones, armarios informativos de andenes y vestíbulos, cabinas de andenes y otras ubicaciones similares explotadas por Metro de Madrid, S.A., ..., según características definidas en el PCT, mediante medios manuales y/o mecánicos, incluso retirada de los restos de la lámina deteriorada mediante acuchillado de los mismos, incluyendo acabado final de limpieza del cristal/vidrio con jabón neutro y secado del mismo, para instalación de la lámina nueva.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metro cuadrado.</t>
  </si>
  <si>
    <t>SÑL.04</t>
  </si>
  <si>
    <t>LAMINADO DE PROTECCIÓN DE PRIVACIDAD</t>
  </si>
  <si>
    <t>Suministro y colocación de lámina de protección de los cristales/vidrios de privacidad, en templetes exteriores de estaciones, armarios informativos de andenes y vestíbulos, cabinas de andenes y otras ubicaciones similares explotadas por Metro de Madrid, S.A., ..., según características definidas en el PCT, mediante medios manuales y/o mecánicos, incluso retirada de los restos de la lámina deteriorada mediante acuchillado de los mismos, incluyendo acabado final de limpieza del cristal/vidrio con jabón neutro y secado del mismo, para instalación de la lámina nueva.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metro cuadrado.</t>
  </si>
  <si>
    <t>Total SÑL</t>
  </si>
  <si>
    <t>Total C06</t>
  </si>
  <si>
    <t>C07</t>
  </si>
  <si>
    <t>ACCESIBILIDAD</t>
  </si>
  <si>
    <t>EGA</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</si>
  <si>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</si>
  <si>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</si>
  <si>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</si>
  <si>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</si>
  <si>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</si>
  <si>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</si>
  <si>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</si>
  <si>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</si>
  <si>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</si>
  <si>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</si>
  <si>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</si>
  <si>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</si>
  <si>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</si>
  <si>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</si>
  <si>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</si>
  <si>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</si>
  <si>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</si>
  <si>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</si>
  <si>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</si>
  <si>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</si>
  <si>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</si>
  <si>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EGB0002</t>
  </si>
  <si>
    <t>u</t>
  </si>
  <si>
    <t>INSTALACIÓN DE AUTOMATISMO PARA PUERTA MAMPARA (NOCTURNO)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</si>
  <si>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</si>
  <si>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EGB0008</t>
  </si>
  <si>
    <t>INSTALACIÓN DE PULSADOR ACCESIBLE PARA AUTOMATISMO (NOCTURNO)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</si>
  <si>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</si>
  <si>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</si>
  <si>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</si>
  <si>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</si>
  <si>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</si>
  <si>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</si>
  <si>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</si>
  <si>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</si>
  <si>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</si>
  <si>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</si>
  <si>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</si>
  <si>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</si>
  <si>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</si>
  <si>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</si>
  <si>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</si>
  <si>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</si>
  <si>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</si>
  <si>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</si>
  <si>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</si>
  <si>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</si>
  <si>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</si>
  <si>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</si>
  <si>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</si>
  <si>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</si>
  <si>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</si>
  <si>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</si>
  <si>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</si>
  <si>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</si>
  <si>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</si>
  <si>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</si>
  <si>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</si>
  <si>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</si>
  <si>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</si>
  <si>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</si>
  <si>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</si>
  <si>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</si>
  <si>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</si>
  <si>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</si>
  <si>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</si>
  <si>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</si>
  <si>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</si>
  <si>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</si>
  <si>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</si>
  <si>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</si>
  <si>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</si>
  <si>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</si>
  <si>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</si>
  <si>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</si>
  <si>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</si>
  <si>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</si>
  <si>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</si>
  <si>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</si>
  <si>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</si>
  <si>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</si>
  <si>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</si>
  <si>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</si>
  <si>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</si>
  <si>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</si>
  <si>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</si>
  <si>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</si>
  <si>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</si>
  <si>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</si>
  <si>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</si>
  <si>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</si>
  <si>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</si>
  <si>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</si>
  <si>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</si>
  <si>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</si>
  <si>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</si>
  <si>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</si>
  <si>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</si>
  <si>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</si>
  <si>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</si>
  <si>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</si>
  <si>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</si>
  <si>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</si>
  <si>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</si>
  <si>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</si>
  <si>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</si>
  <si>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</si>
  <si>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</si>
  <si>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</si>
  <si>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</si>
  <si>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</si>
  <si>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</si>
  <si>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</si>
  <si>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</si>
  <si>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</si>
  <si>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</si>
  <si>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</si>
  <si>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</si>
  <si>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</si>
  <si>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</si>
  <si>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</si>
  <si>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</si>
  <si>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</si>
  <si>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</si>
  <si>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</si>
  <si>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</si>
  <si>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</si>
  <si>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</si>
  <si>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</si>
  <si>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</si>
  <si>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</si>
  <si>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</si>
  <si>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</si>
  <si>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</si>
  <si>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</si>
  <si>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</si>
  <si>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</si>
  <si>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</si>
  <si>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</si>
  <si>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</si>
  <si>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</si>
  <si>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</si>
  <si>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C07</t>
  </si>
  <si>
    <t>C08</t>
  </si>
  <si>
    <t>GESTIÓN MEDIOAMBIENTAL</t>
  </si>
  <si>
    <t>E0706</t>
  </si>
  <si>
    <t>Tn</t>
  </si>
  <si>
    <t>INCREMENTO CANON VERTIDO VIDRIO</t>
  </si>
  <si>
    <t>Sobrecoste del canon de vertido de vidrios/lunas  a vertedero autorizado, y p.p. de costes indirectos. Medido según peso real.</t>
  </si>
  <si>
    <t>PR0005</t>
  </si>
  <si>
    <t>INCREMENTO CANON VERTIDO PLÁSTICO</t>
  </si>
  <si>
    <t>Sobrecoste del canon de vertido de plásticos a vertedero autorizado, y p.p. de costes indirectos. Medido según peso real.</t>
  </si>
  <si>
    <t>PR0006</t>
  </si>
  <si>
    <t>INCREMENTO CANON VERTIDO MADERA</t>
  </si>
  <si>
    <t>Sobrecoste del canon de vertido de madera a vertedero autorizado, y p.p. de costes indirectos. Medido según peso real.</t>
  </si>
  <si>
    <t>MEDAMVAL01</t>
  </si>
  <si>
    <t>t</t>
  </si>
  <si>
    <t>GESTIÓN DE CHATARRA FÉRRICA</t>
  </si>
  <si>
    <t>GESTION DE CHATARRA FÉRRICA</t>
  </si>
  <si>
    <t>0000420</t>
  </si>
  <si>
    <t>TRATAMIENTO DE RESIDUOS PELIGROSOS DE ENVASES</t>
  </si>
  <si>
    <t>TRATAMIENTO DE RESIDUOS PELIGROSOS DE ENVASES.</t>
  </si>
  <si>
    <t>U20CO030</t>
  </si>
  <si>
    <t>ALQUILER CONTENEDOR RCD 16m3</t>
  </si>
  <si>
    <t>COSTE DEL ALQUILER DE CONTENEDOR DE 16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</si>
  <si>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U20CVC040</t>
  </si>
  <si>
    <t>ALQUILER CONTENEDOR PLÁSTICOS 16m3.</t>
  </si>
  <si>
    <t>COSTE DEL ALQUILER DE CONTENEDOR DE 16M3. DE CAPACIDAD, SÓLO PERMITIDO ÉSTE TIPO DE RESIDUO EN EL CONTENEDOR POR EL GESTOR DE RESIDUOS NO PELIGROSOS (AUTORIZADO POR LA CONSEJERÍA DE MEDIO AMBIENTE DE LA COMUNIDAD AUTÓNOMA CORRESPONDIENTE). SEGÚN REAL DECRETO 105/2008, DE 1 DE FEBRERO POR EL QUE SE REGULA LA PRODUCCIÓN Y GESTIÓN DE LOS RESIDUOS DE CONSTRUCCIÓN Y DEMOLICIÓN.</t>
  </si>
  <si>
    <t>U20CVC010</t>
  </si>
  <si>
    <t>ALQUILER CONTENEDOR CHATARRA 16m3.</t>
  </si>
  <si>
    <t>U20CVC100</t>
  </si>
  <si>
    <t>ALQUILER CONTENEDOR MADERA 16m3.</t>
  </si>
  <si>
    <t>U20CVC111</t>
  </si>
  <si>
    <t>ALQUILER CONTENEDOR TIERRA 16m3.</t>
  </si>
  <si>
    <t>E01DTC030</t>
  </si>
  <si>
    <t>CARGA/EVACUACIÓN ESCOMBROS EN SACOS (NOCTURNO)</t>
  </si>
  <si>
    <t>Carga de escombros o residuos de obra en sacos, evacuación por medios manuales y carga sobre camión pequeño, contenedor o tubo de evacuación. Medido volumen real de los materiales cargados. En horario nocturno.</t>
  </si>
  <si>
    <t>EW020</t>
  </si>
  <si>
    <t>CARGA Y TRANSPORTE DE ESCOMBROS CON DRESINA</t>
  </si>
  <si>
    <t>CARGA, TRANSPORTE Y DESCARGA DE RESIDUOS EN DRESINA PROPIA Y CONDUCTOR, TODO HOMOLOGADO,  HASTA DEPOSITO DE METRO Y GESTOR DE RESIDUOS AUTORIZADO. En horario nocturno restringido.</t>
  </si>
  <si>
    <t>U20CT230</t>
  </si>
  <si>
    <t>CARGA/TRAN.PLANTA RCD&lt;20km.MAQ/CAM.ESC</t>
  </si>
  <si>
    <t>CARGA Y TRANSPORTE DE ESCOMBROS A PLANTA DE RESIDUOS DE CONSTRUCCIÓN AUTORIZADO POR TRANSPORTISTA AUTORIZADO POR LA CONSEJERÍA DE MEDIO AMBIENTE DE LA COMUNIDAD AUTÓNOMA CORRESPONDIENTE, A UNA DISTANCIA DE 20KM, CONSIDERANDO TRAYECTO DE IDA Y VUEKTA HASTA 40 KM., INCLUSO CANON DE VERTEDERO, SEGÚN REAL DECRETO 105/2008, DE 1 DE FEBRERO POR EL QUE SE REGULA LA PRODUCCIÓN Y GESTIÓN DE LOS RESIDUOS DE CONSTRUCCIÓN Y DEMOLICIÓN Y P.P. DE MEDIOS AUXILIARES.</t>
  </si>
  <si>
    <t>Total C08</t>
  </si>
  <si>
    <t>C09</t>
  </si>
  <si>
    <t>CONTROL DE CALIDAD</t>
  </si>
  <si>
    <t>CNTCAL01</t>
  </si>
  <si>
    <t>CONTROL DE CALIDAD OBRA CIVIL Y ARQUITECTURA</t>
  </si>
  <si>
    <t>ESTUDIO Y CONTROL DE CALIDAD DE LOS COMPONENTES, DOSIFICACIÓN,  Y MATERIALES, ASI DE LOS PROCESOS DE EJECUCIÓN Y  DE LAS CARACTERÍSTICAS MECÁNICAS DE TODOS AQUELLOS ELEMENTOS UTILIZADOS EN LA EJECUCION DE LA OBRA CIVIL, ESTRUCTURA Y LA ARQUITECTURA, SEGÚN LA NORMATIVA VIGENTE, REALIZANDO TODAS LAS ACCIONES NECESARIAS A TAL EFECTO: TOMA DE MUESTRAS, ENSAYOS DE LABORATORIO, ENSAYOS IN SITU, PRUEBAS DE SERVICIO Y FUNCIONAMIENTO, ETC.</t>
  </si>
  <si>
    <t>Total C09</t>
  </si>
  <si>
    <t>C10</t>
  </si>
  <si>
    <t>INSTALACIONES</t>
  </si>
  <si>
    <t>A</t>
  </si>
  <si>
    <t>MP.IE</t>
  </si>
  <si>
    <t>INSTALACIONES ELECTROMECÁNICAS</t>
  </si>
  <si>
    <t>MP.AS.1</t>
  </si>
  <si>
    <t>ASCENSOR 1</t>
  </si>
  <si>
    <t>I04AC001</t>
  </si>
  <si>
    <t>Ascensor eléctrico sin reductor hasta 3 m. V: 1 m/s, 1600 Kg 2.10x1.60 m.</t>
  </si>
  <si>
    <t>Suministro y montaje de ascensor eléctrico sin reductor alimentado por variador de frecuencia, adecuado para su uso por minusválidos, dimensiones útiles de cabina: ancho 1,6  m +/- 10 cm, fondo 2,3 m +/- 10 cm, altura 2,22 m,  carga util 1.600 Kg, 21 personas, 2 paradas, hasta 3 metros de recorrido, 1 embarque, velocidad: 1 m/s y demás especificaciones Según Pliego de Condiciones,  completamente suministrado, montado, instalado, probado, legalizado y en funcionamiento.</t>
  </si>
  <si>
    <t>I04AS003</t>
  </si>
  <si>
    <t>Incremento por instalación de cabina panorámica.</t>
  </si>
  <si>
    <t>Incremento por instalaciףn de cabina panorבmica.</t>
  </si>
  <si>
    <t>I04AS004</t>
  </si>
  <si>
    <t>Incremento por sustitución de cabina de doble embarque.</t>
  </si>
  <si>
    <t>Incremento por sustituciףn de cabina de un embarque por otra de doble embarque a 90/180 grados.</t>
  </si>
  <si>
    <t>I04AC011</t>
  </si>
  <si>
    <t>Incremento por cada metro de recorrido.</t>
  </si>
  <si>
    <t>Incremento por cada metro de recorrido de ascensor que exceda de 3 metros.</t>
  </si>
  <si>
    <t>I04AS002</t>
  </si>
  <si>
    <t>Unidad de rescate de emergencia.</t>
  </si>
  <si>
    <t>Suministro e instalación de unidad de rescate de emergencia para potencia nominal de motor hasta 20 Kw. Estará dotado de un sistema completamente automático, compuesto de electrónica propia por lo que no requerirá de ningún componente de la maniobra ni sistemas de regulación propios del ascensor como el variador de frecuencia o encoder para realizar la maniobra de rescate. Por tanto debe ser completamente autónomo y poder realizar la maniobra de rescate no solo por fallo de suministro eléctrico sino también por paros imprevistos del ascensor provocado por componentes electromecánicos (relés, contactores, etc…) de la maniobra y electrónicos del propio ascensor (variador, encoder, etc...).</t>
  </si>
  <si>
    <t>I04AC013</t>
  </si>
  <si>
    <t>Soporte técnico-logístico a instalaciones auxiliares</t>
  </si>
  <si>
    <t>Soporte tיcnico-logםstico a instalaciones auxiliares en ascensores (comunicaciones, control y P.C.I.)</t>
  </si>
  <si>
    <t>I04AC014</t>
  </si>
  <si>
    <t>Obras auxiliares de ascensor.</t>
  </si>
  <si>
    <t>Realizaciףn de obras auxiliares hasta la completa terminaciףn y decoraciףn de ascensores, huecos y estructura soporte en hueco,  cerramiento y remate de huecos de  planta alrededor de las puertas de piso, fijaciףn de guםas, vigas, dinteles y demבs elementos estructurales necesarios para completar la instalaciףn hasta su puesta en servicio.</t>
  </si>
  <si>
    <t>I04AC012</t>
  </si>
  <si>
    <t>Instalación de cable desnudo de toma de tierra</t>
  </si>
  <si>
    <t>Suministro, tendido e instalaciףn de cable desnudo de 50 mm2 grapado en pared por cבmara bufa, bajo andיn y huecos de ascensores para puesta a tierra de las partes metבlicas de un ascensor, incluso p.p. terminal para conexiףn, soldadura aluminotיrmica en T de 50 mm2 para derivaciףn y los accesorios necesarios para su total instalaciףn.</t>
  </si>
  <si>
    <t>I04AC010</t>
  </si>
  <si>
    <t>Integración en sistema commit</t>
  </si>
  <si>
    <t>Integraciףn en Sistema COMMIT de las seסales, avisos y alarmas del Ascensor, segתn Pliego de Condiciones y en adecuaciףn con los requerimientos del COMMIT.</t>
  </si>
  <si>
    <t>Total MP.AS.1</t>
  </si>
  <si>
    <t>MP.AS.2</t>
  </si>
  <si>
    <t>ASCENSOR 2</t>
  </si>
  <si>
    <t>Total MP.AS.2</t>
  </si>
  <si>
    <t>Total MP.IE</t>
  </si>
  <si>
    <t>MP.PCI</t>
  </si>
  <si>
    <t>INSTALACIONES DE PROTECCIÓN CONTRA INCENDIOS</t>
  </si>
  <si>
    <t>PCI_A1</t>
  </si>
  <si>
    <t>DESMONTAJES Y ACTUACIONES PREVIAS</t>
  </si>
  <si>
    <t>I05DSM 001</t>
  </si>
  <si>
    <t>Desmontaje de tuberias y accesorios de Agua Nebulizada</t>
  </si>
  <si>
    <t>Desmontaje completo de todo el sistema de extinción mediante agua nebulizada en la estación, incluyendo cuartos, andenes y vestibulos. Acopio del material reutilizable y protección del los elementos desmontados.</t>
  </si>
  <si>
    <t>I05DSM 002</t>
  </si>
  <si>
    <t>Desmontaje de sistema de detección y alarma de incendios.</t>
  </si>
  <si>
    <t>Desmontaje y retirada de cableados, detectores y accesorios del sistema de detección de incendios en la estación, incluyendo andenes, pasillos, vestibulos  y cuartos. Materiales reutilizados quedaran a disposición de Metro y serán llevados hasta el almacen de mantenimiento.</t>
  </si>
  <si>
    <t>I05DSM 003</t>
  </si>
  <si>
    <t>Desmontaje y traslado de cuarto PCI</t>
  </si>
  <si>
    <t>Desmontaje y traslado de elementos a nuevo cuarto PCI. Incluyendo la proteccion y custodia de los elementos desintalados que posteriormente serán reutilizados.</t>
  </si>
  <si>
    <t>Total PCI_A1</t>
  </si>
  <si>
    <t>PCI_A2</t>
  </si>
  <si>
    <t>DETECCIÓN</t>
  </si>
  <si>
    <t>PCI_A2.1</t>
  </si>
  <si>
    <t>ANALÓGICA</t>
  </si>
  <si>
    <t>I05DA030</t>
  </si>
  <si>
    <t>Bus-Lazo Detección Analógica AS+ 2x1,5</t>
  </si>
  <si>
    <t>Suministro e instalación de cableado de detección de incendios para la conexionado de los elementos de lazo comprendidos entre la central de incendios y los equipos previstos, mediante manguera de cable trenzado de cobre (AS+) de 2 x 1,5 mm² según normativa vigente, apantallado al conjunto y con cubierta 0,6-1kV de poliolefina resistente al fuego (90 min a 850 ºC) con impactos (UNE 50200) o 180 min a 750 ºC, no propagador de llama y no propagador de incendio, con baja emisión de humos y libre de halógenos. Incluye tubo corrugado .
Totalmente instalado.</t>
  </si>
  <si>
    <t>I05DA#5690040</t>
  </si>
  <si>
    <t>Fuente de Alimentación de 24V / 130W / 5A EN54-4A2</t>
  </si>
  <si>
    <t>Suministro e instalación de fuente de alimentación conmutada de 24Vcc 5A controlada por microprocesador. Salidas independientes protegidas por fusibles térmicos (PTC) y 10 indicadores luminosos de estado, salidas de relé para indicación del estado de la fuente. Dispone de supervisión de la alimentación conmutada y protección contra cortocircuitos. Incorpora un circuito de supervisión de baterías para presencia, nivel y eficacia. Supervisión de derivas a tierra. Incluye 2 baterías de 12V 7A/h modelo PS1207.
Conforme al Reglamento (UE) nº 305/2011 del Parlamento Europeo relativo a los productos de la construcción.
Totalmente instalada y funcionando según planos y pliego de condiciones.</t>
  </si>
  <si>
    <t>I05DA220</t>
  </si>
  <si>
    <t>Módulo Transponder 4Z/2S</t>
  </si>
  <si>
    <t>Suministro y montaje de módulo transponder para Esserbus o similar, con 4 zonas de detección convencional y 2 salidas de relé programables como contactos NA/NC y supervisadas para esserbus,. 
Previsto para supervisión de señales de equipos externos al lazo, como Vesdas, retenedores, relés de accionamiento. maniobras de apagado o cierre de compuertas, etc..
Dispositivo para ser conectado al bucle Analógico-Algorítmico de la central de detección; puede incorporar un aislador de bucle, sin caja. Alimentación externa de 12 o 24 Vcc y dimensiones 72 x 65 x 20mm. 
Totalmente instalado, configurado, probado y funcionando.</t>
  </si>
  <si>
    <t>I05DA221</t>
  </si>
  <si>
    <t>Módulo analógico 1E/1S</t>
  </si>
  <si>
    <t>Suministro e instalación de módulo de 1 entrada técnica más 1 salida de relé,con aislador de cortocircuito de lazo incorporado , para conexión al lazo de detección de incendios sin necesidad de alimentación externa. Provisto de led indicador de entrada activada y llave para prueba de activación, apertura de la tapa para acceder al módulo electrónico y rearme. Instalación directa sobre caja superficie (incluida). 
Aprobado  VDS según los requisitos de: EN54-13, EN54-17 y EN54-18 con certificado DoP: 20792130701
Totalmente instalado, programado y funcionando según planos y pliego de condiciones.</t>
  </si>
  <si>
    <t>I05DA110</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</si>
  <si>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</si>
  <si>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</si>
  <si>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I05DA130</t>
  </si>
  <si>
    <t>Sirena roja de lazo + Flash</t>
  </si>
  <si>
    <t>Suministro e instalación de sirena direccionable con flash alimentada del lazo analógico con aislador, con las siguientes características:
* Incorpora leds de alta luminosidad con un consumo de 5,7 mA
* Posibilidad de activación independiente del flash y de la sirena
* 32 tonos y 3 niveles de volumen seleccionables 101dBA ±3 dBA a través de micro interruptores
* Incluye función de bloqueo en base y aislador de cortocircuitos
* Base de montaje
Totalmente instalada, programada y funcionando según planos y pliego de prescripciones técnicas</t>
  </si>
  <si>
    <t>I05DA160</t>
  </si>
  <si>
    <t>Detector multisensor óptico-térmico con Voz y Flash</t>
  </si>
  <si>
    <t>Suministro e instalación de detector multisensor óptico-térmico OT analógico-algorítmico con inteligencia distribuida, ESSER o similar, fabricado según EN Parte 15.
Incorpora sensor óptico y sensor de temperatura con análisis de señal resultante de combinación de las obtenidas de ambos sensores en tiempo real; direccionamiento por software, funciones de autodiagnosis, compensación digital de las condiciones ambientales, piloto indicador mediante LED rojo. Incluye mensajes de voz y señal óptica Flash.
Dimensiones: Ø = 90mm y altura = 72mm, con índice de protección IP40. Homologación: Vds G293011, CE. 
Incluida base stándar estándar para detectores y zócalo adaptador.
Totalmente instalado, configurado, probado y funcionando.</t>
  </si>
  <si>
    <t>I05DA500</t>
  </si>
  <si>
    <t>Alimentación 24 Vcc desde F.A. Auxiliar a elementos sin alimentación de lazo</t>
  </si>
  <si>
    <t>Suministro y montaje de línea de alimentación eléctrica a 24Vcc desde la fuente de alimentación auxiliar a elementos no alimentados por el lazo de detección.
Como son: detectores lineales y/o módulos de control y/o elementos del sistema que necesitan de alimentación externa a 24V, realizada mediante conductores de cobre (AS+) de hasta 2 x 1,5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</si>
  <si>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Total PCI_A2.1</t>
  </si>
  <si>
    <t>PCI_A2.2</t>
  </si>
  <si>
    <t>ASPIRACIÓN</t>
  </si>
  <si>
    <t>I05DS020</t>
  </si>
  <si>
    <t>Detector Aspiración VESDA-E-VEP con LEDs (1 tubo)</t>
  </si>
  <si>
    <t>Suministro y montaje de detector con cámara de alta sensibilidad, modelo modelo VESDA-E VEP-A00-1P o similar autorizado, de 1 zona de identificación, con toma para una tubería y turbina de aspiración, rango de cobertura de 1000 m2 y rango de sensibilidad de 0,005% de osc/m hasta 20 % osc/m, con 2 niveles de alarma programables, salida para bucle de comunicaciones, alimentación a 24 Vcc. Incluso magnetotérmico de protección de 1A y caja de poliester de 10x10 cm. Incluso filtro externo con caja o sistema de fácil acceso para recambio del filtro. Totalmente instalado, probado y funcionando.</t>
  </si>
  <si>
    <t>I05DS030</t>
  </si>
  <si>
    <t>Armario metálico Tapa Transparente (VESDA)</t>
  </si>
  <si>
    <t>Suministro e instalación de armario metálico IP55 con puerta transparente de dimensiones aprox. 500 mm ancho x 600 mm alto x 200 mm fondo, totalmente instalado.</t>
  </si>
  <si>
    <t>I05DS050</t>
  </si>
  <si>
    <t>Tubo ABS rígido - 25mm -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</si>
  <si>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</si>
  <si>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I05DS051</t>
  </si>
  <si>
    <t>Elemento de prueba-mantenimiento aspiración tuberías de detección</t>
  </si>
  <si>
    <t>Suministro y montaje de elemento final de prueba y aspiración de tuberías de detección de incendios, formado por por tubería de ABS de diámetro exterior 25 mm y espesor de pared de 2 mm, autoextinguible, no emisor de gases tóxicos y libre de halogenos, para prologanción de tubo de aspiración hasta aproximadamente 1,5 m de altura, y clapeta plástica para aspiración por un lado y cierre por el otro, con  p.p. de elementos de soportación y de conexión, totalmente instalado.</t>
  </si>
  <si>
    <t>I05DS080</t>
  </si>
  <si>
    <t>Línea de alimentación a 24 Vcc desde SAI o F.A. a Vesdas</t>
  </si>
  <si>
    <t>Suministro y montaje de línea de alimentación a 24 Vcc desde SAI o F.A. a Vesdas y TCL, formada por cable de cobre CII de 1KV de tensión nominal de  3 x 10 mm2 según normativa vigente, con cubierta y aislamiento especial no propagador de incendios, de baja emisión de humos, no tóxico y sin halógenos, con p.p. de los correspondientes accesorios, cajas de derivación y elementos de fijación adecuados.
Totalmente instalado.</t>
  </si>
  <si>
    <t>I05DS500</t>
  </si>
  <si>
    <t>Bastidor auxiliar para colocación armario deteccción de aspiración</t>
  </si>
  <si>
    <t>Suministro y montaje de bastidor auxiliar, para ubicación de armario de detección de aspiración, que incluirá el detector de aspiración, fuentes de alimentación, módulos y demás elementos adicionales, etc...formado por barras transversales y horizontales de acero inoxidable, y placa-plancha posterior de soporte para fijación de armario. Totalmente instalado.</t>
  </si>
  <si>
    <t>I05DS200</t>
  </si>
  <si>
    <t>Puesta en marcha del sistema de detección</t>
  </si>
  <si>
    <t>Puesta en marcha del sistema de detección de incendios.</t>
  </si>
  <si>
    <t>I05DS070</t>
  </si>
  <si>
    <t>Bucle de comunicación Vesdanet 2x2x0,22</t>
  </si>
  <si>
    <t>Suministro y montaje de bucle de comunicaciones entre detectores formado por cable flexible de baja capacidad de dos pares de conductores de cobre de 0,22 mm² con pantalla de aluminio y trenza de cobre, no propagador de la llama, resistente al fuego, de baja emisión de humos y libre de halógenos,con p.p. de elementos de conexión, cajas de derivación y elementos de fijación adecuados. 
Totalmente instalado.</t>
  </si>
  <si>
    <t>Total PCI_A2.2</t>
  </si>
  <si>
    <t>Total PCI_A2</t>
  </si>
  <si>
    <t>PCI_A3</t>
  </si>
  <si>
    <t>EXTINCIÓN POR AGUA NEBULIZADA</t>
  </si>
  <si>
    <t>I05XN180</t>
  </si>
  <si>
    <t>Tubería de acero inoxidable Ø 16 y 12  mm.</t>
  </si>
  <si>
    <t>Suministro, prefabricación y montaje de tubería de acero inoxidable estirado en frio sin soldadura s/DIN 17458, en calidad AISI 316 L s/DIN 1.4404, para ramales de distribución de diámetro de 16 y 12 mm de diámetro y 1,5 y 1,2 mm de espesor de pared respectivamente, con p.p. de accesorios también en acero inoxidable y p.p. de soportes de acero inoxidable espaciados según especificaciones. 
Totalmente instalada y probada.</t>
  </si>
  <si>
    <t>I05XN190</t>
  </si>
  <si>
    <t>Tubería de acero inoxidable Ø 38 y 30 mm.</t>
  </si>
  <si>
    <t>Suministro, prefabricación y montaje de tubería de acero inoxidable estirado en frio sin soldadura, s/DIN 17458, en calidad AISI 316 L s/DIN 1.4404, para colector principal de 38 y 30 mm de diámetro y 3 y 2,5 mm de espesor de pared respectivamente, con p.p. de accesorios también en acero inoxidable y p.p. de soportes de acero inoxidable espaciados según especificaciones. 
Totalmente instalada y probada.</t>
  </si>
  <si>
    <t>I05XN400</t>
  </si>
  <si>
    <t>Válvula de purga y/o vaciado - 16 mm Ø</t>
  </si>
  <si>
    <t>Suministro e instalación de válvula de bola de acero de 16 mm para purga o vaciado de circuito de tuberías.</t>
  </si>
  <si>
    <t>I05XN320</t>
  </si>
  <si>
    <t>Detector de flujo modelo SI 5010</t>
  </si>
  <si>
    <t>Suministro y montaje de detector de flujo modelo SI 5010 de IFM o similar para presión hasta 200 kg/cm2, en sector de extinción para aviso de activación en equipo de control, montado sobre tubería principal o ramal.
Incluso p.p. de línea de alimentación y control (75 m) formada por cable de cobre CII de 1KV de tensión nominal 4 x 4 mm² según normativa vigente con cubierta y aislamiento especial no propagador de incendios, de baja emisión de humos, no tóxico y sin halógenos.
Incluso p.p. de los correspondientes accesorios, cajas de derivación y los elementos de fijación adecuados a este sistema.
Totalmente instalado, probado y funcionando.</t>
  </si>
  <si>
    <t>I05XN141</t>
  </si>
  <si>
    <t>Boquilla nebulizadora cerrada 1N 1MB 6MB 100B (Cerrada No Técnicos h&lt;=3m)</t>
  </si>
  <si>
    <t>Suministro y montaje de boquilla nebulizadora cerrada para C. NO Ténicos con altura hasta 3m.
Tipo  Hi-fog modelo 1N 1MB 6MB 100B código C20016.3 o similar para alta presión, equipada con una tobera central y seis toberas en el cono, tarada con una ampolla fusible a 68 ºC con el correspondiente conector a la tubería de 12 mm y embellecedor para ser instalado en placa de falso techo.
-Protección de riesgos hasta 3 m de altura.</t>
  </si>
  <si>
    <t>I05XN390</t>
  </si>
  <si>
    <t>Tubo anillado de poliamida (pa 6/6,6)</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</si>
  <si>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Totalmente instalado.</t>
  </si>
  <si>
    <t>I05XN430</t>
  </si>
  <si>
    <t>Puesta en marcha del sistema de extinción de la estación</t>
  </si>
  <si>
    <t>Eliminación de posibles falsas alarmas en paneles maestro y servidor, revisión de toda la instalación y puesta en marcha de todos los elementos del sistema de extinción (existentes y nuevos).</t>
  </si>
  <si>
    <t>I31BDA03711X</t>
  </si>
  <si>
    <t>Cuadro secundario equipos PCI</t>
  </si>
  <si>
    <t>Cuadro secundario equipos PCI, totalmente equipado, instalado y conexionado, conteniendo:
- 1 cuadro eléctrico con puerta transparente y conteniendo los siguientes materiales:
12 Borna gris tornillo 4mm2 
5 Magnetotérmico  6000A/10kA 2P C 10A 
1 Magnetotérmico 6000A/10kA 4P C 16A 
1 Magnet DX³ 6000A/10kA 2P D 10A 
1 Bloque dif 30mA Tipo AC 40A para 4P 4 mod. 
1 Puerta transparente azul 3 filas 
1 Caja 3 filas 13 módulos 
- Pequeño material: Conductores, aisladores,  bornas, etiquetado serigrafiado, T.T. etc.
- Marca de la aparamenta Schneider, Legrand o similar aprobado por la DF.</t>
  </si>
  <si>
    <t>Total PCI_A3</t>
  </si>
  <si>
    <t>PCI_A4</t>
  </si>
  <si>
    <t>SEÑALIZACIÓN FOTOLUMINISCENTE</t>
  </si>
  <si>
    <t>I05S020</t>
  </si>
  <si>
    <t>Placa de balizamiento fotoluminiscente 6 cm sobre perfil</t>
  </si>
  <si>
    <t>Balizamiento fotoluminiscente (paramentos verticales y primera tabica de escaleras), formada por placa de alta luminiscencia de 6 cm de ancho montada sobre perfil de aluminio, incluso p.p. de serigrafía de unidades modulares de flechas direccionales, perfil de aluminio, accesorios y pequeño material, según P.G.C. y planos, totalmente instalado.</t>
  </si>
  <si>
    <t>I05S040</t>
  </si>
  <si>
    <t>Balizamiento torniquetes, pasos enclavados y arranque escaleras</t>
  </si>
  <si>
    <t>Balizamiento fotoluminiscente (pasos enclavados, torniquetes, arranque de escaleras), formado por placa de alta luminiscencia de 4 cm de ancho y 21 cm de longitud, montado sobre perfil de aluminio, incluso p.p. de accesorios, perfil de aluminio, y pequeño material, según P.G.C. y planos, totalmente instalado.</t>
  </si>
  <si>
    <t>I05S106</t>
  </si>
  <si>
    <t>Cartel de señalización fotoluminiscente de 210x297 mm c/marco</t>
  </si>
  <si>
    <t>Cartel de señalización fotoluminiscente formado por placa de alta luminiscencia de dimensiones 210 x 297 mm, pictograma de dirección de vía de evacuación (DSI, DSD, AC, AS), incluso soporte antivandálico realizado en aluminio anodizado y p.p. de colocación, medios auxiliares y pequeño material, según P.G.C. y planos, totalmente instalado.</t>
  </si>
  <si>
    <t>I05S010</t>
  </si>
  <si>
    <t>Placa de balizamiento fotoluminiscente 4 cm sobre perfil</t>
  </si>
  <si>
    <t>Balizamiento fotoluminiscente (contrahuella escaleras), formado por placa de alta luminiscencia de 4 cm de ancho montada sobre perfil de aluminio, incluso p.p. de accesorios, perfil de aluminio y pequeño material, según P.G.C. y planos, totalmente instalado.</t>
  </si>
  <si>
    <t>Total PCI_A4</t>
  </si>
  <si>
    <t>PCI_A5</t>
  </si>
  <si>
    <t>DOCUMENTACIÓN</t>
  </si>
  <si>
    <t>I31VXX001</t>
  </si>
  <si>
    <t>Documentación final de la obra de las instalaciones de distribución</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</si>
  <si>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t>
  </si>
  <si>
    <t>I31VMX005X</t>
  </si>
  <si>
    <t>Legalización de instalación de Baja Tensión temporal en estación</t>
  </si>
  <si>
    <t>Legalización de nueva instalación de Baja Tensión Temporal para obra, incluyendo:
-Registro de documentación en Organismo de control, homologado por el Ministerio de Industria (O.C.A./E.C.I.), con medición de los parámetros eléctricos según REBT del Real Decreto 842/2002, de 2 de agosto incluyendo entrega de informe técnico y tramitación de expediente por Delegación de Industria. Se tramitará una Memoria Técnica de Diseño por cada cuadro temporal ó un proyecto general de las instalaciones temporales. En cualquier caso será necesario presentar un Certificado de Instalación de baja tensión (boletín) por cada uno de los cuadros finalmente instalados.
-Tasas de registros en Organismos de control y modelo 030 de la CAM, impuestos y cualquier otro gasto necesario para la legalización de la instalación.</t>
  </si>
  <si>
    <t>DOCFINOBRA</t>
  </si>
  <si>
    <t>Documentación Final de Obra, Certificado y Registro de las instalaciones</t>
  </si>
  <si>
    <t>Entrega de documentación final de obra, que incluirá documentos según pliego, de los que, como mínimo se incluirán:
- Memoria explicativa de lo realmente ejecutado – resumen ejecutivo
- Modificaciones efectuadas con respecto al Proyecto.
- Planos y mediciones de los elementos instalados, con detalle As Built.
- Esquemas de conexiones y descripciones del funcionamiento de los equipos, especificaciones técnicas de los componentes.
- Cálculos realizados
- Resultados de pruebas y protocolos ejecutados
- Normas de uso y mantenimiento, y creación-elaboración de protocolos de pruebas y recepción de la instalación.
- Visado del proyecto (firmado por Técnico titulado competente)
- Certificado de ejecución firmado por Técnico titulado competente
- Registro de la instalación en Industria, incluyendo pago de tasas e inspección  E.I.C.I.</t>
  </si>
  <si>
    <t>Total PCI_A5</t>
  </si>
  <si>
    <t>Total MP.PCI</t>
  </si>
  <si>
    <t>MP.COM</t>
  </si>
  <si>
    <t>COMUNICACIONES Y CONTROL</t>
  </si>
  <si>
    <t>AMP.COM.1</t>
  </si>
  <si>
    <t>SISTEMA DE CCTV</t>
  </si>
  <si>
    <t>I04COMTV01</t>
  </si>
  <si>
    <t>Cámara IP (Estación)</t>
  </si>
  <si>
    <t>Suministro, instalación y montaje de cámara de videovigilancia IP, mod. Flexidome o Bullet IP 3000i IR 2MP de Bosch o similar, con las siguientes características técnicas:
• Sensor CMOS de 1/2,8 pulgadas.
• Imagen de Alta Definición (HD), conforme a los estándares SMPTE 274M y SMPTE 296M.
• Lente varifocal automática 3-10 mm, F1-6
• Conexión de Red mediante conector RJ45 10/100 Base-T, detección automática, dúplex completo/semidúplex y Auto-MDIX.
• Consumo máximo de 3,5W, y alimentación mediante alimentador externo de +12Vcc o mediante estándar PoE IEEE 802.3af.
• Compresión de vídeo H.265; H.264; M- JPEG
• Transmisión de mediante múltiples flujos configurables con velocidad de imágenes y ancho de banda configurables.
Incluyendo: 
• Soportes de fijación a techo,  paramento vertical, luminaria, teleindicador, etc
• Codec y firmware para visualización en el dispositivo (Tablet) de telecontrol de instalaciones móvil de Estación.</t>
  </si>
  <si>
    <t>I04COMTV02</t>
  </si>
  <si>
    <t>Cámara IP (ascensores).</t>
  </si>
  <si>
    <t>Suministro, instalación y montaje de cámara de videovigilancia IP para ascensores, mod. Flexidome IP micro 5000 de Bosch o similar, con las siguientes caracteristicas técnicas mínimas:
• Sensor CMOS de 1/3 pulgadas.
• Imagen de Alta Definición (HD)
• Óptica fija 3,6 mm, F1.6 ó 2,5 mm, F2.8
• Consumo máximo de 3,8W, y alimentación PoE IEEE 802.3af.
• Compresión de vídeo  H.264 y M-JPEG
• Transmisión de mediante múltiples flujos configurables con velocidad de imágenes y ancho de banda configurables.
Incluyendo: 
• Soportes de fijación a techo, interior de cabina, etc.
• Codec y firmware para visualización en el dispositivo (Tablet) de Telecontrol de instalaciones móvil de Estación.</t>
  </si>
  <si>
    <t>I04COM110</t>
  </si>
  <si>
    <t>Cable UTP PDS, nocturno.</t>
  </si>
  <si>
    <t>Suministro, instalación y montaje por canaleta existente o falso suelo de cable UTP PDS categoría 6. Totalmente instalado.</t>
  </si>
  <si>
    <t>DIKVAX901</t>
  </si>
  <si>
    <t>Ingeniería, pruebas y p.p. TVCC, en estaciones sin correspondencia.</t>
  </si>
  <si>
    <t>Ingeniería, pruebas y puesta a punto del sistema de T.V.C.C., en estaciones sin correspondencia.</t>
  </si>
  <si>
    <t>I04COM009</t>
  </si>
  <si>
    <t>Desarrollo de planos sinópticos de estación para centralización de CCTV.</t>
  </si>
  <si>
    <t>Desarrollo de planos sinópticos de estación para la aplicación de centralización de CCTV que resulten homogéneos con el resto de aplicaciones de explotación en el Puesto Central.</t>
  </si>
  <si>
    <t>I04COM010</t>
  </si>
  <si>
    <t>Documentación técnica del Sistema CCTV.</t>
  </si>
  <si>
    <t>Elaboración de documentación técnica del Sistema. Según especificaciones en Pliego de Condiciones.</t>
  </si>
  <si>
    <t>Total AMP.COM.1</t>
  </si>
  <si>
    <t>AMP.COM.3</t>
  </si>
  <si>
    <t>SISTEMA DE INTERFONÍA</t>
  </si>
  <si>
    <t>DIKICX001</t>
  </si>
  <si>
    <t>Interfono de  público vía IP.</t>
  </si>
  <si>
    <t>Suministro, instalación y montaje de Interfono de público para intercomunicar a los viajeros con el CCI vía IP.</t>
  </si>
  <si>
    <t>DIKICX003</t>
  </si>
  <si>
    <t>Ud.</t>
  </si>
  <si>
    <t>Interfono de ascensor vía IP.</t>
  </si>
  <si>
    <t>Suministro, instalación y montaje de Interfono de ascensor para intercomunicar con el CCI vía IP, incluido el micrófono electret, así como circuito electrónico, altavoz y conectores necesarios para su conexión.</t>
  </si>
  <si>
    <t>DIKICX004</t>
  </si>
  <si>
    <t>Interfono de METTAS vía IP.</t>
  </si>
  <si>
    <t>Suministro, instalación y montaje de Interfono de METTAS para intercomunicar con el CCI vía IP, incluido el micrófono electret, así como circuito electrónico, altavoz y conectores necesarios para su conexión.</t>
  </si>
  <si>
    <t>DIKICX152</t>
  </si>
  <si>
    <t>Adaptador Terminal Analógico a Voz sobre IP (12 interfonos).</t>
  </si>
  <si>
    <t>Suministro, instalación y montaje de Adaptador Terminal Analógico a Voz sobre IP, enracable en rack de 19" para 12 interfonos analógicos y 1 interfaz 10/100BaseT, gestionable SNMP. Totalmente instalado en armario de comunicaciones existente.</t>
  </si>
  <si>
    <t>DIKICX160</t>
  </si>
  <si>
    <t>Fuente de alimentación para 15 interfonos.</t>
  </si>
  <si>
    <t>Suministro, instalación y montaje de fuente de alimentación con capacidad para 15 interfonos. Totalmente instalado en armario de comunicaciones existente.</t>
  </si>
  <si>
    <t>I04COM013</t>
  </si>
  <si>
    <t>Cable telefónico de 3x2x0.64, nocturno.</t>
  </si>
  <si>
    <t>Suministro, tendido y conexionado de cable telefónico de 3x2x0.64 por canaleta existente, en horario nocturno.</t>
  </si>
  <si>
    <t>I04LAZ001</t>
  </si>
  <si>
    <t>Lazo inductivo.</t>
  </si>
  <si>
    <t>Suministro, instalación y montaje de lazo inductivo o bucle magnético acoplado a un interfono analógico existente, con alcance mínimo de 75 cm. para montar empotrado o en superficie, según las necesidade, incluyendo p.p. de cableado, fuentes de alimentación etc. y pequeño material auxiliar de conexión. Totalmente instalado y certificado de acuerdo al estándar IEC 60118-4.</t>
  </si>
  <si>
    <t>DIKIBX105</t>
  </si>
  <si>
    <t>Modificación de la base de datos PMT.</t>
  </si>
  <si>
    <t>Programación para la modificación de la base de datos, ampliación de pantalla del operador, configuración etc...del Puesto de Mando.</t>
  </si>
  <si>
    <t>DIKEBB411</t>
  </si>
  <si>
    <t>Sistema de Centralización de Interfonía.</t>
  </si>
  <si>
    <t>Integración en el Sistema de Centralización de Interfonía, incluyendo carga del Software, configuración y pruebas a nivel de estación, centro TICS y Puesto Central.</t>
  </si>
  <si>
    <t>DIKICX900</t>
  </si>
  <si>
    <t>Ingeniería, pruebas y p.p. Sistema de Interfonía.</t>
  </si>
  <si>
    <t>Ingeniería, pruebas y puesta a punto del sistema de Interfonía, incluido Sw de personalización de estación.</t>
  </si>
  <si>
    <t>DIKICX950</t>
  </si>
  <si>
    <t>Documentación técnica del Sistema Interfonía.</t>
  </si>
  <si>
    <t>Elaboración de documentación técnica del Sistema de Interfonía, según especificaciones en Pliego de Condiciones y formación específica.</t>
  </si>
  <si>
    <t>DIKICX850</t>
  </si>
  <si>
    <t>Integración en COMMIT 3.0 de la interfonía de estación.</t>
  </si>
  <si>
    <t>Total AMP.COM.3</t>
  </si>
  <si>
    <t>AMP.COM.4</t>
  </si>
  <si>
    <t>SISTEMA DE CANCELAS</t>
  </si>
  <si>
    <t>I04OCV002</t>
  </si>
  <si>
    <t>Puertas del cuadro mando y control.</t>
  </si>
  <si>
    <t>Suministro y montaje de puerta de acero inoxidable para cuadro de mando y control:
- Puerta de acceso a cuadro de mando y control de dimensiones aprox. 750x990 mm., construida con chapa plegada de acero inoxidable según planos, incluida cerradura con bombín normalizado.</t>
  </si>
  <si>
    <t>I04CAN001</t>
  </si>
  <si>
    <t>Cuadro de mando y control (Ethernet 2).</t>
  </si>
  <si>
    <t>Suministro y montaje de cuadro de mando y control para puerta abatible de una o dos hojas o puerta enrollable de  marca, modelo y características según Pliego de Condiciones, compuesto por:
- 1 Armario estanco IP-557 de dimensiones 600 x  600 x 250 mm. con cerradura normalizada en puerta.
- 1Transformador separador de 200 VA 220/220 V
- 3 Interruptor automático magnetotérmico C60N.
- 4 Contactor de accionamiento, LC2-K.
 -1 Autómata MODICOM (M-340 ó 580), compuesto por:
- 1 Procesador  P3420 con memoria RAM 4 Mb, memoria SD de 8 Mb, puertos USB, Modbus y Ethernet integrados.
- 1 Módulo base de 16 entradas digitales y 16 salidas digitales con alimentación a 24 Vcc, tipo DDM.
- 1 Conjunto de bloques de borneros de conexionado desenchufables para bases de entradas y salidas.
- 1 Fuente de alimentación 24 Vcc y 5 A. Tipo ABL.
- 2 Contactores para encendido de focos.
- 2 Unidad de Control tipo  SG-RED 133/230 v.
- Material auxiliar de conexionado y cabledo.
- Guias.
Totalmente instalado y conexionado.</t>
  </si>
  <si>
    <t>I04CAN002</t>
  </si>
  <si>
    <t>Conexión de cuadro de mando.</t>
  </si>
  <si>
    <t>Conexionado del cuadro de mando y control con los diferentes elementos de alimentación, mando  y seguridad de la puerta, incluyendo parte proporcional de pequeño material, tubo, detectores, sensores, cajas de derivación, cable etc... Totalmente instalado.</t>
  </si>
  <si>
    <t>I04CAN003</t>
  </si>
  <si>
    <t>Pulsador de emergencia.</t>
  </si>
  <si>
    <t>Suministro y montaje de pulsador de emergencia según Pliego de Condiciones, incluso cartel de identificación, accesorios y elementos de fijación para su total conexión e instalación.</t>
  </si>
  <si>
    <t>I04CAN004</t>
  </si>
  <si>
    <t>Teleindicadores de cancelas.</t>
  </si>
  <si>
    <t>Suministro, instalación y montaje de Sistema de Información al viajero de cancela, incluyendo panel teleindicador monocolor de alta luminosidad, software de control e integración con el autómata de cancela, sistema TCE, control de emergencia de estación y sistema de información al viajero del Puesto Central. Totalmente instalado, incluso accesorios y elementos de fijación para su total conexión e instalación.</t>
  </si>
  <si>
    <t>I04CAN005</t>
  </si>
  <si>
    <t>Control de accesos por tarjeta "sin contacto"</t>
  </si>
  <si>
    <t>Suministro, instalación y montaje de Sistema de identifcación por tarjeta "sin contacto" dotado de CPU de control, 2 lectores de tecnología "sin contacto", antena, etc., incluyendo software de control e integración con el autómata de cancela y sistema TCE, y software necesario para funcionar en modo punto de ronda ....... .  Totalmente instalado, incluso accesorios y elementos de fijación para su total conexión e instalación.</t>
  </si>
  <si>
    <t>I04CAN007</t>
  </si>
  <si>
    <t>Integración de UR Cancelas en TCE.</t>
  </si>
  <si>
    <t>Integración en el Sistema TCE de Unidad Remota de Cancelas mediante protocolo Modbus/TCP, con implantación de las pantallas de la Cancela e incluyendo el texto descriptivo asociado a dicha instancia. Se incluye: 
-Pruebas de cada una de las señales. 
-Generación de alarmas virtuales de “Apertura No Controlada Fuera de Hora” y “Apertura de Emergencia Fuera de Hora” para ser enviadas al GIR de la Estación y para ser notificadas en el Centro TICS con fijación de la Cámara asociada.</t>
  </si>
  <si>
    <t>I04CAN008</t>
  </si>
  <si>
    <t>Interrelación del Sistema Cancelas con GIR.</t>
  </si>
  <si>
    <t>Interrelación del Sistema de Cancelas con el Sistema de gestión de intrusión y rondas GIR.</t>
  </si>
  <si>
    <t>I04CAN009</t>
  </si>
  <si>
    <t>Cable FTP PDS, nocturno.</t>
  </si>
  <si>
    <t>Suministro e instalación por canaleta existente o falso suelo de cable FTP PDS categoría 6.</t>
  </si>
  <si>
    <t>I04CAN100</t>
  </si>
  <si>
    <t>Integración de cancelas en COMMIT 3.0</t>
  </si>
  <si>
    <t>Total AMP.COM.4</t>
  </si>
  <si>
    <t>AMP.COM.5</t>
  </si>
  <si>
    <t>SISTEMAS DE CONTROL DE INSTALACIONES</t>
  </si>
  <si>
    <t>I04COM100</t>
  </si>
  <si>
    <t>Protocolo de pruebas de los sistemas de control y comunicaciones.</t>
  </si>
  <si>
    <t>Protocolo de pruebas de los Sistemas de Comunicaciones y Control de Estación con anterioridad al comienzo de los trabajos de desmontaje y tras la finalización de los trabajos.</t>
  </si>
  <si>
    <t>I04COM017</t>
  </si>
  <si>
    <t>Integración de ascensor/escalera en Unidad Maestra.</t>
  </si>
  <si>
    <t>Integración en Unidad Maestra y terminal de usuario Magelis de U.R. de ascensor/escalera, incluyendo configuración y pruebas de cada una de las señales.</t>
  </si>
  <si>
    <t>I04COM018</t>
  </si>
  <si>
    <t>Integración en UMaestra (TMI) a nivel local.</t>
  </si>
  <si>
    <t>Adecuación de los programas de los sistemas de control de instalaciones electromecánicas de la estación (UMaestra y terminal de usuario Magelis) para la integración de las nuevas cámaras de CCTV, zonas de megafonía e interfonos, incluyendo reordenación de las listas de TMI y eliminando integraciones anteriores sin uso (p.ej pozos antiguos).</t>
  </si>
  <si>
    <t>Total AMP.COM.5</t>
  </si>
  <si>
    <t>AMP.COM.6</t>
  </si>
  <si>
    <t>SISTEMA DE CONTROL DE ACCESOS Y ANTI-INTRUSIÓN</t>
  </si>
  <si>
    <t>A.4.1.</t>
  </si>
  <si>
    <t>Sistema de Control de Acceso.</t>
  </si>
  <si>
    <t>DIKECX002</t>
  </si>
  <si>
    <t>Control de accesos para cuartos técnicos.</t>
  </si>
  <si>
    <t>Suministro, instalación y montaje de Sistema de identificación por tarjeta de tecnología  "sin contacto" dotado de CPU de control, teclado antivandálico de 12 teclas como mínimo, lector de tecnología "sin contacto", altavoz y control de cerradura eléctrica, totalmente instalado en caja en chapa acero inoxidable, 2 mm. pulido con serigrafía de placa frontal, tornillos, etc. 
El lector leerá las Tarjetas de Identificación Corporativas (TIC) de proximidad RFID actualmente en uso, basadas en la tecnología ICODE 1 de Philips. 
Estarán preparados, sin ninguna modificación Hardware, para la lectura de tarjetas que cumplan con la norma ISO 14443A/B, en particular con su implementación con chips MIFARE Desfire.
Totalmente instalado.</t>
  </si>
  <si>
    <t>DIKECX005</t>
  </si>
  <si>
    <t>Cerradura eléctrica tipo maestrable.</t>
  </si>
  <si>
    <t>Suministro, instalación y montaje de cerradura eléctromecánica industrial con sensor de alineamiento y posición de bulon. Tipo COMETA, Modelo 404ZCQ11HBA2Q o similar aprobada, incluyendo pequeño material auxiliar de instalación y conexionado. Totalmente instalada.</t>
  </si>
  <si>
    <t>DIKECX007</t>
  </si>
  <si>
    <t>Material auxiliar para Control de accesos.</t>
  </si>
  <si>
    <t>Material auxiliar para instalación y conexiones de los componentes del Sistema, incluyendo:
- Sensores de Alarma, de tipo Volumétrico
- 1 Juego de Cables de conexión, pequeño material.
Totalmente instalados.</t>
  </si>
  <si>
    <t>DIKECX009</t>
  </si>
  <si>
    <t>Conjunto accesorios sistema control de accesos.</t>
  </si>
  <si>
    <t>Suministro, instalación y montaje de conjunto de accesorios sistema control accesos, compuesto por:
- 1 Cilindro de alta seguridad de llave irreproducibles. Incluyendo el amaestramiento de grupos.
- 1 Cierra puertas aéreo.
- 1 Manilla interior de alumnio.
- 1 Tirador exterior de aluminio.
- 1 Conjunto de chapas embellecedoras de Acero Inox.
- 1 Instalación de cerradura electrónica y bombines con llaves amaestradas, (siguiendo plan de amaestramiento normalizado).
Totalmente instalados.</t>
  </si>
  <si>
    <t>DIKEVA001</t>
  </si>
  <si>
    <t>Instalación y cableado.</t>
  </si>
  <si>
    <t>Suministro, instalación y montaje de parte proporcional de cableado de alimentación y comunicaciones del Sistema de control de accesos y accesorios auxiliares, entre CPU y planta de energía (o toma de alimentación) y nodo de comunicaciones más cercano, incluyendo p.p. de canalización o tubo rígido.</t>
  </si>
  <si>
    <t>DIKECX900</t>
  </si>
  <si>
    <t>Pruebas y Programación.</t>
  </si>
  <si>
    <t>Ingeniería, programación y pruebas del sistema de control de accesos, incluyendo integración en el Sistema de Gestión de Rondas.</t>
  </si>
  <si>
    <t>DIKECX850</t>
  </si>
  <si>
    <t>Integración en Control_ID y TCE.</t>
  </si>
  <si>
    <t>Integración en plataforma de monitorización del Sistema de Control de Accesos (Control_ID) y ordenador de control de una estación/subestación.</t>
  </si>
  <si>
    <t>Total A.4.1.</t>
  </si>
  <si>
    <t>A.4.2.</t>
  </si>
  <si>
    <t>Sistema de Antiintrusión.</t>
  </si>
  <si>
    <t>DIKEDX010</t>
  </si>
  <si>
    <t>Centralita anti-intrusión Galaxy.</t>
  </si>
  <si>
    <t>Suministro, instalación y montaje de centralita Grado 3 Galaxy Base con módulo comunicador digital RTC, módulo comunicador TCP/IP Ethernet, 2 módulos expansores RIO 8 de entradas de alarmas y 4 salidas, firmware Galaxy-Prosegur. Incluye caja, panel trasero y batería. Incluido ensamblaje.</t>
  </si>
  <si>
    <t>DIKEDX003</t>
  </si>
  <si>
    <t>Conjunto de protección de METTA.</t>
  </si>
  <si>
    <t>Suministro, instalación y puesta en marcha de conjunto de protección de METTA compuesto por sísmico + placa de montaje, contactos magnéticos y RIO de ampliación en Central Galaxy, con parte proporcional de cable tipo LSHZ 4+2.</t>
  </si>
  <si>
    <t>DIKEDX002</t>
  </si>
  <si>
    <t>Conjunto de accesorios sistema antiintrusión.</t>
  </si>
  <si>
    <t>Suministro, instalación y montaje de conjunto de accesorios del sistema de anti-intrusión en estación, compuesto por: detectores magnéticos, volumétrico con doble tecnología y antimasking, detectores sísmicos y pulsador de atraco, incluyendo parte proporcional de cableado libre de halógenos.</t>
  </si>
  <si>
    <t>DIKEDX070</t>
  </si>
  <si>
    <t>Configuración en SAGE.</t>
  </si>
  <si>
    <t>Configuración en SAGE de la recepción de alarmas de estación incluida la generación de la documentación.</t>
  </si>
  <si>
    <t>DIKEDX850</t>
  </si>
  <si>
    <t>Integración en plataforma de monitorización del GIR.</t>
  </si>
  <si>
    <t>DIKEDX900</t>
  </si>
  <si>
    <t>Pruebas, programación y puesta a punto del Sistema de anti-intrusión.</t>
  </si>
  <si>
    <t>DIKEDX950</t>
  </si>
  <si>
    <t>Documentación técnica del Sistema.</t>
  </si>
  <si>
    <t>Elaboración de documentación técnica del Sistema, según especificaciones en Pliego de Condiciones y formación específica.</t>
  </si>
  <si>
    <t>Total A.4.2.</t>
  </si>
  <si>
    <t>Total AMP.COM.6</t>
  </si>
  <si>
    <t>AMP.COM.7</t>
  </si>
  <si>
    <t>SISTEMA DE INFORMACIÓN AL VIAJERO</t>
  </si>
  <si>
    <t>DIKIAX021 B</t>
  </si>
  <si>
    <t>P.I.V. en zona de andenes y vestíbulos (49") con interfaz IP.</t>
  </si>
  <si>
    <t>Suministro, instalación y montaje de panel teleindicador de informacion al viajero (P.I.V.), de doble cara, totalmente equipado, incluyendo soportes de fijacion ("horcas" o soportes a techo), con las siguientes características:
Resolución mínima de 1920 x 540 y tamaño de 49" con geometría de formato STRECHED 16:4.5. Dotado de interfaz ethernet-IP y driver de integración en el SIV.</t>
  </si>
  <si>
    <t>DIKIAX100</t>
  </si>
  <si>
    <t>Cable para alimentación de 3x2,5</t>
  </si>
  <si>
    <t>Suministro, instalación y montaje de cableado para alimentación de los P.I.V. de 2 conductores y tierra (3x2,5), con parte proporcional de conectores, grapas, cajas de derivación, tubo de protección, etc.</t>
  </si>
  <si>
    <t>DIKIAX105</t>
  </si>
  <si>
    <t>Cable de comunicaciones tipo STP.</t>
  </si>
  <si>
    <t>Suministro, instalación y montaje de cables de comunicaciones tipo STP desde el ordenador de estacion hasta los P.I.V. (4x2x0.5) con parte proporcional de conductores, grapas, cajas de derivacion, tubo de proteccion, etc.</t>
  </si>
  <si>
    <t>I04COM014</t>
  </si>
  <si>
    <t>Integración Teleindicadores de ascensores en SIV.</t>
  </si>
  <si>
    <t>Integración de los paneles de información al viajero de los ascensores en el Sistema de Informacion al Viajero (SIV) de estación y Puesto Central, incluyendo el cableado de datos hasta el switch o UIS más cercana (en Cuarto de Equipos o Cuarto de Comunicaciones).</t>
  </si>
  <si>
    <t>Total AMP.COM.7</t>
  </si>
  <si>
    <t>AMP.COM.8</t>
  </si>
  <si>
    <t>RED ETHERNET ESTACIÓN</t>
  </si>
  <si>
    <t>I04COM020</t>
  </si>
  <si>
    <t>Conmutador Catalyst WS-C2960-24TC-L</t>
  </si>
  <si>
    <t>Suministro, instalación y montaje de conmutador de 24 Ethernet/Fast Ethernet con 1 puertos 100BaseFX, gestionable SNMP, Catalyst WS-C2960-24TC-L y módulo FX GLC-FE-100FX, incluyendo bandeja y latiguillos de F.O. y pares trenzados.</t>
  </si>
  <si>
    <t>I04COM020 B</t>
  </si>
  <si>
    <t>Conmutador Catalyst WS-C2960-24TC-L PoE</t>
  </si>
  <si>
    <t>Suministro, instalación y montaje de conmutador de 24 Puertos con PoE: WS-C2960+24PC-L + 2T/SFP LAN BASEo similar aprobado., incluyendo latiguillos de F.O. y pares trenzados.</t>
  </si>
  <si>
    <t>I04COM020 C</t>
  </si>
  <si>
    <t>Conmutador Cisco WS-IE-2000-8TC-G-E</t>
  </si>
  <si>
    <t>Suministro, instalación y montaje de conmutador Cisco IE-2000-8TC-G-E + SFP 1000BASE-T (o SFP 1000 BASE-SX) o similar aprobado, incluyendo latiguillos de F.O. y pares trenzados.</t>
  </si>
  <si>
    <t>DIKCDX100</t>
  </si>
  <si>
    <t>Panel modular PATCHMAX de 24 módulos.</t>
  </si>
  <si>
    <t>Suministro y montaje de panel modular PATCHMAX  de 2 UA preparado para 24 módulos RJ-45 categoría 5, incluyendo material de montaje en  Rack de 19" y conexión del cable de 4 pares al  mismo.</t>
  </si>
  <si>
    <t>DIKOBA011E</t>
  </si>
  <si>
    <t>Cable de 8 F.O. multimodo antirroedores, nocturno estación.</t>
  </si>
  <si>
    <t>Suministro y montaje de cable de 8 fibras ópticas multimodo con protección antirroedores no metálica.</t>
  </si>
  <si>
    <t>DIKOBC010</t>
  </si>
  <si>
    <t>Adaptador para conector ST.</t>
  </si>
  <si>
    <t>Suministro y montaje de adaptador para conector ST para fibra multimodo.</t>
  </si>
  <si>
    <t>DIKOBC020</t>
  </si>
  <si>
    <t>Pigtail de 2,5 m con conector ST</t>
  </si>
  <si>
    <t>Suministro y montaje de pigtail de 2,5 m. de  longitud con un conector ST en un extremo.</t>
  </si>
  <si>
    <t>DIKOBC030</t>
  </si>
  <si>
    <t>Jumper de 1,5 m. de longitud.</t>
  </si>
  <si>
    <t>Suministro y montaje de jumper, compuesto por cordón monofibra multimodo y conector ST en ambos extremos de 1,5 m de longitud.</t>
  </si>
  <si>
    <t>DIKODA050</t>
  </si>
  <si>
    <t>Bandeja organizadora de empalmes y/o terminación de F.O.</t>
  </si>
  <si>
    <t>Suminisro, instalación y montaje de bandeja organizadora de empalmes y/o terminación de F.O. con capacidad para terminar en conectores hasta 8 fibras (bandeja de conectorización) o capacidad para empalmar de paso hasta 16 fibras.</t>
  </si>
  <si>
    <t>DIKOBW900</t>
  </si>
  <si>
    <t>Pruebas y medidas finales hasta 8 F.O. multimodo.</t>
  </si>
  <si>
    <t>Pruebas y medidas finales de cable de hasta 8 F.O. multimodo terminadas en repartidor.</t>
  </si>
  <si>
    <t>DIKEA0005</t>
  </si>
  <si>
    <t>Documentación del Sistema.</t>
  </si>
  <si>
    <t>Documentación técnica del Sistema, incluyendo:
. Esquema lógico de funcionamiento. 
. Plano esquemático de la instalación.
 . Manuales técnicos de instalación y mantenimiento.</t>
  </si>
  <si>
    <t>Total AMP.COM.8</t>
  </si>
  <si>
    <t>AMP.COM.9</t>
  </si>
  <si>
    <t>SUBSISTEMA RADIANTE DE ESTACIÓN</t>
  </si>
  <si>
    <t>DIKRAX200</t>
  </si>
  <si>
    <t>Cable coaxial de 1/2"</t>
  </si>
  <si>
    <t>Suministro, instalación y montaje de cable coaxial radiante de 1/2" para Radiotelefonía de Estaciones, incluyendo p.p. de conectores, divisores, pequeño material auxiliar, pruebas y puesta a punto.</t>
  </si>
  <si>
    <t>DIKRAX900</t>
  </si>
  <si>
    <t>Pruebas Subsistema Radio Estación.</t>
  </si>
  <si>
    <t>Realización de las pruebas, medidas y puesta a punto del Subsistema de Radio de Estación.</t>
  </si>
  <si>
    <t>DIKRAX950</t>
  </si>
  <si>
    <t>Documentación Sistema de Radio de Estaciones.</t>
  </si>
  <si>
    <t>Elaboración de documentación técnica del Sistema de Radio de Estaciones.</t>
  </si>
  <si>
    <t>Total AMP.COM.9</t>
  </si>
  <si>
    <t>AMP.COM.10</t>
  </si>
  <si>
    <t>RED INALÁMBRICA WIFI</t>
  </si>
  <si>
    <t>WIFI002</t>
  </si>
  <si>
    <t>Cableado de conexión del Sistema WIFI.</t>
  </si>
  <si>
    <t>Suministro, instalación y montaje de cableado de conexión del Sistema WIFI, incluyendo p.p. de cable UTP y cable coaxial, incluyendo conectores y pequeño material auxiliar de conexión, tendido por canaletas perimetrales y/o nuevas luminarias, en horario nocturno.</t>
  </si>
  <si>
    <t>I24AAA02</t>
  </si>
  <si>
    <t>Estación Base de Red Inalámbrica exterior</t>
  </si>
  <si>
    <t>Suministro, instalación, montaje y configuración de Estación Base de Red Inalambrica (AIR-CAP2702E-E-K9), sistemas radiantes (4 antenas dipolo AIR-ANT2524DW-R) y caja de protección exterior con diferencial y magnetotérmico eléctrico, incluyendo cableado para estación base de red inalámbrica y parte proporcional de conectorización.</t>
  </si>
  <si>
    <t>I24AAA03</t>
  </si>
  <si>
    <t>Estación Base de Red Inalámbrica interior.</t>
  </si>
  <si>
    <t>Estacion base Wifi interior Cuarto Técnico. Suministro, instalación, configuración y prueba de las Estaciones Base de Red Inalámbrica (AIR-CAP1702I-E-K9), incluyendo nodo de acceso ligero, alimentación, sistemas radiantes (antenas integradas) y cableado (red y alimentación), para garantizar la cobertura especificada en los cuartos técnicos, incluyendo cableado para estación base de red inalámbrica y parte proporcional de conectorización.</t>
  </si>
  <si>
    <t>WIFI003</t>
  </si>
  <si>
    <t>Pruebas y puesta en marcha Sistema WIFI.</t>
  </si>
  <si>
    <t>Pruebas y puesta en  marcha del Sistema WiFi de estación, incluyendo medidas y estudios de cobertura  necesarios.</t>
  </si>
  <si>
    <t>WIFI004</t>
  </si>
  <si>
    <t>Documentación del Sistema de WIFI.</t>
  </si>
  <si>
    <t>Elaboración de documentación técnica del Sistema WiFi.</t>
  </si>
  <si>
    <t>Total AMP.COM.10</t>
  </si>
  <si>
    <t>AMP.COM.11</t>
  </si>
  <si>
    <t>SISTEMA DE TELEFONÍA MOVIL (METROCALL)</t>
  </si>
  <si>
    <t>MTCALL00</t>
  </si>
  <si>
    <t>Cable coaxial de 7/8"</t>
  </si>
  <si>
    <t>Suministro, instalación y montaje de cable coaxial radiante de 7/8",, con cubierta ignífuga para Sistema de Metrocall, incluyendo p.p. de conectores, divisores, pequeño material auxiliar, pruebas y puesta a punto.</t>
  </si>
  <si>
    <t>MTCALL02C</t>
  </si>
  <si>
    <t>Ampliación cobertura de Telefonía Móvil.</t>
  </si>
  <si>
    <t>Material auxiliar para ampliación de la cobertura del Sistema de Telefonía móvil Metrocall al nuevo vestíbulo, cañones y pasillos de interconexión, incluyendo p.p. de antenas, acopladores, splitter y material auxiliar, totalmente instalado.</t>
  </si>
  <si>
    <t>MTCALL03</t>
  </si>
  <si>
    <t>Pruebas Sistema de Telefonía de Metrocall.</t>
  </si>
  <si>
    <t>Pruebas, medidas y puesta en servicio del Sistema de Telefonía Móvil de Metrocall.</t>
  </si>
  <si>
    <t>MTCALL05</t>
  </si>
  <si>
    <t>Documentación Sistema de Metrocall.</t>
  </si>
  <si>
    <t>Elaboración de documentación técnica del Sistema de Telefonía Móvil de Metrocall, incluyendo proyecto eléctrico de la instalación visado.</t>
  </si>
  <si>
    <t>Total AMP.COM.11</t>
  </si>
  <si>
    <t>AMP.COM.12</t>
  </si>
  <si>
    <t>POZOS DE ASCENSORES</t>
  </si>
  <si>
    <t>DIKEA0001</t>
  </si>
  <si>
    <t>Bomba sumergible con motor de 2,4 kW/400V 50 Hz.</t>
  </si>
  <si>
    <t>Suministro, instalación y montaje de Bomba sumergible con motor aproximado de 2,4 kW/400V 50 Hz. y siguientes características técnicas:
Tipo de impulsor: Triturador.
Tipo de instalación: P= Extraible por guías.
Refigeración mediante aletas disipadoras de calor.
Temperatura del líquido: Máx 40ºC.
Protección térmica: Mediante sondas térmicas.
Protección del motor: IP-68.
Tipo de operación: S1 (24 h/día).
Aislamiento: clase F.
Estanqueidad: Mediante juntas mecánicas autolubricadas.
Parte proporcional de cable eléctrico para arranque directo.</t>
  </si>
  <si>
    <t>DIKEA0003</t>
  </si>
  <si>
    <t>Elementos de medición de nivel.</t>
  </si>
  <si>
    <t>Suministro, instalación y montaje de elementos de medición de nivel, compuesto por:
Sensor cerámico de nivel instalado en el interior del depósito.
Boyas de apoyo.
Tapón de protección.
Incluyendo pp de cableado, y material auxiliar de conexión.</t>
  </si>
  <si>
    <t>DIKEA0000</t>
  </si>
  <si>
    <t>Cuadro de control y mando.</t>
  </si>
  <si>
    <t>Suministro, instalación y montaje de cuadro de control y mando para arranque director de  2 bombas de hasta 5 kW 400V, incluyendo:
1 Envolvente con grado de protección IP-57 de dimensiones y características apropiadas para dar cabida a los elementos electrotécnicos del control y maniobra, con espacio para colocar correctamente los esquemas del cuadro eléctrico.
2 tomas de corriente de superficie de la envolvente: una tipo Schuko 2p+TT y otra Zetac 3p+TT de 16 A  (para permitir el conexionado de motobombas portátiles).  
1 Elemento de seccionamiento en su exterior  para posibilitar el trabajo en ausencia de tensión en el interior del cuadro.  
1 Protección automática magnetotérmica de cabecera, con poder de corte acorde a la potencia instalada, calibrada apropiadamente en relación con las protecciones de cabecera de las que se alimente la acometida desde CGBT.
1 Protección diferencial de 300 mA por bomba.
Elementos de accionamiento auxiliares (relés y contactores) que permitirán el accionamiento de las motobombas en base al estado de las boyas o reguladores de nivel digitales.
1 Selector por bomba de 3 posiciones en el frontal del cuadro (Paro/Manual/Automático).
1 Indicador luminoso de presencia de tensión en cuadro.
1 Bateria 3 h autonómía para el circuito de mando.
1 Unidad de Control con puerto Ethernet para la comunicación con los Sistemas de Control de la estación (TCE) con protocolo de comunicación MODBUS TCP/IP en base al direccionamiento establecido.
1 Terminal de Operador de la unidad de control, situada en la parte frontal del cuadro.
1 Roseta en carril DIN para una toma de RJ-45 en la que se terminará el cable de comunicación entre cuartos.
Pequeño material auxiliar de conexión. Totalmente instalado.</t>
  </si>
  <si>
    <t>DIKCDX015</t>
  </si>
  <si>
    <t>Cable FTP con conectores RJ-45</t>
  </si>
  <si>
    <t>Suministro, instalación y montaje de cable de cobre FTP, categoría 6, incluido parte porporcional de conectores tipo RJ-45.
Totalmente instalado, probado y funcionando.</t>
  </si>
  <si>
    <t>DIKEA0006</t>
  </si>
  <si>
    <t>Integración del nuevo pozo en los Sistemas de Control de Estación.</t>
  </si>
  <si>
    <t>Integración en el Sistema TCE a nivel de estación, TICS y Puesto de Mando del nuevo pozo de aguas fecales, mediante protocolo MODBUS/TCP, con implantación de las pantallas del pozo e incluyendo texto descriptivo asociado a dicha instancia y pruebas de cada una de las señales definidas.</t>
  </si>
  <si>
    <t>Total AMP.COM.12</t>
  </si>
  <si>
    <t>AMP.COM.13.</t>
  </si>
  <si>
    <t>NUEVO CUARTO DE EQUIPOS Y VARIOS</t>
  </si>
  <si>
    <t>DIKWXX052</t>
  </si>
  <si>
    <t>Armario de 19" de 42 UA (800x600)</t>
  </si>
  <si>
    <t>Suministro y montaje de armario de 42 UA de fondo 800x600 mm., con estructura de acero, pintado en RAL 7032 texturizado con grado de protección IP-SST, puerta transparente con perfil de aluminio y cristal acrílico en la parte frontal, cambio de sentido de apertura de puerta, zócalo con pies de nivelación integrada, techo atornillable en caja, cierre con tres puntos de anclaje, sistema de cierre de Zinc fundido a presión Ergoforms pintado en RAL 7032, con bombines de  cierre de doble paletón de 3 mm., salida de cables en tres piezas, guía de perfil de chapa  de acero, cincado, cromatado, para el montaje de soportes de grupos de 19", ajustables en pasos de 25 mm. Sobre dos ángulos de fijación,  montados a 150 mm. de la frontal, puerta trasera de acero de 2 mm., pared lateral de chapa de acero pintada en RAL 7032, guía de entrada de cables de acero, cincado, cromatado, guías de puesta a tierra, tapas de cubiertas laterales y tapas ciegas de aluminio anodizado  natural, incluyendo iluminación interior con lámpara incandescente tipo Linestra y toma de corriente para usos auxiliares de 16 Amp. tipo Shuko con toma de tierra lateral. Totalmente instalado con bornas de conexión en carril DIN.</t>
  </si>
  <si>
    <t>DIKWXX001</t>
  </si>
  <si>
    <t>Falso suelo de material inerte.</t>
  </si>
  <si>
    <t>Suministro y colocación de pavimento elevado con baldosas DW-3 VI de Donn o similar desnudas de 600x600mm. y 38mm. de espesor, formadas por un panel de madera de partículas aglomeradas de densidad mayor o igual a 720Kg/m3, lámina de aluminio en cara inferior, de máxima resistencia al fuego con revestimiento superior vinílico de 2mm. de espesor y apoyadas en soportes VN regulables de acero protegido contra la corrosión, para una altura media de suelo terminado de 300mm., incluyendo parte proporcional de rodapié.</t>
  </si>
  <si>
    <t>DIKWXX122</t>
  </si>
  <si>
    <t>Canaleta de 300x100 mm.</t>
  </si>
  <si>
    <t>Suministro, instalación y montaje de canaleta de 300x100 mm. con uniones enchufables, con separador intermedio, realizada en chapa de acero galvanizado en caliente con acabado exterior en resina Epoxi-poliéster en color acorde con la decoración de la estación, incluso tapa con junta de Bupreno, elementos de anclaje y p.p. de piezas especiales. IP-65, en instalación superficial, Tipo BASOR o similar. Totalmente instalada.</t>
  </si>
  <si>
    <t>DIKSXX101</t>
  </si>
  <si>
    <t>Armario de energía para C.C.I.</t>
  </si>
  <si>
    <t>Suministro, instalación y montaje de Armario de Energía para C.C.I., compuesto por:
-1 Armario estandard de chapa, IP-20 de dimensiones 2000 x 800 x 800 mm. puerta transparente con llave, canaleta para cableado  y demás elementos  auxiliares para Rack de 19".
- Unidad de filtrado y regulación.
- Unidad de panel de automáticos para alimentación (C1/C2+Socorro).
- Unidad de panel de automáticos para alimentación segura (SAI).
- Unidad de mangueras multicable y regletas asociadas entre armaríos.
- 1 MODULO DE INTEGRACION DE SUPERVISION Y TELEMANDO Conteniendo los interfaces de comunicaciones y modulos de entrada y salidas de señales para la supervision remota a traves de agentes SNMP  mediante plataforma de gestión WIPE del estado (abierto / cerrado) de 40 Interruptores Magnetotérmicos y el Telemando (encendido / apagado remoto) de 40 Magnetotérmicos a través de agentes SNMP  mediante la plataforma de gestión WIPE.
- Material auxiliar de protección, conexión y cableado.
Totalmente instalado según plano y Pliego de Condiciones.</t>
  </si>
  <si>
    <t>DIKSXX010</t>
  </si>
  <si>
    <t>SAI de 6000 W.</t>
  </si>
  <si>
    <t>Suministro, instalación y conexionado de Sistema de alimentación general SAI para  estación, incluso material auxiliar de fijación, conexionado, cables, conectores,  equipamiento Hw y Sw del Subsistema SAI, etc.  compuesto por los siguientes elementos:         
- Potencia 6000 VA.
- Tensión de entrada/salida: monofásica 220 V.
- Baterías con autonomía para 30 minutos al 100% del consumo.
- By-pass estático.
- Interface para red local (LAN) y agentes SNMP
- Panel frontal con indicadores de consumo, capacidad de baterías, estado de funcionamiento y alarmas.
- Sw de Gestión
- Adaptador de red Connect.</t>
  </si>
  <si>
    <t>DIKSXX520</t>
  </si>
  <si>
    <t>Integración del SAI y del armario de energía en la plataforma WIPE.</t>
  </si>
  <si>
    <t>Integración del SAI y del armario de energía, a través de protocolo SNMP, en la plataforma de gestión WIPE.</t>
  </si>
  <si>
    <t>DIKSXX900</t>
  </si>
  <si>
    <t>Pruebas p. serv. Sistema alimentación.</t>
  </si>
  <si>
    <t>Pruebas y puesta en servicio de la instalación del sistema de alimentación.</t>
  </si>
  <si>
    <t>DIKSXX950</t>
  </si>
  <si>
    <t>Documentación técnica del Sistema de Alimentación.</t>
  </si>
  <si>
    <t>Elaboración de documentación técnica del Sistema de Alimentación.</t>
  </si>
  <si>
    <t>DIKICX005 V3</t>
  </si>
  <si>
    <t>Sistema de identificación encastrado.</t>
  </si>
  <si>
    <t>Suministro, instalación y montaje de Sistema de identificación por tarjeta "sin contacto", dotado de CPU de control, 1 lector de tecnología sin contacto, antena, etc. para instalación encastrado en vitrex o paramento, incluyendo:
-  Sw de integración y control con el pupitre de control de la barrera de peaje para facilitar la apertura del torniquete PMR tras la identificación positiva de la tarjeta.
-  Parte proporcional de cableado de alimentación y comunicaciones, soportes para fijación en paramento vertical y embellecedor de acero inoxidable.
-  Configuración, pruebas y puesta en servicio. Totalmente instalado.</t>
  </si>
  <si>
    <t>Total AMP.COM.13.</t>
  </si>
  <si>
    <t>Total MP.COM</t>
  </si>
  <si>
    <t>MP.VP</t>
  </si>
  <si>
    <t>VENTA Y PEAJE</t>
  </si>
  <si>
    <t>DIPCPX001</t>
  </si>
  <si>
    <t>Suministro y montaje de módulo de pantalla de encauzamiento 100x140cm</t>
  </si>
  <si>
    <t>Suministro y montaje de módulo de pantalla de encauzamiento. Para delimitar el paso en los extremos de los equipos de peaje, o en caso de que sea necesario contrapear la batería de entrada con los pasos enclavados de salida, será necesario el suministro y montaje de módulos de pantalla de encauzamiento de 1000x1400mm (largo/alto), formados por tubo de acero inoxidable AISI-304 de 50 mm de diámetro, incluido su mecanizado, conformado, bastidor de tubo cuadradillo de 10x10 cm del mismo material, junquillo desmontable, acristalamiento de 2x6 mm con lámina de butiral, anclajes y elementos auxiliares para su correcta instalación, totalmente terminada.</t>
  </si>
  <si>
    <t>DIPCEK500</t>
  </si>
  <si>
    <t>Generación de plano VIDEOGRÁFICO de la estación para SCADA de elementos de venta y peaje</t>
  </si>
  <si>
    <t>Generación de plano VIDEOGRÁFICO de la estación para SCADA de elementos de venta y peaje. Todo ello según especificaciones de Pliego de Prestaciones Técnicas Particulares.</t>
  </si>
  <si>
    <t>Total MP.VP</t>
  </si>
  <si>
    <t>MPDE</t>
  </si>
  <si>
    <t>INSTALACIONES ELÉCTRICAS Y ALUMBRADO</t>
  </si>
  <si>
    <t>AV.DE.1</t>
  </si>
  <si>
    <t>INSTALACIÓN ELÉCTRICA</t>
  </si>
  <si>
    <t>02.00.2</t>
  </si>
  <si>
    <t>DESMONTAJES</t>
  </si>
  <si>
    <t>I31BDA098X0BEG</t>
  </si>
  <si>
    <t>Traslado circuitos CGBT - Cuadro General Temporal</t>
  </si>
  <si>
    <t>Trabajos de Desconexión de líneas de distribución y circuitos de alumbrado y fuerza del Cuadro General de Baja Tensión existente en la estación. Posterior conexión de los mismos circuitos en Cuadro General Temporal de Obra.</t>
  </si>
  <si>
    <t>Total 02.00.2</t>
  </si>
  <si>
    <t>02.02.2</t>
  </si>
  <si>
    <t>CUADROS ELÉCTRICOS</t>
  </si>
  <si>
    <t>I31BBB22EMEDBEG</t>
  </si>
  <si>
    <t>Monitorización de parámetros eléctricos en el CGBT</t>
  </si>
  <si>
    <t>Suministro e instalación de sistema de gestión de medida de parámetros eléctricos en el CGBT con la posibilidad de poder discriminar por módulos mediante analizadores de redes de 0.5 S de precisión de la energía activa, con pantalla integrada, capacidad de analizar los datos y calcular las energías en los cuatro cuadrantes, admitiendo medidas de tensiones, intensidades, potencias, energías, frecuencias, factores de potencia y lectura de demanda. Incorporando memoria para almacenar datos registrados, sucesos y lecturas máximas y mínimas. Módulo de comunicación Ethernet con puerto Modbus TCP, válido para consulta local con posibilidad para futura medida a distancia.</t>
  </si>
  <si>
    <t>I31DBX0030</t>
  </si>
  <si>
    <t>Personalización del programa estándar y puesta en servicio para armario de control B.T.</t>
  </si>
  <si>
    <t>Personalización, desarrollo del programa estándar y puesta en servicio del autómata de baja tensión para la integración del CGBT en COMMIT, incluyendo pruebas nocturnas de recepción y emisión de señales tanto en el autómata como en COMMIT e informes de situación definitiva.</t>
  </si>
  <si>
    <t>I31DBX003</t>
  </si>
  <si>
    <t>Integración de CGBT en COMMIT</t>
  </si>
  <si>
    <t>Servicio de programación y desarrollo para la integración del CGBT en COMMIT, incluyendo la definición del mapa de memoria adaptado al CGBT instalado, definición de pantallas, y realización de todas las pruebas necesarias para la correcta integración y puesta en servicio.</t>
  </si>
  <si>
    <t>I31DAX110</t>
  </si>
  <si>
    <t>Cable de red Ethernet FTP cat. 6A, libre de halógenos</t>
  </si>
  <si>
    <t>Suministro e instalación de cable de red de 4 pares, apantallado FTP categoría 6A o superior, libre de halógenos, CPR Cca, incluida la parte proporcional de conectores RJ45 FTP correspondientes y pruebas de correcto funcionamiento.</t>
  </si>
  <si>
    <t>I31AWR002</t>
  </si>
  <si>
    <t>Rotulos serigrafiados y esquema sinóptico en BT</t>
  </si>
  <si>
    <t>Rotulos serigrafiados de todas las protecciones del CGBT así como de todos sus módulos, incluido esquema sinóptico y unifilar en CGBT. etc..., totalmente instalados.</t>
  </si>
  <si>
    <t>I31BDA003X3BEG</t>
  </si>
  <si>
    <t>Modulo de armario CGBT</t>
  </si>
  <si>
    <t>Módulo de armario para CGBT, totalmente equipado e instalado según se indica en planos y en Pliego de Condiciones. Incluso pequeño material, conductores, aisladores, bornas, etiquetado, T.T., material para integración (isla entras/salidas tipo Advantys STB, contactos OF+SD en todas las protecciones...),etc.</t>
  </si>
  <si>
    <t>I31BFX001E</t>
  </si>
  <si>
    <t>Equipo de ventilador. Trabajo nocturno en estación</t>
  </si>
  <si>
    <t>Ventilador a baja velocidad con motor de 0,30 CV. 400 V. c.a. trifásica, caudal libre 4600 m3/h. incluso persiana, contactor, guardamotor y termostato para entrada automática y termostato de temperatura ambiente con regulación hasta 50º y sonda por bulba . Totalmente instalado. Trabajo nocturno en estación</t>
  </si>
  <si>
    <t>I31BFX020E</t>
  </si>
  <si>
    <t>Compuerta Cortafuegos motorizada y sensorizada EI120 600x600</t>
  </si>
  <si>
    <t>Suministro y montaje de compuerta cortafuegos, resistencia al fuego EIS-120, estanca al humo, ensayada en cumplimiento con norma UNE-EN 1366-2 y clasificada según UNE-EN 13501-3, con marcado CE, para montaje mural empotrado, de dimensiones 600x600 mm, construida con carcasa de chapa de acero galvanizado y lama de compuerta de material aislante especial, con accionamiento de cierre automático a través de fusible térmico tarado a 72ºC, de rearme automático a través de servomotor eléctrico a 24 Vcc/230 Vca, con contactos de inicio y final de carrera para indicación de compuerta abierta/cerrada, con junta intumescente y junta de estanqueidad, con estanqueidad mínima de lama y carcasa de clase 2 y clase B respectivamente, en cumplimiento con la norma UNE-EN 1751, incluyendo p.p. de canalización y cableado eléctrico para funcionamiento enclavado con extractor de renovación de aire, p.p. de fijación/soportación, p.p. de conexionado a conducto, p.p. de puesta a tierra, accesorios, pequeño material, etc., así como medios auxiliares necesarios para su correcta ejecución. 
Totalmente instalada, probada y funcionando.
Referencia comercial: marca MADEL mod. FOK-EIS-120-H-M7F-24V ó 230V/300x300 o similar aprobado.</t>
  </si>
  <si>
    <t>I31BFX035</t>
  </si>
  <si>
    <t>Suministro e instalación de saquitos PYRO-plex.</t>
  </si>
  <si>
    <t>Suministro e instalación de saquitos PYRO-plex ó similar aprobado, de dimensiones apropiadas para el sellado de todos los cables de entrada y salida tanto de M.T. como de B.T.,  y huecos existentes en centro de transformación.</t>
  </si>
  <si>
    <t>I31BFX050E</t>
  </si>
  <si>
    <t>Suministro e instalación de  pasacables para sellado de cables. Trabajo nocturno en estación</t>
  </si>
  <si>
    <t>Suministro e instalación de  pasacables para sellado de cables de la subestación o centro de transformación, Marca ROXTEC, HAWKE o similar, montados sobre marco metálico abierto consistente en piezas de acero galvanizadas en caliente, que se ensamblará con tornillos e irá encastrado en el hormigón o atornillado debidamente sellado a las superficies que se precise.  Las dimensiones del marco dependerán del número de cables y del hueco de salida de cables existente, no obstante se dejará como mínimo un 30% de reserva para futuras ampliaciones. Si la instalación se realizara en el piso, el marco se suplementará 10 cm respecto al piso para evitar posibles acumulaciones de suciedad o agua.
Los módulos de sellado serán multidiámetro para abarcar con el número mínimo de modelos las diversas secciones de cables existentes (Salida cables B.T., salida cables 15 kV, fibras opticas, etc).
Cuando existan cables de corriente continua (salida de Feeder) se instalarán de modo que queden compensados los campos dentro las distintas aperturas que ocupen en el marco.
Las pasamuros cumplirán como mínimo los siguientes requerimientos:
-Los bloques serán libres de halógenos.
-Resistencia al fuego (+120 minutos)
-Estanqueidad al Agua, Humo y Gas
-Aislamiento Térmico
-Insonorización
-Resistencia al impacto mecánico, etc..
Debido a estas características, el sistema además de cumplir con el requerimiento de la instalación de nuevos cables así como la eliminación de cables existentes con niveles mínimos de esfuerzo y costes y sin que el sellado de la instalación pueda verse afectado. 
Totalmente colocado e instalado, incluso todos los accesorios para que quede perfectamente sellado. Trabajo nocturno en estación</t>
  </si>
  <si>
    <t>Total 02.02.2</t>
  </si>
  <si>
    <t>02.04.2</t>
  </si>
  <si>
    <t>CANALIZACIONES</t>
  </si>
  <si>
    <t>I31EBC002XLH</t>
  </si>
  <si>
    <t>Bandeja aislante perforada de 300x60 mm.</t>
  </si>
  <si>
    <t>Suministro e instalación de bandeja aislante perforada de tipo UNEX 66 en U48X gris ó similar de 300 x 60 mm. incluso parte proporcional de soportes horizontales o verticales, accesorios y piezas especiales de igual tratamiento que la bandeja. Totalmente instalada.</t>
  </si>
  <si>
    <t>I31EBC015XLH</t>
  </si>
  <si>
    <t>Bandeja aislante perforada de 100x60 mm.</t>
  </si>
  <si>
    <t>Suministro e instalación de bandeja aislante perforada de tipo UNEX 66 en U48X gris ó similar de 100 x 60 mm. incluso parte proporcional de soportes horizontales o verticales, accesorios y piezas especiales de igual tratamiento que la bandeja. Totalmente instalada.</t>
  </si>
  <si>
    <t>I31EBA002XLH</t>
  </si>
  <si>
    <t>Bandeja aislante perforada en 2 niveles de 400 mm.</t>
  </si>
  <si>
    <t>Suministro e instalación de bandeja aislante perforada de tipo UNEX 66 en U48X gris ó similar de 400 x 100 mm. en dos niveles incluso parte proporcional de soportes horizontales o verticales, accesorios y piezas especiales de igual tratamiento que la bandeja. Totalmente instalada.</t>
  </si>
  <si>
    <t>Total 02.04.2</t>
  </si>
  <si>
    <t>02.05.2</t>
  </si>
  <si>
    <t>CABLEADO</t>
  </si>
  <si>
    <t>I31CBS508X</t>
  </si>
  <si>
    <t>Cable resistente al fuego de Cu. de 5 x 4 mm². (3F+N+T)- SZ1 (AS</t>
  </si>
  <si>
    <t>Cable resistente al fuego de Cu. de 5 x 4 mm².(3F+N+T)-SZ1 (AS+)-0.6/1 KV., de características indicadas en P. de C. Totalmente instalado. Horario nocturno.</t>
  </si>
  <si>
    <t>I31CBS510X</t>
  </si>
  <si>
    <t>Ml.</t>
  </si>
  <si>
    <t>Cable resistente al fuego de Cu. de 5 x 10 mm². (3F+N+T)- SZ1 (A</t>
  </si>
  <si>
    <t>Cable resistente al fuego de Cu. de 5 x 10 mm².(3F+N+T)-SZ1 (AS+)-0.6/1 KV., de características indicadas en P. de C. Totalmente instalado.Horario nocturno.</t>
  </si>
  <si>
    <t>I31CBS516X</t>
  </si>
  <si>
    <t>Cable resistente al fuego de Cu. de 5 x 16 mm².  (3F+N+T)- SZ1 (</t>
  </si>
  <si>
    <t>Cable resistente al fuego de Cu. de 5 x 16 mm². (3F+N+T)- SZ1 (AS+)-0.6/1 KV., de características indicadas en P. de C. Totalmente instalado. Horario nocturno.</t>
  </si>
  <si>
    <t>I31CBS525</t>
  </si>
  <si>
    <t>Cable resistente al fuego de Cu. de 5 x 25 mm². (3F+N+T)- SZ1 (A</t>
  </si>
  <si>
    <t>Cable resistente al fuego de Cu. de 5 x 25 mm². (3F+N+T)- SZ1 (AS+)-0.6/1 KV., de características indicadas en P. de C. Totalmente instalado.</t>
  </si>
  <si>
    <t>I31CBS509X</t>
  </si>
  <si>
    <t>Cable resistente al fuego de Cu. de 5 x 6 mm². (3F+N+T)- SZ1 (AS</t>
  </si>
  <si>
    <t>Cable resistente al fuego de Cu. de 5 x 6 mm².(3F+N+T)-SZ1 (AS+)-0.6/1 KV., de características indicadas en P. de C. Totalmente instalado. Horario nocturno.</t>
  </si>
  <si>
    <t>Total 02.05.2</t>
  </si>
  <si>
    <t>Total AV.DE.1</t>
  </si>
  <si>
    <t>AV.DE.2</t>
  </si>
  <si>
    <t>LEGALIZACIÓN, PRUEBAS Y DOCUMENTACIÓN FINAL DE OBRA</t>
  </si>
  <si>
    <t>I31VXX001BEG</t>
  </si>
  <si>
    <t>Documentación final de la obra de las instalaciones de distribución de energía</t>
  </si>
  <si>
    <t>Entrega de la documentación final de la obra de las instalaciones de la estación (Alta y Baja Tensión) que incluyan: situación real de y descripción del equipamiento de distribución de energÍa, cables, etc.
- Documentación técnica sobre todos los elementos que componen la distribución de energÍa.</t>
  </si>
  <si>
    <t>I31VMX004BEG</t>
  </si>
  <si>
    <t>Legalización de la totalidad de las instalaciones de A.T. y B.T.</t>
  </si>
  <si>
    <t>Legalización de la totalidad de las instalaciones de A.T. y B.T. de distribución de energía incluida en el presente proyecto, comprendiendo:
-Proyectos constructivos y dirección técnica realizado por técnico competente con Declaración Responsable (RD 1000/2010) ó visado voluntario.
-Inspección técnica realizada por empresa de control, homologada por el Ministerio de Industria (O.C.A./E.C.I.). Con medición de los parámetros eléctricos según R.E.B.T. y R.E.A.T. Incluyendo entrega de informe técnico y tramitación de expediente por Delegación de Industria.
-Tasas de registros en Organismos de control y modelo 030 de la CAM, impuestos y cualquier otro gasto necesario para la legalización de la instalación.
Inspección y medición de los parámetros eléctricos de la instalación de ALTA TENSIÓN, según Real Decreto 223/2008 de 15 de febrero, Real Decreto 337/2014 de 9 de mayo y demás normativas de aplicación. Realizado por Organismo de Control Administrativo (O.C.A.), homologada por el Ministerio de Industria, incluyendo informe técnico, tasas de visados, inspecciones iniciales y todas las gestiones necesarias hasta la obtención del nuevo acta de puesta en servicio del Centro de Transformación reformado. Entre otras, comprenderá las siguientes pruebas:
- Medición de las tensiones de paso y contacto en las subestaciones o centros de transformación, según ITC-RAT-13
- Pruebas de verificación del nivel de aislamiento en cables de interconexión, celdas y transformadores de potencia, según ITC-RAT-12.
- Realización de inspección reglamentaria de los centros de transformación, según lo indicado en el Reglamento sobre centrales eléctricas, subestaciones y centros de transformación (RCE).
Inspección y medición de los parámetros eléctricos de la instalación de BAJA TENSIÓN, según Real Decreto 842/2002, de 2 de agosto y demás normativas de aplicación. Realizado por Empresa de Control Industrial I.), homologada por el Ministerio de Industria, incluyendo informe técnico. Entre otras, comprenderá las siguientes pruebas:
- Medidas de protección contra contactos directos o indirectos (ITC-BT-19, Ap. 2.8) con medición de tierras.
- Resistencia  de aislamiento y rigidez dieléctrica (ITC-BT-19, Ap. 2.9)
- Medición de tierras</t>
  </si>
  <si>
    <t>I31VMX005XBEG</t>
  </si>
  <si>
    <t>Total AV.DE.2</t>
  </si>
  <si>
    <t>Total MPDE</t>
  </si>
  <si>
    <t>Total A</t>
  </si>
  <si>
    <t>M</t>
  </si>
  <si>
    <t>MV.PCI</t>
  </si>
  <si>
    <t>PCI_M1</t>
  </si>
  <si>
    <t>DESMONTAJE Y ACTUACIONES PREVIAS</t>
  </si>
  <si>
    <t>Total PCI_M1</t>
  </si>
  <si>
    <t>PCI_M2</t>
  </si>
  <si>
    <t>PCI_M2.1</t>
  </si>
  <si>
    <t>I05DA#1050111</t>
  </si>
  <si>
    <t>Central Analógica de 4 lazos FX10-4</t>
  </si>
  <si>
    <t>Suministro e instalación de central analógica FX10 de 2 lazos con pantalla/teclado táctil  y etiquetas en español para expansión vertical de hasta 10 lazos. Preparado para 2 placas de expansión de 4 slots ,  izquierda/ superior o derecha inferior no incluidas y que se definen según necesidades de slot.  
Configuración flexible de módulos plug &amp; play con 2 slot ampliable . Cableado de lazo de 2 hilos x 1.5 mm² manguera trenzada apantallada, de hasta 3.5 km según carga y con una capacidad de hasta 127 dispositivos por lazo analógico configurables en hasta 127 zonas por lazo, con un máximo de 32 transponder por lazo analógico y total de 100 por central. Factor de carga máximo por lazo, 96 (esserbusPLus):
Dispone de Modo emergencia de cada uno de los lazos , los equipos de un lazo sin comunicaciones pasan a modo convencional, activando todas las zonas del lazo en caso de alarma,  4 salidas configurables,  9999 zonas + 9999 salidas.
Comunicaciones con Puerto USB, Ethernet, RS485 y TTY en CPU, además de poder parametrizar, calibrar, programar y diagnosticar directamente vía USB desde la central.
El equipamiento incluido: 
1 Equipamiento básico 
1 pantalla con teclado táctil 
1 juego de etiquetas en español
1 módulo de fuente de alimentación. 
1 módulo de conexión de fuente de alimentación
1 chasis trasero, 
1  módulo de CPU
1  tarjeta base de conexiones 
1  caja de montaje de 3 cuerpos, para alojar baterías de hasta 24 amperios.
2  tarjeta de lazo con aislador galvanico.
Precisa módulos de lazo analógico  normal FX808331 y galvánico  FX808332 a partir del quinto lazo, según configuración necesaria  y debe tenerse en cuenta en el caso de conexión a red essernet seria necesario  1 módulo de red essernet FX808340 (62,5kBd) o FX808341 (500kBd) en un slot de placa.
Conforme al Reglamento (UE) nº 305/2011 del Parlamento Europeo relativo a los productos de la construcción. Aprobación: VdS, CNBOP
Totalmente instalada, programada y funcionando según planos y pliego de condiciones. La puesta en marcha deberá incluir la certificación y diagnóstico de los circuitos analógicos mediante la entrega de datos obtenidos del verificador de lazos POL-ESS.</t>
  </si>
  <si>
    <t>I05DA015</t>
  </si>
  <si>
    <t>Panel Repetidor de Central de Detección</t>
  </si>
  <si>
    <t>Suministro y montaje de Panel Repetidor para central FlexES o similar, con display alfanumérico LCD de 6 x 20 caracteres. 
Con teclas de control programables individualmente e indicadores LED. Incluyendo módulo adaptador de redundancia para repetidores (a instalar en el interior de la central) y parte proporcional de pequeño material y accesorios de montaje.
Totalmente instalado, configurado y funcionando.</t>
  </si>
  <si>
    <t>I05DA020</t>
  </si>
  <si>
    <t>Línea de alimentación eléctrica a 230 Vca AS+ 3x2,5</t>
  </si>
  <si>
    <t>Suministro y montaje de línea de alimentación eléctrica a 230 Vca, realizada mediante conductores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</si>
  <si>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I05DA225#1680053</t>
  </si>
  <si>
    <t>Módulo de Control 240Vca (TAL)</t>
  </si>
  <si>
    <t>Suministro e instalación de módulo de control de una salida de relé direccionable para activar equipos externos mediante un contacto seco (NC/C/NA) de 240 Vca / 5A, con las siguientes características:
* Aislador de línea incorporado en ambas entradas de lazo
* Actuación direccionable y programable
* Selección de dirección mediante dos roto-swich decádicos (01-159), operable lateral y frontalmente para montaje en superficie
* Caja para montaje en superficie, con tapa de plástico esmerilado, que permite ver la etiqueta de identificación del producto, los leds y selectores de dirección
Totalmente instalado, programado y funcionando según planos y pliego de prescripciones técnicas.</t>
  </si>
  <si>
    <t>I05DA222</t>
  </si>
  <si>
    <t>Módulo Transponder 12 salidas</t>
  </si>
  <si>
    <t>Suministro e instalación de módulo para conexión al lazo de detección de incendios  provisto de 12 salidas de relé programables NA o NC.  Parámetros de relé 30Vcc / 1A. Solo necesita una dirección por lazo. Montado en caja de superficie, fabricada en plástico y un índice de protección IP40. Requiere alimentación externa 24 Vcc ó 12 Vcc.
Aprovado VDS, CNBOP, BOSEC  según los requisitos de: EN54-17 y EN54-18 Con certificado DoP 20611130701
Totalmente instalado incluyendo conexionado de todas las salidas de relé, programado y funcionando según planos y pliego de condiciones.</t>
  </si>
  <si>
    <t>I05DA240</t>
  </si>
  <si>
    <t>Programación de la central de detección de incendios</t>
  </si>
  <si>
    <t>Programación de la central de detección de incendios, incluyendo todos los elementos de campo del sistema analogico-algoritmico de detección de incendios y alarma. Pruebas y puesta en servicio de todo el sistema.</t>
  </si>
  <si>
    <t>I05DA330</t>
  </si>
  <si>
    <t>Red Essernet 500Kbps entre Centrales</t>
  </si>
  <si>
    <t>Suministro e instalación de cableado para interconexión de centrales analógicas de detección entre sí, mediante cable de comunicaciones IBM Tipo 1, con la siguientes características:
 - Conductores de cobre pulido de 0,64 mm Ø aislados con PE
 - Dos pares independientes (2x2x 0,64) con pantalla al par y trenza de cobre estañado al conjunto de los dos pares. 
 - Cubierta exterior de PVC negro.
 - Temperatura de servicio: -35 ºC...+85 ºC
 - Impedancia: 150 ohmios ± 15%.
Totalmente instalado.</t>
  </si>
  <si>
    <t>I05DA#P1050142_1</t>
  </si>
  <si>
    <t>Kit Comunicaciones e Interface Protocolo Red SEI-KIT</t>
  </si>
  <si>
    <t>Suministro e instalación de módulo de comunicaciones para conexión de dispositivos externos a red de centrales essernet, compuesto por caja ref.- 788606, placa de módulo conversor RS232/V24 ref.- 784856, módulo de conexión de centrales en red essernet ref.- 784841 y módulo de placa interface serie de comunicaciones EDP ref.- 774856. Incluirá micromódulo 784840.10 para conectar en el interior del SEI-KIT que  permite la conexión a la red essernet  a una velocidad máxima de 62,5 kBd. 
Totalmente instalado, programado y funcionando según planos y pliego de condiciones.
Marca ESSER Modelo SEI-KIT+784840.10 o similar</t>
  </si>
  <si>
    <t>I05DA000</t>
  </si>
  <si>
    <t>Rack Panel Maestro Extinción</t>
  </si>
  <si>
    <t>El panel maestro esta formado por un Rack de 42U, armario fabricado en acero SPCC de grosor 1.2mm, pintado en color blanco (RAL 7035) con tapa superior/inferior con pasacables, puerta frontal con marco metálico, cristal ,
puerta trasera de chapa metálica perforada para mejor ventilación del interior. Ambas puertas con llave de seguridad. 
Incluye los siguientes equipos:
Fuentes de alimentación 24Vcc-5A (EN-54-13) y baterías.
Sinóptico de la estación y leds: incluye un plano o varios planos, en función de la arquitectura de la propia estación, en el que se muestran las siguientes zonas de la estación, detectores de flujo y escaleras mecanicas. Tiradores de Activación 
de “Tirar y Girar” señaliza su estado mediante un led (rojo). Pulsador Activación Extinción CT de la extinción por agentes gaseosos.
Leds Indicadores: incluye pilotos indicadores (leds) de color rojo / verde / amarillo para indicar alarmas, estado activado, averias. 
Módulos de entrada /salida. Módulos de entrada de señales técnicas que recogen estados de elementos no incluido en el lazo analógico de la central y módulos de salida de relé que actúan sobre elementos auxiliares del sistema de detección de incendios. 
Entradas y salidas deben ser supervisadas según normativa.
Equipo de integración. La central de Incendios debe ser comunicada aguas arriba con el puesto de mando central, para ello se incluirán los equipos necesarios para su integración en el PC y a su vez en el sistema SCPCI.
Toma de alimentación auxiliar, instalada para posibles necesidades durante las labores de mantenimiento.</t>
  </si>
  <si>
    <t>I05DA001</t>
  </si>
  <si>
    <t>Rack Panel Esclavo Extinción</t>
  </si>
  <si>
    <t>El Panel Esclavo esta formado por un Rack Mural, armario fabricado en acero SPCC de grosor 1.2mm, pintado en color blanco (RAL 7035) con tapa superior/inferior con pasacables, puerta frontal con marco metálico, cristal ,
puerta trasera de chapa metálica perforada para mejor ventilación del interior. Ambas puertas con llave de seguridad. 
Incluye los siguientes equipos:
Sinóptico de la estación y leds: incluye un plano o varios planos, en función de la arquitectura de la propia estación, en el que se muestran las siguientes zonas de la estación, detectores de flujo y escaleras mecanicas. 
Tiradores de Activación  de “Tirar y Girar” señaliza su estado mediante un led (rojo). 
Leds Indicadores: incluye pilotos indicadores (leds) de color rojo / verde / amarillo para indicar alarmas, estado activado, averias. 
Módulos de entrada /salida. Módulos de entrada de señales técnicas que recogen estados de elementos no incluido en el lazo analógico de la central y módulos de salida de relé que actúan sobre elementos auxiliares del sistema de detección de incendios. 
Entradas y salidas deben ser supervisadas según normativa.</t>
  </si>
  <si>
    <t>Total PCI_M2.1</t>
  </si>
  <si>
    <t>PCI_M2.2</t>
  </si>
  <si>
    <t>I05DS191</t>
  </si>
  <si>
    <t>Reinstalación de sistema de Aspiración</t>
  </si>
  <si>
    <t>Desmontaje y posterior montaje del sistema de aspiración , incluyendo todo lo necesario para su puesta en marcha.</t>
  </si>
  <si>
    <t>I05DS190</t>
  </si>
  <si>
    <t>Ampliación de la instalación de detección</t>
  </si>
  <si>
    <t>Ampliación de la instalación de detección por posibles variaciones en la Infraestructura, previa valoración y aprobación del Director de Obra.</t>
  </si>
  <si>
    <t>Total PCI_M2.2</t>
  </si>
  <si>
    <t>Total PCI_M2</t>
  </si>
  <si>
    <t>PCI_M3</t>
  </si>
  <si>
    <t>EXTINCIÓN</t>
  </si>
  <si>
    <t>PCI_M3.1</t>
  </si>
  <si>
    <t>AGUA NEBULIZADA</t>
  </si>
  <si>
    <t>I05XN200</t>
  </si>
  <si>
    <t>Tubería de cobre de 1" de fuente a cuarto PCI</t>
  </si>
  <si>
    <t>Suministro y montaje de tubería de cobre de 1" de diámetro desde la fuente de agua más próxima, para la acometida de agua al cuarto de PCI, incluida válvula de corte y p.p. de accesorios. Totalmente instalada.</t>
  </si>
  <si>
    <t>I05XN022</t>
  </si>
  <si>
    <t>Adecuación grupo de bombeo autónomo de agua nebulizada</t>
  </si>
  <si>
    <t>Adecuación grupo de bombeo autónomo de agua nebulizada marca Hi-fog actuado por nitrógeno seco cargados a 200 bar de presión fabricado por Marioff Corp., modelo GPU. Suministro y montaje con su p.p. de pequeño material incluyendo suministro e instalación:
Modificación de conexionado para implementación de bastidor decilindros de agua, incluyendo suministro y montaje de materialnecesario
- Susitutición de válvulas de aspiración e impulsión por válvulas con supervisión de estado, incluyendo suministro e instalación 
- Incorporación de presotastos de 20 y 80 bar para señalización de baja y alta presión.
- Sustitución de bomba jockey neumática por bomba jockey eléctrica, incluyendo suministro y montaje de los siguientes elementos:
- Válvula de disparo hidráulica 
- Set bomba stand-by
- Set de instalación. 
- Motor y bomba 220 VAC.
- Cuadro de control.
- Presostato digital de control.
- Kit de instalación.
-Cable alimentación motor LKM-HF 3x2,5, 10 metros.
- Cable alimentación presostato, 10 metros.</t>
  </si>
  <si>
    <t>I05XNGPUH2O</t>
  </si>
  <si>
    <t>Ampliación cilindros Agua</t>
  </si>
  <si>
    <t>Suministro y montaje de bastidor metálico modelo GPUCS 6V con cuatro (6) cilindros de 50 litros de capacidad cargados con aire ó nitrógeno seco a 200 bar de presión, con válvula de disparo esclava en cada cilindro con presostato y manómetro en cada una de ellas y
colector de descarga.</t>
  </si>
  <si>
    <t>I05XNGPUN2</t>
  </si>
  <si>
    <t>Ampliación Bastidor Cilindros N2</t>
  </si>
  <si>
    <t>Suministro y montaje de bastidor metálico, con seis (6) cilindros de acero protegidos interiormente contra oxidación para 50 litros de agua con cabezal de descarga y colector de acero inoxidable</t>
  </si>
  <si>
    <t>I05XN440</t>
  </si>
  <si>
    <t>Ampliación de la instalación de extinción</t>
  </si>
  <si>
    <t>Ampliación de la instalación de extinción por agua nebulizada por posibles variaciones en la Infraestructura, previa valoración y aprobación del Director de obra.</t>
  </si>
  <si>
    <t>I05XN600</t>
  </si>
  <si>
    <t>Depósito atmosférico de Acero Inoxidable de 1.500 L con tapa dividida abatible</t>
  </si>
  <si>
    <t>Suministro y montaje de depósito de agua atmosférico de acero inoxidable, en calidad AISI 316L s/DIN 1.4404, en forma de paralelepípedo.
Con capacidad mínima para 1.500 litros y hasta 2.000 litros de agua potable.
Con tapa superior dividida en 2 partes mediante bisagra para facilitar su apertura.
Con válvula de vaciado, rebosadero, toma de aire, visor de nivel y válvula de flotador para llenado automático.
Con sensores de depósito lleno y de depósito vacío.
Totalmente instalado, probado y funcionando.</t>
  </si>
  <si>
    <t>I31BDA03712X</t>
  </si>
  <si>
    <t>Cuadro seccionamiento F.Alim y otros</t>
  </si>
  <si>
    <t>Cuadro secundario fuentes de alimentación y otros, totalmente equipado, instalado y conexionado, conteniendo:
- 1 armario con puerta transparente y conteniendo los siguientes materiales:
1 Obturador 5 modulos gris  
1 Inter secc  2P 20A maneta gris 
1 Caja Plexo³ 2 modulos sin bornas 
- Pequeño material: Conductores, aisladores,  bornas, etiquetado serigrafiado</t>
  </si>
  <si>
    <t>Total PCI_M3.1</t>
  </si>
  <si>
    <t>PCI_M3.2</t>
  </si>
  <si>
    <t>GAS NOVEC</t>
  </si>
  <si>
    <t>I05XG230</t>
  </si>
  <si>
    <t>Adecuación de la sectorización existente en el cuarto técnico</t>
  </si>
  <si>
    <t>Adecuación de la sectorización existente en el cuarto, tanto en el forjado o uniones de chapa metálica con paredes, pasos de cableados y/o huecos existentes en paramentos o solado. consiguiendo limitar el paso del humo en caso de incendio desde el interior del cuarto hacia las zonas comunes la estación u otros cuartos.
Realizando sellados mediante paneles de silicato de 40 mm, repaso de juntas, de acuerdo con ensayo de Laboratorio Oficial consiguiendo una integridad y aislamiento EI-120 según normas UNE EN 1366-1:2000 y EN 13.501-3:2005 y sellado de las uniones mediante masilla intumescente o sacos intumescentes según la ubicación y la necesidad de modificar el espacio ocupado de los huecos o aberturas por futuras actuaciones de mantimiento, de tal forma que permita las mismas.</t>
  </si>
  <si>
    <t>I05XGNOVEC</t>
  </si>
  <si>
    <t>Sistema de extinción por Gas Novec1230</t>
  </si>
  <si>
    <t>Suministro e instalación de sistema de extinción por fluido NOVEC1230, compuesto por batería de cilindros con fluido Novec1230 y presurizado según cálculos, red de tuberías y difusores correctamente calculados y calibrados. Incluída la parte proporcional de cableado y tubo de PVC para su conexión a central de incendios. Sondas, capuchones, derivaciones, accesorios, válvulas, manómetros y todo el equipamiento necesario para garantizar el correcto funcionamiento en una sala técnica de hasta 150 m3.
Incluso suportación y puesta a tierra del cilindro. Con suministro e instalación de aparamenta necesaria para la gestión de compuertas cortafuegos y cortes de ventilación de la sala protegida.
Se incluye la realización y certificación de prueba door fan test para verificación de la estanqueidad del espacio a proteger.
Totalmente instalado, funcionando y en cumplimiento de la normativa vigente para su legalización por EICI.</t>
  </si>
  <si>
    <t>I05XGCENEX</t>
  </si>
  <si>
    <t>Sistema de deteccion y control en extinción automatica</t>
  </si>
  <si>
    <t>Suministro y montaje de central de extinción autonoma según UNE 15004 / UNE 12094. Totalmente instalada , funcionando e integrada en el sistema de control de PCI de la estación.
Incluyendo los siguientes elementos:
 - Central de Extinción.
 - Detectores de incendio (opticos / térmovelocimetricos).
 - Pulsadores Paro/ disparo.
 - Sirena convencional.
 - Letrero luminoso de extinción disparada.
 - Cableado y conexionado de elementos de detección y extinción.
 - Programación y puesta en marcha.</t>
  </si>
  <si>
    <t>I05XGDFT</t>
  </si>
  <si>
    <t>Realización de Prueba Door Fan Test</t>
  </si>
  <si>
    <t>Realización de pruebas Door Fan Test, tras el sellado del cuarto para la comprobación de la sectorización del mismo, consiguiendo el visto bueno del organismo o empresa que la certifica, tras la reparaciones pertinentes si proceden, dentro del cuarto. Incluso entrega de la certificación, documentación generada y resultados de las pruebas.</t>
  </si>
  <si>
    <t>I05XGCCF600</t>
  </si>
  <si>
    <t>Total PCI_M3.2</t>
  </si>
  <si>
    <t>Total PCI_M3</t>
  </si>
  <si>
    <t>PCI_M4</t>
  </si>
  <si>
    <t>I05S030</t>
  </si>
  <si>
    <t>Placa fotoluminiscente de acero para borde de andén</t>
  </si>
  <si>
    <t>Suministro e instalación de placa fotoluminiscente de acero para BORDE DE ANDÉN formada por la composición de 3 capas distribuidas uniformemente en toda su superficie:
* Capa superior: capa de cubrición antihumedad y antimoho altamente transparente estabilizada contra radiaciones UV de fácil impresión.
* Capa intermedia: capa con pigmento fotoluminiscente conforme a la normativa vigente.
* Capa inferior: acero con aleación de Níquel - Cromo - Molibdeno.
Esta placa será no combustible, apta para seguridad contra incendios, actividad inexistente de radiación, sin contenido de Pb, P, Cd y Hg, y resistente a agentes químicos y productos de limpieza.
Totalmente instalada en el pavimento podotáctil del borde de andén.</t>
  </si>
  <si>
    <t>Total PCI_M4</t>
  </si>
  <si>
    <t>PCI_M5</t>
  </si>
  <si>
    <t>INTEGRACIÓN Y CONFIGURACIÓN</t>
  </si>
  <si>
    <t>I05INT_CERBE</t>
  </si>
  <si>
    <t>Configuración Unidad Maestra - Eliminación de Central Cerberus</t>
  </si>
  <si>
    <t>Configuración y actuaciones necesarias en la Unidad Maestra del cuarto de comunicaciones para la eliminación de todo rastro de las centrales y sistemas de detección obsoletos, que hayan sido desmontados, verificando que dichas señales no son transmitidas hacia el puesto de control de la estación.</t>
  </si>
  <si>
    <t>I05INT_DHA</t>
  </si>
  <si>
    <t>Configuración Integración Sistema Detección Aspiración</t>
  </si>
  <si>
    <t>Suministro y configuración de driver de Integración de la VESDAnet en el Subsistema de Centralización de Detección de Incendios del SPCi, mediante protocolo de comunicación serie "VESDA OpenProtocol" a través de interfaz HLI. Se incluye la configuracion local al nivel de Cuarto de PCI, Centros TICS y Puesto Central.</t>
  </si>
  <si>
    <t>I05INT_1_VESDA</t>
  </si>
  <si>
    <t>Configuración Integración de Detector Vesda</t>
  </si>
  <si>
    <t>Suministro y configuración de driver de Integración de detectores VESDA en el Subsistema de Centralizacion de Detección de Incendios del SCPCi. El detector deberá integrarse como el siguiente detector en la VESDAnet. Se incluye la reconfiguración al nivel local del Cuarto de PCI, del PCL, de los Centros TICS y de Puesto Central.</t>
  </si>
  <si>
    <t>I05INT_Det200</t>
  </si>
  <si>
    <t>Configuración Integración Sistema de Detección Analógico (max. 200 ptos.)</t>
  </si>
  <si>
    <t>Suministro y configuración de driver de Integración de la "Centralita de Deteccion de Incendios ESSER", hasta un máximo de 200 señales, en el Subsistema de Centralización de Detección de Incendios del SPCi, mediante protocolo de comunicación Serie EDP. Se incluye la configuracion local al nivel de Cuarto de PCI, Centros TICS y Puesto Central.</t>
  </si>
  <si>
    <t>Total PCI_M5</t>
  </si>
  <si>
    <t>PCI_M6</t>
  </si>
  <si>
    <t>Total PCI_M6</t>
  </si>
  <si>
    <t>Total MV.PCI</t>
  </si>
  <si>
    <t>MV.CLI</t>
  </si>
  <si>
    <t>CLIMATIZACIÓN Y VENTILACIÓN</t>
  </si>
  <si>
    <t>M. C.01</t>
  </si>
  <si>
    <t>VENTILACIÓN DE ESTACIÓN</t>
  </si>
  <si>
    <t>M.1E2</t>
  </si>
  <si>
    <t>INSTALACIONES MECÁNICAS</t>
  </si>
  <si>
    <t>I01MVE1200</t>
  </si>
  <si>
    <t>Ventilador helicoidal mural Ø 1.400 mm, de 45.000/90.000 m³/h - 162/650 Pa - 4,5/23 kW kW  (inmisión)</t>
  </si>
  <si>
    <t>Suministro y montaje de ventilador helicoidal mural de las siguientes características técnicas:
- Diámetro de rodete: 1.400 mm
- Caudal: 45.000/90.000 m3/h
- Presión estática: 162/650 Pa.
- Rendimiento estático &gt; 55%
- Motor: clase F "tropicalizado" de 2 velocidades (bobinados independientes) 4,5/23 kW (500/1000 r.p.m.) III-400V/50Hz.
Cumplirá los requerimientos establecidos en el P.P.T.. Entre otros incluirá los siguientes elementos: tobera de aspiración con rejilla de protección, elementos de fijación y soportación antivibratorios, marco especial para fijación a pared, sondas de temperatura en devanados y cojinetes, sensor de vibraciones/acelerómetro, etc. Totalmente instalado en pozos/salas de inmisión.</t>
  </si>
  <si>
    <t>I01MVA90M</t>
  </si>
  <si>
    <t>Silenciador rectangular disipativo 90.000 m³/h</t>
  </si>
  <si>
    <t>Suministro y montaje de silenciador rectangular disipativo con colisas aerodinámicas en ambos extremos protección mecánica mediante chapa perforada y membrana velo especial resistente tipo NETO, de acuerdo a los requerimientos establecidos en el P.P.T., de las siguientes características técnicas:
- Caudal: 90.000 m3/h 
- Nivel acústico a conseguir: &lt; 55 dBA en andén (punto más desfavorable) y &lt; 45 dBA en exterior (a 1,00 m de la rejilla), cumpliendo la normativa vigente de Medio Ambiente.
- Condiciones higrométricas: apto para HR=95%
Totalmente instalado en galerías de inmisión ajustándose a las dimensiones reales de las salas donde deba ser instalado.</t>
  </si>
  <si>
    <t>I01MA420</t>
  </si>
  <si>
    <t>m²</t>
  </si>
  <si>
    <t>Tratamiento acústico absorbente en cámara de descarga</t>
  </si>
  <si>
    <t>Suministro y montaje de tratamiento acústico absorbente en cámara de descarga de ventiladores (paramentos y techo), formado por panel fonoabsorbente rígido de lana de roca de 70 mm de espesor, de 70 Kg/m3, con acabado en chapa de acero perforada de 5 mm de diámetro, postgalvanizada, de 0,8 mm de espesor, montado sobre rastreles galvanizados.
Totalmente instalado.</t>
  </si>
  <si>
    <t>I01MA030</t>
  </si>
  <si>
    <t>Malla antipájaros en silenciador de 2x2 cm</t>
  </si>
  <si>
    <t>Suministro y montaje de malla antipájaros en silenciador de inmisión, formada por malla metálica de simple torsión de 2x2 cm de hueco, incluso p.p. de cerco metálico para su fijación.
Totalmente instalada.</t>
  </si>
  <si>
    <t>I01V200</t>
  </si>
  <si>
    <t>Estudios y mediciones acústicas de silenciadores para toda la instalación.</t>
  </si>
  <si>
    <t>Estudios acústicos para el conjunto de silenciadores a instalar, de acuerdo a las exigencias del Pliego General de Condiciones, comprendiendo:
- Estudio acústico previo, con modelización de la sala y zona de descarga, para la determinación de las soluciones acústicas.
- Medición e informe acústico final.</t>
  </si>
  <si>
    <t>I01V300</t>
  </si>
  <si>
    <t>Pruebas mecánicas de la instalación de ventilación.</t>
  </si>
  <si>
    <t>Pruebas aerólicas, mecánicas y puesta a punto de las instalaciónes de ventilación en salas o pozos para toda la instalación.
Incluso informe técnico de los resultados obtenidos.
- Medición de caudales.
- Análisis de vibraciones.
- Etc.</t>
  </si>
  <si>
    <t>Total M.1E2</t>
  </si>
  <si>
    <t>M.1E3</t>
  </si>
  <si>
    <t>INSTALACIONES ELÉCTRICAS</t>
  </si>
  <si>
    <t>I01ECGE03</t>
  </si>
  <si>
    <t>Cuadro general para un (1) ventilador de 4,5/23 kW, con V.F. (Estación)</t>
  </si>
  <si>
    <t>Desmontaje de cuadro existente, suministro y montaje de nuevo Cuadro General de Distribución y Mando para un (1) ventilador de 4,5/23 kW, a instalar en pozos de interestación, montado en armario metálico autoportante, estanco IP-55, construido en chapa de acero de 2 mm de espesor, con puertas dotadas de juntas de neopreno y pintura epoxi, de características técnicas según P.P.T., incluyendo los siguientes elementos principales:
- Protección de acometida (interruptor de acometida principal con contactos auxiliares, central de medida digital y relé de control de red trifásica). 
- Elementos necesarios para realizar la alimentación eléctrica de los equipos (autotransformador, filtros compensadores de corrientes armónicas, grupos de contactores, fuente de alimentación para alimentación de los circuitos de control, p.p. de canalización y cableado, etc.).
- Control (autómata programable con tarjetas analógicas/digitales necesarias para recoger todas las señales de campo del subsistema ventilación, etc.).
- Variador de frecuencia (1 uds.) con filtro seno (DU/DT) y antiarmónicos, para motores de potencia de hasta 4,5 kW (en baja velocidad).
- Acometida a motores desde cuadro mediante cable de cobre apantallado, según P.P.T, con p.p. de soportación, p.p. de canalización y cableado.
- Aparellaje auxiliar (disyuntores magnéticos, relés, etc.)
- Alumbrado y tomas de corriente (disyuntores magnetotérmicos con bloque diferencial, tomas de corriente, etc.).
- Mando y señalización (Central de medida, pulsadores, selectores y pilotos LED, etc).
Incluso ingeniería de diseño, programación de los autómatas y su integración en el sistema de control, pruebas en taller y local, así como el montaje, conexionado y puesta en servicio de todos los elementos, según especificaciones del Pliego. Totalmente instalado, rotulado, probado y funcionando.
Realización de los trabajos en horario nocturno restringido.
Nota: El cuadro eléctrico de mando y protección se fabricará considerando que los motores son de doble velocidad. En caso de que el ventilador disponga de 2 velocidades, la regulación de la baja velocidad del motor se realizará a través del variador de frecuencia.</t>
  </si>
  <si>
    <t>I01EOP001</t>
  </si>
  <si>
    <t>Toma de tierra en arqueta existente</t>
  </si>
  <si>
    <t>Toma de tierra en arqueta existente, compuesta por una pica de cobre, registro seccionador de pruebas y medida en caja identificada con p.p. de cables y material auxiliar según RBT. Totalmente instalada.</t>
  </si>
  <si>
    <t>I01ECE013</t>
  </si>
  <si>
    <t>Cable de alta seguridad aumentada SZ1-K(AS+) de 4G16mm² de Cu.. 0.6/1 KV.</t>
  </si>
  <si>
    <t>Cable de alta seguridad aumentada SZ1-K(AS+) de 4G16 mm² de Cu.. 0.6/1 KV., de características indicadas en P. de C. Totalmente instalado.</t>
  </si>
  <si>
    <t>I01ECE012</t>
  </si>
  <si>
    <t>Cable de alta seguridad aumentada SZ1-K(AS+) de 4G4 mm² de Cu. 0.6/1 KV.</t>
  </si>
  <si>
    <t>Cable de alta seguridad aumentada SZ1-K(AS+) de 4G4 mm² de Cu.. 0.6/1 KV., de características indicadas en P. de C. Totalmente instalado.</t>
  </si>
  <si>
    <t>I01ECE001</t>
  </si>
  <si>
    <t>Cable de cobre aislado RZ1-K(AS) de 35 mm² de sección</t>
  </si>
  <si>
    <t>Cable de cobre aislado RZ1-K(AS) de 35 mm² de sección, instalado.</t>
  </si>
  <si>
    <t>I01ECA140</t>
  </si>
  <si>
    <t>Tubo metálico flexible de 50 cm de longitud, PG-21</t>
  </si>
  <si>
    <t>Tubo metálico flexible recubierto de PVC de 50 cm de longitud con racores metálicos para PG-21.</t>
  </si>
  <si>
    <t>I01ECA142</t>
  </si>
  <si>
    <t>Tubo metálico flexible de 50 cm de longitud, PG-48</t>
  </si>
  <si>
    <t>Tubo metálico flexible recubierto de PVC de 50 cm de longitud con racores metálicos para PG-48.</t>
  </si>
  <si>
    <t>I01ECA151</t>
  </si>
  <si>
    <t>Tubo de acero galvanizado, roscado, PG-21</t>
  </si>
  <si>
    <t>Tubo de acero galvanizado, roscado, PG-21 grapado en paredes y techos, incluso p.p. de curvas, manguitos, grapas, etc. totalmente instalado.</t>
  </si>
  <si>
    <t>I01ECA161</t>
  </si>
  <si>
    <t>Tubo de acero galvanizado, roscado, PG-48</t>
  </si>
  <si>
    <t>Tubo de acero galvanizado, roscado, PG-48, grapado en paredes y techos, incluso p.p. de curvas, manguitos, grapas, etc. totalmente instalado.</t>
  </si>
  <si>
    <t>I01ECA003</t>
  </si>
  <si>
    <t>Bandeja metálica de 150 x 60 mm</t>
  </si>
  <si>
    <t>Suministro e instalación de bandeja metálica de varillas de acero electrosoldadas, galvanizada  en caliente con bornes de seguridad tipo  "REJIBAND SECURITY" de 150 x 60 mm, incluso soportes, piezas especiales de igual tratamiento que la bandeja, trenza de puesta a tierra con cable de cobre de 16 mm a red perimetral de tierras. Totalmente instalada.</t>
  </si>
  <si>
    <t>I01EA330</t>
  </si>
  <si>
    <t>Aparato autónomo estanco IP65-IK10 para alumbrado de emergencia</t>
  </si>
  <si>
    <t>Aparato autónomo estanco IP65-IK10 para alumbrado de emergencia con lámpara fluorescente de 6 W (150 lum.), autonomía 1 hora, incluso material auxiliar de fijación, totalmente instalado.</t>
  </si>
  <si>
    <t>I01EA100</t>
  </si>
  <si>
    <t>Luminaria estanca de 2x36 W</t>
  </si>
  <si>
    <t>Luminaria estanca construida en aleación de aluminio, compuesta por dos lámparas fluorescentes con tecnología trifósforo, de resolución cromática 85 %, temperatura color 4000 K (color 840), de 36 W, con equipo de encendido AF, cuba de cierre de metacrilato IP65-IK10, incluso material auxiliar de fijación, totalmente instalada.</t>
  </si>
  <si>
    <t>I01EA020</t>
  </si>
  <si>
    <t>Interruptor unipolar con LED de 10/16 A 220 V IP65-IK10.</t>
  </si>
  <si>
    <t>Interruptor unipolar con LED de 10/16 A 220 V IP65-IK10, para montaje saliente, incluyendo caja y material auxiliar de fijación, totalmente instalado.</t>
  </si>
  <si>
    <t>I01EA200</t>
  </si>
  <si>
    <t>Caja de aluminio inyectado IP56-IK10 de 200x200 mm</t>
  </si>
  <si>
    <t>Caja de aluminio inyectado IP56-IK10 de 200x200 mm totalmente montada, incluso tapas roscadas y ciegas así como elementos de fijación.</t>
  </si>
  <si>
    <t>I01EV801</t>
  </si>
  <si>
    <t>Pruebas eléctricas de la instalación de ventilación.</t>
  </si>
  <si>
    <t>Pruebas  eléctricas, calibración y puesta a punto de la instalación de ventilación en salas o pozos para el conjunto de equipos, realizadas por EICI. Incluso informe técnico de los resultados obtenidos.
- Calibración de sondas.
- Medición de tierras.
- Medición de consumos.
- Medición del factor de potencia.
- Medición de la distorsión armónica (THDI)
- Magnitudes eléctricas. (Tensión, intensidad, etc.)
- Etc.</t>
  </si>
  <si>
    <t>I01EV900</t>
  </si>
  <si>
    <t>Legalización de la instalación eléctrica de las salas de inmisión, pozos de extracción</t>
  </si>
  <si>
    <t>Legalización de la instalación eléctrica de las salas de inmisión, pozos de extracción, incluso proyecto justificativo y dirección técnica, realizado por técnico competente y visado por colegio profesional así como la correspondiente inspección técnica, realizada por empresa de control industrial (EICI), homologada por el Ministerio de Industria. Realizando protocolo de pruebas, según R.E.B.T.</t>
  </si>
  <si>
    <t>Total M.1E3</t>
  </si>
  <si>
    <t>M.1E4</t>
  </si>
  <si>
    <t>INSTALACIONES DE CONTROL</t>
  </si>
  <si>
    <t>I01CS900</t>
  </si>
  <si>
    <t>Sonda de temperatura enchufable en anden</t>
  </si>
  <si>
    <t>Suministro y montaje de sonda de temperatura enchufable, con certificado CE, de las siguientes características técnicas
- Rango de temperatura: -40/+60 ºC
- Precisión ± 3 %
- Señales de salida: 4/20 mA.
- Alimentación 24 Vcc.
- Protección IP 66
- Sonda sustituible mediante conector estanco.
Totalmente instalada en paramentos de túnel en soporte de acero inoxidable, a 30 metros del pozo de ventilacion, incluyendo p.p. de soportacion de acero inoxidable, p.p. de canalizacion y cableado, asi como de senales desde automata más próximo (media 50 metros).
Realizacion de los trabajos en horario nocturno restringido.
Referencia comercial: marca Dwyer modelo RHP o similar aprobado.</t>
  </si>
  <si>
    <t>I01CS210</t>
  </si>
  <si>
    <t>Sonda de humedad enchufable en anden</t>
  </si>
  <si>
    <t>Suministro y colocación de sonda de humedad enchufable, de las siguientes características técnicas:
- Alimentación: 24 Vcc.
- Señales de salida: 4-20 mA
- Precisión: ±3% (RH); ±0,3ºC (Temp.)
- Protección: IP 65
Totalmente instalado en paramentos de estación, incluso soporte y p.p. de canalización, cable de alimentación y de señales desde autómata más próximo (media 30 metros).</t>
  </si>
  <si>
    <t>I01CS221</t>
  </si>
  <si>
    <t>Sonda de temperatura enchufable en vestíbulo</t>
  </si>
  <si>
    <t>Suministro y colocación de sonda de temperatura, de las siguientes características técnicas:
- Rango de temperatura: -40/+60 ºC
- Precisión: ± 3 %
- Señales de salida: 0-10 V
- Alimentación: 24 Vcc.
- Protección: IP 66
Totalmente instalado en paramentos de túnel y/o estación, incluso soporte y p.p. de canalización, cable de alimentación y de señales desde automata más próximo (media 30 metros).</t>
  </si>
  <si>
    <t>I01CS223</t>
  </si>
  <si>
    <t>Sonda de humedad enchufable en vestíbulo</t>
  </si>
  <si>
    <t>Suministro y colocación de sonda de humedad, de las siguientes características técnicas:
- Alimentación: 24 Vcc.
- Señales de salida: 0-10 V
- Precisión: ±3% (RH); ±0,3ºC (Temp.)
- Protección: IP 65
Totalmente instalado en paramentos de túnel y/o estación, incluso soporte y p.p. de canalización, cable de alimentación y de señales desde automata más próximo (media 30 metros).</t>
  </si>
  <si>
    <t>I01CS200</t>
  </si>
  <si>
    <t>Sonda de presión diferencial 0-500 Pa</t>
  </si>
  <si>
    <t>Suministro y colocación de medidor de presión diferencial, de las siguientes características técnicas:
- Servicio: aire y gases compatibles
- Rango: 0 a 500 Pa.2
- Alimentación: 24 Vcc.
- Señales de salida: 4-20 mA, 2 hilos
- Precisión: ±1%
- Ajuste de cero y span
Totalmente instalado, incluso soporte y p.p. de canalización, cable de alimentación y de señales desde automata.
Referencia comercial: marca DWYER, serie MAGNESENSE, modelo MS-111 o similar aprobado.</t>
  </si>
  <si>
    <t>I01CC002</t>
  </si>
  <si>
    <t>Controlador programable para sondas de vestíbulo</t>
  </si>
  <si>
    <t>Suministro e instalación de cofre con controlador programable para realizar el control distribuido de sondas de vestíbulo. dispondrá de 8 entradas digitales y 4 entradas analógicas de 0-10 V, ampliable con módulo de entradas digitales 4-20 mA, incorporara tarjeta de comunicaciones ModBus/TCP y display como fuente de alimentación 230V.
El controlador estará montado en un cofre dotado de los elementos de protección de línea de alimentación y las bornas de conexión. Incluirá la p.p. de cable de alimentación y control hasta el swich del cuarto de equipos.</t>
  </si>
  <si>
    <t>I01CC001</t>
  </si>
  <si>
    <t>Módulo para lectura de sondas de temperatura de ventilación en Unidad Maestra</t>
  </si>
  <si>
    <t>Suministro e instalación en Unidad Maestra de la estación, de módulo de 4 entradas análogicas para lectura de información procedente de las sondas de temperatura de vestíbulo y exterior de las estaciones en el nivel de 4-20 mA, dichas temperaturas y las de túnel/andenes serán posicionadas en memoria para ser visualizadas en el terminal de usuario (Magelis) y enviadas a través del TCE al Puesto de Mando.
Comprendiendo según el modelo de Unidad Maestra existente los siguientes elementos:
- Maestra sólo Ethernet:
    - 1 módulo de 4 entradas analógicas tipo TSXAEY4.
    - 1 bornero de conexionado para las sondas.
    - conexionado de la tarjeta al bornero.
    - Instalación de la nueva versión de software.
    - Comprobación del funcionamiento en el Magelis y en el TCE.
- Maestra Híbrida:
    - 1 módulo de 4 entradas analógicas tipo TSXAEY4.
    - 1 Rack de expansión de 4 posiciones tipo TSXRKY4.
    - 1 Módulo de alimentación tipo TSXPSY26.
    - 1 bornero de conexionado para las sondas.
    - conexionado de la tarjeta al bornero.
    - Instalación de la nueva versión de software.
    - Comprobación del funcionamiento en el Magelis y en el TCE. 
Totalmente instalado y funcionando.</t>
  </si>
  <si>
    <t>I01CV201</t>
  </si>
  <si>
    <t>Final de carrera en puerta acceso pozo de ventilación</t>
  </si>
  <si>
    <t>Suministro y montaje de final de carrera de tipo inductivo o mecánico, colocado en puerta de acceso de pozo de ventilación en túnel, para la señalización remota de la maniobra apertura/cierre, a través del autómata programable del cuadro de ventilación.
Totalmente terminada.</t>
  </si>
  <si>
    <t>Total M.1E4</t>
  </si>
  <si>
    <t>M.1E5</t>
  </si>
  <si>
    <t>INTEGRACIÓN</t>
  </si>
  <si>
    <t>I01CV001</t>
  </si>
  <si>
    <t>Integración de información de ventilación en el sistema TCE</t>
  </si>
  <si>
    <t>Integración en el Sistema de Telecontrol Centralizado de Estación (TCE) de ventiladores, sin desarrollo. Incluyendo: carga de software, configuración, actualizaciones y pruebas durante el periodo de garantía.
(La medición se realizará por Ventilador)</t>
  </si>
  <si>
    <t>I01CV002</t>
  </si>
  <si>
    <t>Integración de información termohigrométrica en el sistema SIV y GraficasTemp</t>
  </si>
  <si>
    <t>Integración en el Sistema de Información al Viajero de la temperatura de la Estación. Incluyendo carga de software, configuración y pruebas al nivel de Estación, Centro TICS y Puesto Central de la información de temperatura de Estación (cliente de GraficasTemp), que monitorizará los parámetros T/H de Estación (Exterior, Vestíbulo y Andenes y Túneles asociados). Incluyendo el mantenimiento del software durante el periodo de garantía.
(La medición se realizará por Estación)</t>
  </si>
  <si>
    <t>I01CV005</t>
  </si>
  <si>
    <t>Integración y personalización en COMMIT/GIV de subsistemas de ventilación</t>
  </si>
  <si>
    <t>Unidad de integración y personalización en COMMIT/GIV de subsistema de ventilación con la implementación de las funcionalidades del sistema de ventilación (variadores de frecuencia, compuertas,etc.), con el siguiente alcance:
Alta de la totalidad de los elementos del subsistema de ventilación, incluyendo el variador de frecuencia en COMMIT, y sondas de temperatura ambiente, temperatura terreno y humedad asociadas.
Comprenderá todos los suministros, instalaciones, configuraciones o licencias necesarias para integrar la totalidad de los elementos del subsistema de ventilación dentro de la arquitectura COMMIT. Se deberán realizar las tareas de personalización específica para todos los elementos del subsistema, debiendo quedar reflejado y documentado cada una de las actuaciones e integraciones por parte del adjudicatario.
Se incluirá el mantenimiento del software durante 2 años después de su integración.</t>
  </si>
  <si>
    <t>Total M.1E5</t>
  </si>
  <si>
    <t>M.1E6</t>
  </si>
  <si>
    <t>INSTALACIONES DE TELECOMUNICACIONES</t>
  </si>
  <si>
    <t>DIKDCX009</t>
  </si>
  <si>
    <t>Conmutador Catalyst WS-C2960-24TC-L (con fibra)</t>
  </si>
  <si>
    <t>Suministro, instalación y montaje de conmutador de 24 Ethernet/Fast Ethernet con 2 puertos 1000BaseFx, gestionable SNMP, Catalyst WS-C2960-24TC-L.
Totalmente instalado, probado y funcionando.</t>
  </si>
  <si>
    <t>Total M.1E6</t>
  </si>
  <si>
    <t>M.1E7</t>
  </si>
  <si>
    <t>INSTALACIONES DE SEGURIDAD</t>
  </si>
  <si>
    <t>I05XE020</t>
  </si>
  <si>
    <t>Extintor CO2 - 5 kg</t>
  </si>
  <si>
    <t>Suministro y montaje de extintor CO2 de 5 kg con soporte y boquilla manguera con difusor, cartel de señalización, según norma UNE, certificado por AENOR, incluso accesorios para su total instalación. Totalmente instalado.</t>
  </si>
  <si>
    <t>I01SS001</t>
  </si>
  <si>
    <t>Cartel fotoluminiscente de 210x297 mm.</t>
  </si>
  <si>
    <t>Colocación de carteles de señalización fotoluminiscente para P.C.I. formado por placa de alta luminiscencia de dimensiones 210x210 mm, con diferentes pictogramas, incluso soporte antivandálico realizado en aluminio anodizado, medios auxiliares y pequeño material, según P.G.C. y planos, tales como:
- Extintor.
- Columna seca.
- etc.</t>
  </si>
  <si>
    <t>I01SS002</t>
  </si>
  <si>
    <t>Conjunto de carteles informativos y de seguridad en pozo de ventilación</t>
  </si>
  <si>
    <t>Colocación de carteles informativos y de seguridad debidamente homologados, necesarios a instalar, en sala o pozo de Ventilación. Tales como:
- Cargas máximas admisibles en  elementos y equipos de manutención.
- Advertencia de máquina de accionamiento automático.
- Advertencia de riesgo eléctrico.
- Etc.</t>
  </si>
  <si>
    <t>Total M.1E7</t>
  </si>
  <si>
    <t>M.1E8</t>
  </si>
  <si>
    <t>PRUEBAS Y DOCUMENTACIÓN FINAL DE OBRA VENTILACIÓN</t>
  </si>
  <si>
    <t>I01MA020</t>
  </si>
  <si>
    <t>Estudios y mediciones acústicas de silenciadores</t>
  </si>
  <si>
    <t>Estudios acústicos  para el conjunto de silenciadores a instalar, de acuerdo a las exigencias del Pliego General de Condiciones, comprendiendo:
- Estudio acústico previo, con modelización de la sala y zona de descarga, para la determinación de las soluciones acústicas.
- Medición e informe acústico final.</t>
  </si>
  <si>
    <t>I01MV500</t>
  </si>
  <si>
    <t>Pruebas mecánicas de la instalación de ventilación</t>
  </si>
  <si>
    <t>Pruebas aerólicas, mecánicas y puesta a punto de las instalaciónes de ventilación en salas o pozos para toda la instalación. Incluso informe técnico de los resultados obtenidos.
- Medición de caudales.
- Medida de parámetros vibroacústicos:
- Determinación de frecuencias críticas (resonantes).
- Etc.</t>
  </si>
  <si>
    <t>I01EV501</t>
  </si>
  <si>
    <t>Pruebas eléctricas de la instalación de ventilación</t>
  </si>
  <si>
    <t>Pruebas  eléctricas, calibración y puesta a punto de la instalación de ventilación en salas o pozos para el conjunto de equipos, realizadas por EICI. Incluso informe técnico de los resultados obtenidos.
- Calibración de sondas.
- Medición de tierras.
- Aislamiento de motores
- Medición de armónicos (distorsión armónica)
- Parámetros eléctricos (consumo, intensidad, tensión, cos f, etc).
- Medición de la distorsión armónica (THDI)
- Magnitudes eléctricas. (Tensión, intensidad, etc.)
- Etc.</t>
  </si>
  <si>
    <t>I01V0111</t>
  </si>
  <si>
    <t>Pruebas, protocolos de recepción y D.F.O. en pozo</t>
  </si>
  <si>
    <t>Pruebas, protocolos de recepción y entrega de documentación final de obra del conjunto de la instalación.
Incluirá:
- Levantamiento de planos de los pozos de ventilación, incluyendo planta, alzado longitudinal, alzado transversal y detalles.
- Hoja de datos técnicos de los elementos principales de la instalación (ventiladores y motores, compuertas, silenciadores, etc.).
- Esquemas eléctricos del cuadro de mando y protección.
- Memoria descriptiva del sistema de control y parametrización del mismo.
- Mapa de memoria.
- Documentación técnica del nuevo equipamiento instalado (variadores, autómatas programables, etc.).
- Medida de parámetros vibroacústicos:
- Determinación de frecuencias críticas (resonantes).
Implementación del software en la herramienta G.I.S. de Metro de Madrid de las nuevas instalaciones incluyendo:
- Actualización de planos, software y entrega de documentación. 
- Introducción/actualización del software de la herramienta de visualización y localización de instalaciones y estructuras (G.I.S.) instalada en Metro de Madrid, de acuerdo a los formatos y requerimentos establecidos por el encargado de mantenimiento y gestión de la herramienta,  para introducir las nuevas instalaciones o las ya existentes que se vean afectadas por la ejecución del presente proyecto.</t>
  </si>
  <si>
    <t>Total M.1E8</t>
  </si>
  <si>
    <t>Total M. C.01</t>
  </si>
  <si>
    <t>M. C.03</t>
  </si>
  <si>
    <t>SISTEMA DE DIFUSIÓN DE AIRE EN ESTACIÓN</t>
  </si>
  <si>
    <t>I01MDB001</t>
  </si>
  <si>
    <t>Tobera de largo alcance de Ø200 mm, con ángulo de impulsión ajustable manualmente</t>
  </si>
  <si>
    <t>Suministro y montaje de tobera de largo alcance orientable manualmente en todas las direcciones, para instalar en pared o en techo, según planos, de diámetro nominal Ø200 mm, fabricada en aluminio, con sistema de fijación oculta por tornillos, con acabado lacado en color RAL a definir por la D.O., de las siguientes características técnicas:
- Caudal de aire= 250 m3/h
- Pérdida de carga= 60 Pa
- Nivel de potencia sonora= 40 dBA
Incluso aro embellecedor, p.p. de soportación, p.p. de conexionado, accesorios, pequeño material, etc., así como medios auxiliares necesarios para correcto montaje.
Totalmente instalado.
Referencia comercial: marca MADEL mod. KAM-W Ø200 o similar aprobado.</t>
  </si>
  <si>
    <t>I01MC001</t>
  </si>
  <si>
    <t>Compuerta de regulación de caudal de aire, de 600 x 250 mm, con accionamiento manual</t>
  </si>
  <si>
    <t>Suministro y montaje de compuerta de regulación de caudal y presión, estanca al paso de aire, para instalar en conducto rectangular, de 600 x 250 mm, fabricada en aluminio, con aletas en oposición de perfil romboidal paralelas a la cota mayor, con accionamiento manual, con estanqueidad de la carcasa clase C y estanqueidad a lama cerrada clase 3, en cumplimiento con la norma UNE-EN 1751, incluyendo p.p. de soportación, p.p. de conexionado, accesorios, pequeño material, etc., así como medios auxiliares necesarios para el correcto montaje. Pérdida de carga (10º)&lt; 2 Pa. Nivel de potencia sonora (40º)&lt; 45 dBA.
Totalmente instalada.
Referencia comercial: marca MADEL mod. SQR-EH/MA/600x250 o similar aprobado.</t>
  </si>
  <si>
    <t>I01MDA321</t>
  </si>
  <si>
    <t>Conducto rectangular de chapa de acero galvanizado e=0,8 mm, para conexión de toberas con compuerta de regulación</t>
  </si>
  <si>
    <t>Suministro y montaje de conducto de aire fabricado en chapa de acero galvanizado, según norma UNE-EN 1507, de 0,8 mm de espesor, de sección rectangular ≥ 3,0 m2 (800 x 250 mm), para conexión de toberas con compuerta de regulación, con formación de cuellos de embocadura, según planos de detalle, con juntas transversales tipo Metu, incluyendo sellado de uniones con masilla resistente a altas temperaturas, p.p. de soportación a elementos estructurales, p.p. de conexionado, p.p. de puesta a tierra, piezas especiales (codos, tes, tolvas de transformación, embocaduras, etc.), accesorios y pequeño material, así como medios auxiliares necesarios para el correcto montaje.
Incluso realización de registros o aperturas de servicio, según norma UNE-EN 12097, para permitir las operaciones de limpieza y desinfección.
Se incluirá dentro de esta partida la prueba de estanquiedad, según RITE, así como la limpieza de la red de conductos en todo su trazado.
Totalmente instalado.</t>
  </si>
  <si>
    <t>I01MDA322</t>
  </si>
  <si>
    <t>Conducto rectangular de chapa de acero galvanizado e=0,8 mm, para transición entre bajo andén y compuerta de regulación</t>
  </si>
  <si>
    <t>Suministro y montaje de conducto de aire fabricado en chapa de acero galvanizado, según norma UNE-EN 1507, de 0,8 mm de espesor, de sección rectangular ≥ 2,0 m2 (1.200 x 200 mm), para transición entre bajo andén y compuerta de regulación, según planos de detalle, con juntas transversales tipo Metu, incluyendo sellado de uniones con masilla resistente a altas temperaturas, p.p. de soportación a elementos estructurales, p.p. de conexionado, p.p. de puesta a tierra, piezas especiales (codos, tes, tolvas de transformación, embocaduras, etc.), accesorios y pequeño material, así como medios auxiliares necesarios para el correcto montaje.
Incluso realización de registros o aperturas de servicio, según norma UNE-EN 12097, para permitir las operaciones de limpieza y desinfección.
Se incluirá dentro de esta partida la prueba de estanquiedad, según RITE, así como la limpieza de la red de conductos en todo su trazado.
Totalmente instalado.</t>
  </si>
  <si>
    <t>I01MDO005</t>
  </si>
  <si>
    <t>Conducto circular flexible de aluminio de Ø200 mm</t>
  </si>
  <si>
    <t>Suministro y montaje de p.p. de conducto circular flexible fabricado en aluminio, según norma UNE-EN 13180, de Ø200 mm, desde conducto principal hasta toberas de impulsión de aire, según detalle en planos, incluyendo p.p. de soportación, p.p. de conexionado, accesorios, pequeño material, etc., así como medios auxiliares necesarios para la correcta ejecución de la unidad. 
Totalmente instalado.</t>
  </si>
  <si>
    <t>I01MC009</t>
  </si>
  <si>
    <t>Compuerta de sobrepresión tarada a 60 Pa de 1.000 x 470 mm</t>
  </si>
  <si>
    <t>Suministro y montaje de compuerta de alivio o sobrepresión ajustable por contrapesos, de cierre hermético, tarada a 60 Pa, para liberar el exceso de aire hacia la zona del bajo andén, para montaje empotrado en pared inferior de bajo andén, según planos, de 1.000 x 470 mm, preparada para un caudal de aire de 18.000 m3/h, con aletas planas interconectadas de chapa de acero galvanizado de 1,5 mm de espesor, con bastidor en "U" fabricado en chapa de acero galvanizado de 2 mm de espesor, con ejes de acero zincados que giran sobre casquillos de nylon, con acabado estándar, incluso contrapesos de acero zincado y cajones de acero galvanizado para empotrar en muro y absorber la longitud de los contrapesos, incluyendo malla anti-pájaros o anti-insectos, p.p. de soportación, accesorios, pequeño material, etc., así como medios auxiliares necesarios para la correcta ejecución de la unidad.
Totalmente instalada, probada y funcionando.
Referencia comercial: marca KOOLAIR mod. AR-200-AL-X-1000x470 o similar aprobado.</t>
  </si>
  <si>
    <t>I01OA002</t>
  </si>
  <si>
    <t>Cerramiento de troneras de cuartos técnicos</t>
  </si>
  <si>
    <t>Suministro y montaje de cerramiento de troneras de cuartos técnicos mediante placas de poliéster reforzado con fibra de vidrio de 3 mm de espesor, incluso pernos de fijación de 8 mm, arandelas y tuercas de acero inoxidable AISI 316, según planos de detalle.
Totalmente instalado.</t>
  </si>
  <si>
    <t>I01MDC111</t>
  </si>
  <si>
    <t>Rejilla lineal de 1.200x300 mm con regulador de caudal</t>
  </si>
  <si>
    <t>Suministro y montaje de rejilla lineal para impulsión de aire, fabricada en aluminio extruido, de alta resistencia a impactos, de dimensiones 1200x300 mm, con lamas fijas a 0º en disposición horizontal, con compuerta de regulación de caudal de lamas opuestas, provista de marco de montaje, con junta en parte posterior del mismo para perfecto sellado estanco en todo el perímetro de contacto con hueco de ventilación (conducto o tabiquería), con acabado pintado según RAL a definir por la D.F., de las siguientes características técnicas:
- Caudal de aire= 3.500 m3/h
- Pérdida de carga= 40 Pa
- Nivel de potencia sonora &lt; 50 dBA
- Area efectiva= 0,193 m2
- Velocidad efectiva de paso de aire= 5 m/s
Incluso p.p. de soportación/fijación con accesorios de fijación ocultos, pequeño material, etc., así como medios auxiliares necesarios para la correcta ejecución de la unidad. Totalmente instalada, regulada para caudal de ventilación indicado en proyecto, probada y funcionando.</t>
  </si>
  <si>
    <t>Total M. C.03</t>
  </si>
  <si>
    <t>MV.CLI.1</t>
  </si>
  <si>
    <t>REFRIGERACIÓN DE CUARTOS TECNICOS</t>
  </si>
  <si>
    <t>I02M018</t>
  </si>
  <si>
    <t>Equipo autónomo partido 1x1 de expansión directa, Bomba de Calor Inverter, de potencia frigorífica/calorífica nominal 5,0/6,0 kW</t>
  </si>
  <si>
    <t>Suministro y montaje de equipo autónomo partido 1x1 de expansión directa, Bomba de Calor (frío/calor), con tecnología Inverter, de clasificación energética mínima A++, cumpliendo la Directiva europea de ecodiseño ErP, preparado para funcionar con refrigerante ecológico puro R-32, con función de recuperación de refrigerante, con temperatura de evaporación variable (de manera automática), con unidad interior de tipo pared y unidad exterior a instalar en cuarto de condensadoras, según indicaciones de la D.F., de las siguientes características técnicas:
- Potencia frigorífica nominal= 5,0 kW
- Potencia calorífica nominal= 6,0 kW
- Consumo energía anual estacional: refrigeración= 236 kWh
                     calefacción= 1.369 kWh
- Tensión de alimentación eléctrica= I-230V-50Hz.
- Intensidad máxima absorbida= 14,83 A
- Potencia eléctrica máxima absorbida= 3.070 W 
- Rango de operación: refrigeración= -20ºC a +52ºC
              calefacción= -20ºC a +18 ºC
- EER/COP= 3,55/3,70 (según condiciones EUROVENT: Text(BS)=35ºC y Tint(BS)=27ºC para refrigeración, y Text(BS)=7ºC y Tint(BS)=20ºC para calefacción)
- SEER/SCOP= 7,41/4,60 
- Etiquetado de eficiencia energética (refrigeración/calefacción)= A++/A++ (valores medidos según norma UNE-EN 14825)
- Conexiones frigoríficas (líquido/gas)= Ø1/4" / 3/8"
- Longitud máxima de tubería frigorífica (vertical/total)= 30 m/50 m
* Unidad exterior:
- Caudal de aire de condensación= 3.306 m3/h
- Nivel de potencia sonora= 62 dBA
- Nivel de presión sonoro= 49 dBA (medido a 1m de distancia de la fuente y a 1m de altura, en cámara anecoica)
- Dimensiones (alto x ancho x fondo)= 734 x 870 x 373 mm
- Peso= 52,0 Kg 
* Unidad interior (de tipo pared):
- Caudal de aire (B/M/A)= 696/852/966 m3/h
- Nivel de potencia sonora= 60 dBA
- Nivel de presión sonora (B/M/A)= 36/40/44 dBA
- Dimensiones (alto x ancho x fondo)= 300 x 1040 x 295 mm
- Peso= 14,5 Kg
Incluso amortiguadores (silent-blocks), p.p. de soportación, p.p. de conexionado, accesorios, pequeño material, etc., así como medios auxiliares necesarios para la correcta ejecución de la unidad.
Incluirá realización de pruebas y puesta en servicio, según RITE, por instalador habilitado (incluyendo la prueba preliminar de presión con nitrógeno seco a 40 bar, durante 48h).
Se incluirá asimismo dentro de esta partida el suministro y carga adicional de gas refrigerante ecológico R-32 en caso necesario, según las recomendaciones del fabricante.
Trabajos a realizar en horario nocturno restringido.
Totalmente instalado, probado y funcionando.
Referencia comercial: marca DAIKIN mod. ZTXM50N o equivalente aprobado.</t>
  </si>
  <si>
    <t>I02M004</t>
  </si>
  <si>
    <t>Líneas frigoríficas (liquido-gas) fabricadas en cobre deshidratado, sin soldadura, de Ø1/4"-3/8" y 0,8/0,8 mm de espesor</t>
  </si>
  <si>
    <t>Suministro y montaje de líneas frigoríficas (líquido-gas) fabricadas en cobre deshidratado, sin soldadura, especial para aire acondicionado y refrigeración, según norma UNE-EN 12735-1, de Ø1/4"-3/8" diámetro y 0,8/0,8 mm de espesor respectivamente, con p.p. de aislamiento térmico en coquilla elastomérica tipo ARMAFLEX o similar aprobado, de espesor mínimo según RITE, con uniones pegadas con adhesivo y selladas con cinta elastomérica, con recubrimiento especial de película de polietileno para conferir protección mecánica y protección frente a rayos ultravioleta, incluyendo p.p. de soportación, p.p. de conexionado a máquinas de climatización, piezas especiales, accesorios, pequeño material, etc., así como medios auxiliares necesarios para la correcta ejecución de la unidad.
Incluirá realización de soldaduras con atmósfera inerte de nitrógeno seco, encintado de los extremos, protección de terminales hasta sus conexiones, abocardado, vaciado y posterior carga de gas refrigerante ecológico según recomendaciones del fabricante.
Totalmente instalado.</t>
  </si>
  <si>
    <t>IO2EO005</t>
  </si>
  <si>
    <t>Canaleta de aluminio lacado e=2,0 mm</t>
  </si>
  <si>
    <t>Suministro y montaje de canaleta de aluminio lacado, en forma de U, de 30 cm de ancho y alas de 5 cm, para recubrimiento de los tramos de canalizaciones (líneas frigoríficas, cableados eléctricos, etc.) que discurran por zonas comunes de la estación (vestíbulo, pasillos, cañoñes, andenes, túnel, etc.), formada por chapa plegada de aluminio lacado de 2,0 mm de espesor, fijada sobre rastreles de aluminio recibidos sobre tacos de aluminio, incluyendo p.p. de soportación a elementos estructurales, solapes, sellado de juntas, accesorios y pequeño material, así como realización de cortes, curvas, abocardado, eliminación de rebabas, etc., totalmente bordeada, solapada y remachada.
Incluirá medios auxiliares necesarios para la correcta ejecución de la unidad.
Totalmente instalado.</t>
  </si>
  <si>
    <t>I02M006</t>
  </si>
  <si>
    <t>Tuberías de desagüe de condensados en PVC rígido de Ø32 mm</t>
  </si>
  <si>
    <t>Suministro y montaje de tuberías de desagüe de condensados fabricadas en PVC rígido, serie B, según norma UNE-EN 1329-1, de diámetro nominal Ø32 mm, de 3 mm de espesor, con pendiente descendente mínima del 2%, con posterior conexión a red de saneamiento de la estación, con uniones pegadas con adhesivo especial para tuberías plásticas, con sifones en salida de equipos, codos, tapones, etc., incluyendo p.p. de soportación, p.p. de conexionado, piezas especiales, accesorios y pequeño material, así como medios auxiliares necesarios para la correcta ejecución de la unidad.
Totalmente instalado.</t>
  </si>
  <si>
    <t>IO2ECE002</t>
  </si>
  <si>
    <t>Canalización y cableado eléctrico de alimentación (fuerza) realizado en Cu. de 2 x 4 mm²+T, tipo RZ1-K (AS) - 0,6/1 kV</t>
  </si>
  <si>
    <t>Suministro y montaje de canalización y cableado eléctrico de alimentación (fuerza) desde cuadro secundario hasta unidad exterior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4 mm2+T, con canalización bajo tubo corrugado de PVC de 20 mm de diámetro nominal, según norma UNE-EN 61386-1, con certificado CE, incluyendo p.p. de cajas de registro, p.p. de soportación, p.p. de conexionado, accesorios, pequeño material, etc., así como medios auxiliares necesarios para la correcta ejecución de la unidad.
Totalmente instalado.</t>
  </si>
  <si>
    <t>IO2ECE003</t>
  </si>
  <si>
    <t>Manguera de interconexión (fuerza y control) realizado en Cu. de 2 x 2,5 mm²+T, tipo RZ1-K (AS) - 0,6/1 kV</t>
  </si>
  <si>
    <t>Suministro y montaje de canalización y cableado eléctrico de interconexión (fuerza y control) entre unidad exterior y unidad interior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2,5 mm2+T, con canalización bajo tubo corrugado de PVC de 20 mm de diámetro nominal, según norma UNE-EN 61386-1, con certificado CE, incluyendo p.p. de soportación, p.p. de conexionado, accesorios, pequeño material, etc., así como medios auxiliares necesarios para la correcta ejecución de la unidad.
Totalmente instalado.</t>
  </si>
  <si>
    <t>IO2CS001</t>
  </si>
  <si>
    <t>Mando de control remoto de Tª ambiente, cableado, con sonda de temperatura integrada y programador horario-semanal</t>
  </si>
  <si>
    <t>Suministro y montaje de mando de control remoto de temperatura ambiente, cableado, con sonda de temperatura integrada y programador horario-semanal, para instalación mural en superficie (alejado de corrientes de aire y fuentes de calor), provisto de pantalla LCD retroiluminada, control ON/OFF (marcha/paro), modo de funcionamiento (frío/calor/ventilación/deshumectación, etc.), con visualización de temperaturas de consigna y de ambiente, velocidad del ventilador, direccionamiento de la vena de aire, señal de filtro sucio, etc., equipado con función de ahorro de energía y de limitación de la temperatura de consigna, autoapagado display, corrección de sonda de retorno, etc., incluyendo p.p. de soportación a paramentos verticales, p.p. de conexionado, accesorios y pequeño material, así como medios auxiliares necesarios para la correcta ejecución de la unidad. 
Dimensiones (alto x ancho x fondo): 120 x 120 x 19 mm.
Totalmente instalado, probado, programado y funcionando.
Referencia comercial: marca DAIKIN mod. BRC2E52C o equivalente aprobado por la D.O.</t>
  </si>
  <si>
    <t>IO2ECS001</t>
  </si>
  <si>
    <t>Canalización y cableado eléctrico de control realizado en Cu. de 2 x 1 mm², tipo RZ1-K (AS) - 0,6/1 kV</t>
  </si>
  <si>
    <t>Suministro y montaje de canalización y cableado eléctrico de control desde mando de control remoto de temperatura ambiente hasta unidad interior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de 2 x 1 mm², cumpliendo REBT, con canalización bajo tubo corrugado de PVC de 20 mm de diámetro, según norma UNE-EN 61386-1, con certificado CE, incluyendo p.p. de soportación, p.p. de conexionado, accesorios, pequeño material, etc., así como medios auxiliares necesarios para la correcta ejecución de la unidad.
Totalmente instalado.</t>
  </si>
  <si>
    <t>IO2EG001</t>
  </si>
  <si>
    <t>Cuadro eléctrico secundario de mando y protección para instalación de climatización</t>
  </si>
  <si>
    <t>Suministro y montaje de cuadro eléctrico secundario de mando y protección, con envolvente metálica (protegida con pintura epoxi) o de material termoplástico (libre de halógenos) de alta resistencia para condiciones IP-55/IK-09, según REBT, incluyendo protecciones automáticas magnetotérmicas y diferenciales necesarias adecuadas al consumo de los equipos de climatización, con p.p. de soportación, p.p. de conexionado, p.p. de puesta a tierra, accesorios (carriles DIN de montaje, juntas, prensaestopas, etc.) y pequeño material, así como medios auxiliares necesarios para la correcta ejecución de la unidad.
Incluso contactor para realizar la parada de equipos de climatización en caso de incendio, a instalar tras el automático general, de calibre igual o superior al de éste, con bobina a 230V, con p.p. de canalización y cableado eléctrico desde la central de detección de incendios hasta dicho contactor, p.p. de conexionado, p.p. de soportación, accesorios, etc.
Se incluirá asimismo dentro de esta partida la señalización de todos los elementos de la instalación de climatización según norma UNE 100100, con rotulado de las protecciones automáticas y dispositivos de control necesarios para el funcionamiento del sistema, mediante etiquetas de baquelita.
Totalmente instalado, rotulado, probado y funcionando.
NOTAS:
1.- Esta partida sólo se ejecutará en caso necesario, previa aprobación expresa de la D.F.
2.- Se dejará el 20% de las salidas del cuadro para reserva.
3.- La instalación del cableado eléctrico de control para habilitar la señal del sistema de detección de incendios deberá realizarse obligatoriamente por un instalador autorizado cualificado de PCI.</t>
  </si>
  <si>
    <t>I02MDR228</t>
  </si>
  <si>
    <t>Rejilla de paso de aire de 500x200 mm, para montaje empotrado en puerta o pared</t>
  </si>
  <si>
    <t>Suministro y montaje de rejilla de transferencia de aire, con lamas fijas en disposición horizontal, para montaje empotrado en puerta o pared, de 500x200 mm, fabricada en aluminio, con marco de montaje y contramarco, con fijación mediante taladros avellanados, con acabado estándar en aluminio anodizado color mate o pintado en color RAL según indicaciones de la D.F., de las siguientes características técnicas:
- Caudal de aire= 165 m3/h
- Pérdida de carga= 3 Pa
- Nivel de potencia sonora= 20 dBA
- Velocidad de paso de aire= 0,8 m/s
Incluso p.p. de soportación, accesorios, pequeño material, acabados, remates, pintura, etc., así como medios auxiliares necesarios para la correcta ejecución de la unidad.
Totalmente instalada, probada y funcionando.
Referencia comercial: marca KOOLAIR mod. 24-S1/500x200 o similar aprobado.</t>
  </si>
  <si>
    <t>Total MV.CLI.1</t>
  </si>
  <si>
    <t>MV.CLI.2</t>
  </si>
  <si>
    <t>CLIMATIZACIÓN DEL PAC</t>
  </si>
  <si>
    <t>I02M017</t>
  </si>
  <si>
    <t>Equipo autónomo partido 1x1 de expansión directa, B/C, Inverter, de potencia frigorífica/calorífica nominal de 2,6 kW/3,2 kW</t>
  </si>
  <si>
    <t>Suministro y montaje de equipo autónomo partido 1x1 de expansión directa, condensado por aire, en su formato Bomba de Calor (frío/calor), con tecnología Inverter, de clasificación energética mínima A+, cumpliendo la directiva europea de ecodiseño ErP 2018, preparado para funcionar con refrigerante ecológico R-32, con válvula de expansión electrónica, con unidad interior de tipo conductos de suelo equipada con ventilador de 2 velocidades con regulación Inverter, con bomba de drenaje, a instalar en armario registrable (a habilitar por Obra Civil), según detalles en planos, y con unidad exterior a instalar en armario o "nicho" de fábrica (a construir por Obra Civil), de las siguientes características técnicas:
- Potencia frigorífica nominal= 2,6 kW
- Potencia calorífica nominal= 3,2 kW
- Consumo eléctrico nominal: refrigeración= 680 W
            calefacción= 800 W
- Tensión de alimentación eléctrica = I-230V-50Hz.
- Rango operativo de funcionamiento:
      refrigeración: de -10ºC a +46ºC (Tbs)
      calefacción: de -15ºC a +18ºC (Tbh)
- EER/COP= 3,69/4,00 (según condiciones EUROVENT: Text(bs)=35ºC y Tint(bs)=27ºC para refrigeración, y Text(bs)=7ºC y Tint(bs)=20ºC para calefacción)
- SEER/SCOP= 5,68/4,24 (etiquetado de eficiencia energética: A+/A+) (valores medidos según norma UNE-EN 14825)
- Conexiones frigoríficas (líquido/gas)= Ø1/4"-3/8"
- Longitud máxima de tubería frigorífica (vertical/total)= 15 m/20 m
* Unidad exterior:
- Caudal de aire de condensación = 2.010 m3/h
- Nivel de presión sonoro= 47 dBA (medido a 1m de distancia de la fuente y a 1m de altura, en cámara anecoica) 
- Dimensiones (alto x ancho x fondo)= 550 x 765 x 285 mm
- Peso= 32,0 Kg
* Unidad interior (de tipo conductos de suelo):
- Caudal de aire (B/A)= 438/522 m3/h
- Presión estática disponible (alta velocidad)= 48 Pa
- Nivel de presión sonora (B/A)= 32/37 dBA
- Dimensiones (alto x ancho x fondo)= 620 x 750 x 200 mm
- Peso= 23,0 Kg
Incluso amortiguadores (silent-blocks), accesorios, pequeño material, etc., así como medios auxiliares necesarios para la correcta ejecución de la unidad.
Se incluirá asimismo dentro de esta partida el suministro y carga adicional de gas refrigerante ecológico puro R-32, en caso necesario, según las recomendaciones del fabricante, para el correcto funcionamiento del equipo de aire acondicionado (incluyendo la realización de la prueba de estanqueidad con nitrógeno seco a 40 bar, durante 48h, con entrega de certificado).
Totalmente instalado, probado y funcionando.
Referencia comercial: marca Daikin mod. NAS25A o similar aprobado.</t>
  </si>
  <si>
    <t>IO2MDC210</t>
  </si>
  <si>
    <t>Conducto rectangular de aire secundario, de 250x200 mm, fabricado en lana mineral de alta densidad e=25 mm</t>
  </si>
  <si>
    <t>Suministro y montaje de conducto autoportante para la distribución de aire secundario, de sección rectangular 250 x 200 mm, formado por panel rígido de lana de vidrio de alta densidad, según norma UNE-EN 13403, revestido por la cara exterior con aluminio (lámina de aluminio visto+malla de fibra de vidrio+papel kraft) y por la cara interior con velo de vidrio (tejido de vidrio acústico reforzado de alta resistencia mecánica) tipo CLIMAVER NETO PRO de ISOVER o similar aprobado, con marcado CE, de espesor mínimo s/RITE, con reacción al fuego B-s1, d0, con nivel de estanqueidad D, incluyendo sellado de uniones con cinta autoadhesiva de aluminio, p.p. de soportación a elementos estructurales de la estación, registros para limpieza y desinfección, según norma UNE-EN 12097, piezas especiales (codos, tes, derivaciones, ampliaciones, reducciones, tolvas de transformación, embocaduras, etc.), p.p. de conexionado, accesorios y pequeño material, así como medios auxiliares necesarios para la correcta ejecución de la unidad.
Se incluirá dentro de esta partida la limpieza y prueba de estanqueidad según RITE.
Totalmente instalado.</t>
  </si>
  <si>
    <t>I02MPV19</t>
  </si>
  <si>
    <t>Interruptor automático magnetotérmico 2x16 A para nuevo equipo de climatización de PAV</t>
  </si>
  <si>
    <t>Suministro y montaje de protección automática magnetotérmica de 2x16 A, a instalar en cuadro eléctrico existente, según indicaciones de la D.F., para protección de línea eléctrica de alimentación (fuerza) a equipo de aire acondicionado, cumpliendo REBT, incluyendo contactor de 2x16 A, con bobina a 230V, para parada de equipo de climatización en caso de incendio, con p.p. de soportación, p.p. de conexionado, p.p. de cableado eléctrico de control desde central de detección de incendios, accesorios, pequeño material, etc., así como medios auxiliares necesarios para la correcta ejecución de la unidad.
Totalmente instalado, probado y funcionando.</t>
  </si>
  <si>
    <t>I02MPV21</t>
  </si>
  <si>
    <t>Bloque diferencial Vigi iC60 - 2P - 16A - 30mA - clase AC para nuevo equipo de climatización de PAV</t>
  </si>
  <si>
    <t>Suministro y montaje de bloque diferencial Vigi iC60 - 2P - 16A - 30mA - clase AC, a instalar en cuadro eléctrico existente, según indicaciones de la D.F., para protección contra contactos indirectos, cumpliendo REBT, incluyendo p.p. de soportación, p.p. de conexionado, accesorios, pequeño material, etc., así como medios auxiliares necesarios para la correcta ejecución de la unidad.
Totalmente instalado, probado y funcionando.</t>
  </si>
  <si>
    <t>IO2ECE001</t>
  </si>
  <si>
    <t>Canalización y cableado eléctrico de alimentación (fuerza) realizado en Cu. de 2 x 2,5 mm²+T, tipo RZ1-K (AS) - 0,6/1 kV</t>
  </si>
  <si>
    <t>Suministro y montaje de canalización y cableado eléctrico de alimentación (fuerza) desde cuadro secundario hasta unidad exterior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2,5 mm2+T, con canalización bajo tubo corrugado de PVC de 20 mm de diámetro nominal, según norma UNE-EN 61386-1, con certificado CE, incluyendo p.p. de soportación, p.p. de conexionado, accesorios, pequeño material, etc., así como medios auxiliares necesarios para la correcta ejecución de la unidad.
Totalmente instalado.</t>
  </si>
  <si>
    <t>Total MV.CLI.2</t>
  </si>
  <si>
    <t>MV.CLI.3</t>
  </si>
  <si>
    <t>CONTROL CENTRALIZADO</t>
  </si>
  <si>
    <t>IO2CC100</t>
  </si>
  <si>
    <t>Control centralizado de climatizacion</t>
  </si>
  <si>
    <t>Suministro y montaje de control centralizado de climatización, con capacidad para gestionar hasta 64 unidades interiores, bien sea directamente en local o en remoto a través de direccionamiento IP, con pantalla táctil LCD retroiluminada, con servidor web integrado, con posibilidad de integración con centralita de incendios, con funciones de control y supervisión de cada parámetro de las unidades interiores individualmente o en grupo (encendido/apagado, cambios automáticos de modo frío/calor, temperatura de consigna, velocidad del ventilador, señal de filtro sucio, etc.), con posibilidad de navegación visual específica a planos donde se incluyan la ubicación de las máquinas de cada subsistema, esquemas de principio, etc., con programación semanal y anual, historial de estado y errores, restricción individualizada de controles locales, control de la energía consumida, con posibilidad de integración en sistema BMS mediante entradas y salidas digitales y analógicas, con certificado CE, incluyendo p.p. de soportación, p.p. de conexionado, accesorios, pequeño material, etc., así como medios auxiliares necesarios para la correcta ejecución de la unidad.
Totalmente instalado, probado, programado y funcionando.
Referencia comercial: marca DAIKIN mod. DCM601A51 (Intelligent Touch Manager II) o equivalente aprobado por la D.O.</t>
  </si>
  <si>
    <t>IO2ECE004</t>
  </si>
  <si>
    <t>Suministro y montaje de canalización y cableado eléctrico de alimentación (fuerza) desde cuadro secundario hasta control centralizado de climatización,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2,5 mm2+T, con canalización bajo tubo corrugado de PVC de 20 mm de diámetro nominal, según norma UNE-EN 61386-1, con certificado CE, incluyendo p.p. de soportación, p.p. de conexionado, accesorios, pequeño material, etc., así como medios auxiliares necesarios para la correcta ejecución de la unidad.
Totalmente instalado.</t>
  </si>
  <si>
    <t>IO2CCS004</t>
  </si>
  <si>
    <t>Placa para control centralizado de unidades interiores</t>
  </si>
  <si>
    <t>Suministro y montaje de interface adaptadora (placa o tarjeta de conexión) para control centralizado de unidades interiores de doméstico, a instalar adosada a unidades de pared, incluyendo p.p. de soportación, p.p. de canalización y cableado, p.p. de conexionado, accesorios y pequeño material, así como medios auxiliares necesarios para la correcta ejecución de la unidad.
Totalmente instalado.</t>
  </si>
  <si>
    <t>IO2CCS001</t>
  </si>
  <si>
    <t>Bus de comunicaciones y control realizado en Cu. de 2 x 1 mm², sin apantallar, tipo RZ1-K (AS) - 0,6/1 kV</t>
  </si>
  <si>
    <t>Suministro y montaje de bus de comunicaciones y control realizado en cobre de alta seguridad, tipo RZ1-K (AS), de 0,6/1 kV, de características técnicas indicadas en Pliego de Condiciones, libre de halógenos, no propagador del incendio, no propagador de la llama, de baja emisividad de humos y opacidad reducida, no tóxico, cumpliendo REBT, de 2 x 1 mm2, sin apantallar, con canalización bajo tubo corrugado de PVC de 20 mm de diámetro nominal, según norma UNE-EN 61386-1, con certificado CE, incluyendo p.p. de soportación, p.p. de conexionado, accesorios, pequeño material, etc., así como medios auxiliares necesarios para la correcta ejecución de la unidad.
Totalmente instalado.</t>
  </si>
  <si>
    <t>IO2CCS010</t>
  </si>
  <si>
    <t>Cable de red Ethernet (datos) realizado en cobre UTP, categoría 6, con p.p. de conectores RJ-45</t>
  </si>
  <si>
    <t>Suministro y montaje de cableado de red Ethernet (datos) desde control centralizado de climatización hasta switch de comunicaciones, para conexión a red interna de comunicaciones de Metro, realizado en cobre UTP, categoría 6, segun indicaciones de la D.O., incluyendo p.p. de conectores RJ-45, p.p. de soportacion, p.p. de conexionado, accesorios y pequeño material, así como medios auxiliares necesarios para la correcta ejecución de la unidad.
Totalmente instalado.</t>
  </si>
  <si>
    <t>Total MV.CLI.3</t>
  </si>
  <si>
    <t>MV.CLI.4</t>
  </si>
  <si>
    <t>OBRA CIVIL AUXILIAR</t>
  </si>
  <si>
    <t>I02AUX001</t>
  </si>
  <si>
    <t>Trabajos de Obra Civil auxiliar y ayudas de albañilería</t>
  </si>
  <si>
    <t>Trabajos de Obra Civil auxiliar derivados de la instalación de climatización y ventilación tales como: apertura de huecos en forjados y/o tabiquerías para colocación de rejillas y para facilitar el paso de líneas frigoríficas, conductos de aire, canalizaciones eléctricas de fuerza y de control, etc., formación de bancadas de soportación y/o estructuras metálicas auxiliares de soportación para equipos de A/A, demolición y reposición de tabiquerías, realización de falsas columnas o mochetas, desmontaje, corte y posterior reposición de placas de falso techo, en caso necesario, realización de rozas en pared, registros, taladros, etc., incluyendo colocación de pasamuros de acero galvanizado, manguitos conformados de fibra de vidrio o porexpan, sellado de huecos, impermeabilización, enfoscados, alicatados, escayola, remates, pintura y acabados, según indicaciones de la D.F., así como ayudas de albañilería y medios auxiliares necesarios para la correcta ejecución de la unidad.
Incluso retirada y traslado de escombros y/o residuos generados durante la ejecución de los trabajos a punto limpio, así como ulterior limpieza de la zona de trabajo.</t>
  </si>
  <si>
    <t>Total MV.CLI.4</t>
  </si>
  <si>
    <t>MV.CLI.5</t>
  </si>
  <si>
    <t>LEGALIZACIÓN Y DFO</t>
  </si>
  <si>
    <t>IO2W010</t>
  </si>
  <si>
    <t>Registro de la instalación de climatización y entrega de DFO</t>
  </si>
  <si>
    <t>Registro/Legalización de la instalación de climatización de acuerdo a lo establecido en el RITE (Proyecto o Memoria Técnica, según corresponda) ante Organismo competente (Dirección General de Industria, Energía y Minas de la Comunidad de Madrid), con certificación de entidad de inspección y control industrial (EICI), incluyendo el abono de las tasas oficiales, así como los gastos de gestión y tramitación correspondientes.
Se incluirá dentro de esta partida la entrega de la documentación final de obra (Memoria Técnica de la instalación, planos as-built, certificados CE de equipos y materiales de la instalacion, certificado de prueba de estanqueidad, manuales de uso y mantenimiento, fichas técnicas del IDAE, etc.), en formato digital (pendrive) y en papel.
Totalmente terminado.</t>
  </si>
  <si>
    <t>Total MV.CLI.5</t>
  </si>
  <si>
    <t>CLI.8</t>
  </si>
  <si>
    <t>I02MPV010</t>
  </si>
  <si>
    <t>Desmontaje, traslado a nueva ubicación y posterior montaje de equipo A/A existente</t>
  </si>
  <si>
    <t>Desmontaje, traslado a nueva ubicación, y posterior montaje de equipo autónomo partido 1x1 B/C de expansión directa existente, de la firma Daikin mod. RXB50CV1B+FTXB50CV1B, de 5,48 kW/5,62 kW de potencia frigorífica/calorífica nominal respectivamente, incluyendo nuevas líneas frigoríficas (líquido-gas), canalizaciones y cableados eléctricos de fuerza y control, tuberías de desagüe de condensados, etc., según lo especificado en Pliego de Condiciones Técnicas, así como nueva estructura metálica auxiliar de soportación con p.p. de fijación a elementos estructurales de la estación, amortiguadores (silent-blocks), accesorios y pequeño material.
Se incluirá dentro de esta partida el vaciado y recuperación del gas refrigerante ecológico R-410A para su posterior reutilización, así como la realización de pruebas y puesta en servicio por instalador habilitado, según RITE, incluyendo la prueba de estanqueidad con nitrógeno seco a 40 bar, durante 48h, con entrega de certificado. Incluso carga adicional de gas refrigerante ecológico R-410A en caso necesario, según las recomendaciones del fabricante.
Incluirá asimismo el desmontaje y retirada a punto limpio de canalizaciones existentes (tuberías frigoríficas líquido-gas, tuberías de desagüe de condensados, cableados eléctricos de fuerza y control, etc.), accesorios de soportación, coquillas de aislamiento térmico, etc., incluyendo transporte, medios de elevación, carga y descarga, así como medios auxiliares necesarios para la correcta ejecución de la unidad.
Totalmente instalado, probado y funcionando.
NOTA: Se conservará el mando de control de temperatura ambiente existente, ya sea de tipo inalámbrico o cableado.</t>
  </si>
  <si>
    <t>I02MPV011</t>
  </si>
  <si>
    <t>Desmontaje y retirada de equipo A/A existente</t>
  </si>
  <si>
    <t>Desmontaje y posterior traslado a almacén de Metro, según indicaciones de la D.F., de equipo autónomo partido 1x1 B/C de expansión directa existente, de la firma LG mod. ArtCool A09AWU+A09AWV, de 2,70 kW/3,01 kW de potencia frigorífica/calorífica nominal respectivamente, incluyendo desmontaje y retirada a punto limpio de líneas frigoríficas (líquido-gas) existentes, canalizaciones eléctricas de fuerza y control, tuberías de desagüe de condensados, soportes, coquillas de aislamiento térmico, accesorios, etc., así como transporte, medios de elevación, carga y descarga y demás medios auxiliares necesarios para la correcta ejecución de la unidad.
Se incluirá dentro de esta partida la recuperación del gas refrigerante ecológico R-410A, según indicaciones de la D.F., para su posterior reutilización.
Totalmente terminado.
NOTA: Se conservará el mando de control remoto de temperatura ambiente, inalámbrico.</t>
  </si>
  <si>
    <t>I02MPV012</t>
  </si>
  <si>
    <t>Desmontaje y retirada de equipo de refrigeración de precisión existente</t>
  </si>
  <si>
    <t>Desmontaje y posterior traslado a almacén de Metro, según indicaciones de la D.F., de equipo de refrigeración de precisión existente, sólo frío, de expansión directa, de la firma Uniflair mod. SUA-331, de 10,0 kW de potencia frigorífica nominal, incluyendo desmontaje y retirada a punto limpio de líneas frigoríficas (líquido-gas) existentes, canalizaciones eléctricas de fuerza y control, tuberías de desagüe de condensados, soportes, coquillas de aislamiento térmico, accesorios, etc., así como transporte, medios de elevación, carga y descarga y demás medios auxiliares necesarios para la correcta ejecución de la unidad.
Se incluirá dentro de esta partida la recuperación del gas refrigerante ecológico R-407C, según indicaciones de la D.F., para su posterior reutilización.
Trabajos a realizar en horario nocturno restringido.
Totalmente terminado.</t>
  </si>
  <si>
    <t>I02MTF24</t>
  </si>
  <si>
    <t>Revisión y limpieza de filtros de aire</t>
  </si>
  <si>
    <t>Revisión y limpieza de filtro de partículas de aire de unidad interior (evaporadora) de equipo de aire acondicionado existente, de la marca Daikin mod. RXB50CV1B+FTXB50CV1B, de 5,48 kW/5,62 kW de potencia frigorífica/calorífica nominal respectivamente, siguiendo las recomendaciones específicas del fabricante, incluyendo medios auxiliares necesarios para la correcta ejecución de la unidad.
Totalmente terminado.</t>
  </si>
  <si>
    <t>I02MTF25</t>
  </si>
  <si>
    <t>Revisión y limpieza de baterías de intercambio térmico</t>
  </si>
  <si>
    <t>Revisión y limpieza de las baterías de intercambio térmico (evaporadora y condensadora) del equipo de aire acondicionado existente, de la marca Daikin mod. RXB50CV1B+FTXB50CV1B, de 5,48 kW/5,62 kW de potencia frigorífica/calorífica nominal respectivamente, siguiendo las recomendaciones específicas del fabricante, incluyendo medios auxiliares necesarios para la correcta ejecución de la unidad.
Incluirá la limpieza y puesta a punto de los ventiladores de ambas máquinas, así como de la envolvente o carcasa de las mismas.
Totalmente terminado.</t>
  </si>
  <si>
    <t>I01AUX002</t>
  </si>
  <si>
    <t>Puerta metálica de tramex para nicho de condensadoras A/A</t>
  </si>
  <si>
    <t>Suministro y montaje de puerta metálica de tipo tramex, con malla electrosoldada, permeable al paso del aire, provista de cerradura de seguridad, a instalar en frontal de nicho de fábrica para albergar las condensadoras A/A, incluyendo p.p. soportación, tornillería, accesorios, etc.
Totalmente instalada.</t>
  </si>
  <si>
    <t>I01AUX001</t>
  </si>
  <si>
    <t>Tejadillo de protección para condensadora A/A</t>
  </si>
  <si>
    <t>Suministro y montaje de visera direccinadora de aire, a modo de tejadillo de protección, para máquina condensadora de aire acondionado, fabricada en chapa de acero galvanizado de 1,0 mm de espesor, de 3,00 m de longitud y 0,5 m de anchura, con formación de goterón, instalado sobre perfiles laminados galvanizados. Incluso colocación y fijación de la chapa, p.p. de solapes, accesorios de fijación y junta de estanqueidad.
Totalmente instalado.</t>
  </si>
  <si>
    <t>Total CLI.8</t>
  </si>
  <si>
    <t>Total MV.CLI</t>
  </si>
  <si>
    <t>MV.COM</t>
  </si>
  <si>
    <t>MMP.COM.1</t>
  </si>
  <si>
    <t>MMP.COM.1.1</t>
  </si>
  <si>
    <t>EQUIPAMIENTO DE ESTACIÓN</t>
  </si>
  <si>
    <t>CCTV001 B2</t>
  </si>
  <si>
    <t>Desmontaje y reinstalación de cámara del Sistema de CCTV.</t>
  </si>
  <si>
    <t>Desmontaje y retirada de cámara de CCTV y cable coaxial asociado, en horario nocturno, incluyendo:
- Retirada y entrega a lugar designado por Metro de cámaras, carcasas, soportes y demás elementos del sistemas de CCTV que no sea necesaria su reinstalación en la situación defintiva.</t>
  </si>
  <si>
    <t>I04COMTV03</t>
  </si>
  <si>
    <t>Cámara IP (cuartos técnicos).</t>
  </si>
  <si>
    <t>Suministro, instalación y montaje de cámara de videovigilancia IP mod. Flexidome IP micro 3000i IR 2MP de Bosch o similar, para cuartos técnicos, con las siguientes características técnicas:
• Sensor CMOS de 1/2,8 pulgadas.
• Imagen de Alta Definición (HD), conforme a los estándares SMPTE 274M y SMPTE 296M.
• Lente fina 2,3mm fija, F2.2 2,8mm fija, F1.6
• Conexión de Red mediante conector RJ45 10/100 Base-T, detección automática, dúplex completo/semidúplex y Auto-MDIX.
• Consumo máximo de 3,5W, y alimentación mediante alimentador externo de +12Vcc o mediante estándar PoE IEEE 802.3af.
• Compresión de vídeo H.265; H.264; M- JPEG
• Transmisión de mediante múltiples flujos configurables con velocidad de imágenes y ancho de banda configurables.
Incluyendo: 
• Soportes de fijación a techo,  paramento vertical, luminaria, teleindicador, etc
• Codec y firmware para visualización en el dispositivo (Tablet) de telecontrol de instalaciones móvil de Estación.</t>
  </si>
  <si>
    <t>I04COM110N</t>
  </si>
  <si>
    <t>DIKVBX002</t>
  </si>
  <si>
    <t>Equipo de gestión de visualización de CCI.</t>
  </si>
  <si>
    <t>Suministro, instalación y montaje de Equipo de Gestión de Visualización para CCI, incluyendo p.p. de cableado de alimentación desde la planta de energía del CCI y cable UTP para su conexión al nodo Ethernet del mismo cuarto y pequeño material auxiliar de instalación, conexionado y montaje en rack. Totalmente instalado.</t>
  </si>
  <si>
    <t>DIKVAX010</t>
  </si>
  <si>
    <t>Monitor de 22" para rack de 220 Vca.</t>
  </si>
  <si>
    <t>Suministro, instalación y montaje de monitor de 22" para rack (Normas CCIR/PAL) de 220 Vca, con carcasa metálica. Totalmente instalado.</t>
  </si>
  <si>
    <t>Total MMP.COM.1.1</t>
  </si>
  <si>
    <t>MMP.COM.1.2.</t>
  </si>
  <si>
    <t>EQUIPAMIENTO DE GRABACIÓN</t>
  </si>
  <si>
    <t>I04GRAB001 B</t>
  </si>
  <si>
    <t>Equipo Videograbador IP (Hasta 32 cámaras)</t>
  </si>
  <si>
    <t>Suministro, instalación y montaje de Videograbador IP, tipo DIVAR IP 5000 1,5 U de Bosch o similar, de hasta 32 canales, incluyendo discos duros de altas prestaciones en configuración RAID, fuentes de alimentación de bajo consumo redundantes e intercambiables en caliente y discos duros SATA-3 intercambiables en caliente. Incluyendo configuración y puesta en marcha  y pequeño material auxiliar instalación.</t>
  </si>
  <si>
    <t>I04GRAB002</t>
  </si>
  <si>
    <t>Conexionado de Videograbador IP.</t>
  </si>
  <si>
    <t>Suministro, instalación y montaje de conjunto de cables (alimentación y datos) para conexión de equipo videograbador al nodo Gigabit y a la planta de energía, incluido p.p. de canalización, conectores y pequeño material auxiliar de conexión.</t>
  </si>
  <si>
    <t>DIKVBX900</t>
  </si>
  <si>
    <t>Ingeniería, pruebas y puesta en marcha.</t>
  </si>
  <si>
    <t>Ingeniería, pruebas y puesta en marcha del sistema de procesamiento y almacenamiento del TVCC.</t>
  </si>
  <si>
    <t>Total MMP.COM.1.2.</t>
  </si>
  <si>
    <t>MMP.COM.1.3.</t>
  </si>
  <si>
    <t>EQUIPAMIENTO DE PUESTO CENTRAL</t>
  </si>
  <si>
    <t>DIKVCX001</t>
  </si>
  <si>
    <t>Configuración y alta en la red de los nuevos equipos de centralización.</t>
  </si>
  <si>
    <t>Configuración y alta en la red de los nuevos equipos de centralización de vídeo.</t>
  </si>
  <si>
    <t>DIKVCX003</t>
  </si>
  <si>
    <t>Configuración de las aplicaciones de centralización de vídeo.</t>
  </si>
  <si>
    <t>Configuración de las aplicaciones de centralización de vídeo en los puestos de operador para las nuevas estaciones.</t>
  </si>
  <si>
    <t>DIKVCX850</t>
  </si>
  <si>
    <t>Integración en plataforma de monitorización de sistema centralización.</t>
  </si>
  <si>
    <t>Integración en plataforma de monitorización de Sistema Centralizado de Video.</t>
  </si>
  <si>
    <t>Total MMP.COM.1.3.</t>
  </si>
  <si>
    <t>Total MMP.COM.1</t>
  </si>
  <si>
    <t>MMP.COM.2</t>
  </si>
  <si>
    <t>SISTEMA DE MEGAFONÍA</t>
  </si>
  <si>
    <t>I04COM105 N</t>
  </si>
  <si>
    <t>Desmontaje y retirada del Sistema de Megafonía, en nocturno.</t>
  </si>
  <si>
    <t>Situación provisional y posterior desmontaje del Sistema de megafonía en horario nocturno, incluyendo:
- Situación provisional para mantener en servicio su funcionalidad siempre que sea posible, durante la ejecución de la obra.
- Desmontaje y traslado a lugar definido por Metro de todo el material que compone el Sistema de Megafonía para su utilización como repuestos (matriz, amplificadores, altavoces, etc.).
- Retirada y traslado a vertedero del cableado que no es posible reutilizar.</t>
  </si>
  <si>
    <t>I04CEMEG80</t>
  </si>
  <si>
    <t>Estudio de simulación acústica de la estación</t>
  </si>
  <si>
    <t>Estudio con simulación en tres dimensiones a través de programas de cálculo acústico (tipo EASE o similar), para determinar la potencia necesaria para conseguir el nivel de presión sonora requerido en cada zona de la estación y la distribución física final de los altavoces, su altura de instalación que se requiere para garantizar una cobertura acústica uniforme.
Una vez realizada la instalación, se deberán llevar a cabo mediciones de inteligibilidad en todas las zonas de la estación, para garantizar que el resultado cumple con la norma EN60849 en relación a presión sonora, inteligibilidad y cobertura.</t>
  </si>
  <si>
    <t>I04CEMEG001</t>
  </si>
  <si>
    <t>Unidad de adaptación funcional</t>
  </si>
  <si>
    <t>Suministro, instalación y montaje de Unidad de adaptación funcional que permita establecer los interfaces del Sistema de Megafonía EN-54 con el resto de Sistemas de METRO que interactúan con la Megafonía. Deberá estar constituida por una plataforma X86 con Sistema Operativo Linux, enracable, de acuerdo al Pliego de Prescripciones Técnicas, incluyendo p.p. de cableado y pequeño material auxiliar de montaje. Totalmente instalado.</t>
  </si>
  <si>
    <t>I04CEMEG020</t>
  </si>
  <si>
    <t>Pupitre de micrófono de CCI.</t>
  </si>
  <si>
    <t>Suministro, instalación y montaje de Pupitre de micrófono de CCI instalado en el armario de operador, con tecla para el control del micrófono.</t>
  </si>
  <si>
    <t>I04CEMEG002</t>
  </si>
  <si>
    <t>Sistema de megafonía EN-54-16 (8 Amplificadores)</t>
  </si>
  <si>
    <t>Suministro, instalación y montaje de Sistema de megafonía y alarma por voz, certificado según normativa EN 54-16, mod. LDA NEO 8060,  Praesideo de Bosch o similar aprobado, con las siguientes características mínimas:
- 5 Entradas de audio.
- 8 amplificadores clase D con 120 W por canal
- Matriz de audio 7x8  (digital hasta 39x2014)
- 8 Salidas preamplificadas para conexión de amplificadores externos de megafonía.
- Posibilidad de conexión de mínimo 3 micrófonos
- Ecualizador paramétrico de entrada/salida
- Triple puerto Ethernet para audio, control y supervisión
- Pantalla táctil frontal de 4,3" con control de acceso
- Memoria para mensajes pregrabados
- Micrófono de emergencia incorporado
- Instalación en rack de 19"
Incluyendo Sw  de Configuración, programación, pruebas y puesta en servicio.</t>
  </si>
  <si>
    <t>I04CEMEG010</t>
  </si>
  <si>
    <t>Altavoz 20 W unidireccional (andenes)</t>
  </si>
  <si>
    <t>Suministro, instalación y montaje de altavoz unidireccional antivandálico de 20 W de gran rendimiento para instalación en zona de andenes, acorde al Pliego de Prescripciones Técnicas y a la normativa EN 54-24, incluyendo p.p. de soporte de sujección a luminaria o paramento vertical. Totalmente instalado.</t>
  </si>
  <si>
    <t>I04CEMEG015</t>
  </si>
  <si>
    <t>Columna sonora 20 W (Vestíbulo)</t>
  </si>
  <si>
    <t>Suministro, instalación y montaje de Columna sonora antivandálica de 20 W de gran rendimiento para instalación en zona de andenes, acorde al Pliego de Prescripciones Técnicas y a la normativa EN 54-24, incluyendo p.p. de soporte de sujección a luminaria o paramento vertical. Totalmente instalado.</t>
  </si>
  <si>
    <t>I04CEMEG060</t>
  </si>
  <si>
    <t>Sonda para captación de ruido ambiente.</t>
  </si>
  <si>
    <t>Suministro, instalación y montaje de sonda para captación de ruido ambiente, incluyendo p.p. de cableado estándar balanceado (2 hilos+malla) apantallado. Totalmente instaladas.</t>
  </si>
  <si>
    <t>I04CEMEG061</t>
  </si>
  <si>
    <t>Concentrador, transmisor de medida de sondas.</t>
  </si>
  <si>
    <t>Suministro, instalación y montaje de Concentrador de sondas microfónicas, con capacidad suficiente para el total de sondas de la estación.
    Entradas balanceadas con alimentación phantom (12V) seleccionable
   Salidas balanceadas</t>
  </si>
  <si>
    <t>I04CEMEG065</t>
  </si>
  <si>
    <t>Conexión a Ethernet con codificador/decodificador de audio.</t>
  </si>
  <si>
    <t>Suministro, instalación y montaje de unidad de conexión a Ethernet con codificador/decodificador de audio.</t>
  </si>
  <si>
    <t>I04CEMEG070</t>
  </si>
  <si>
    <t>Cable de megafonía 2x1,5 mm (AS+)</t>
  </si>
  <si>
    <t>Suministro, instalación y montaje de cable de megafonía formado por conductores de cobre flexible pulido, con aislamiento de elastómero reticulado y cubierta exterior de poliolefina. Cable apantallado con cinta de aluminio y poliéster y
drenaje de cobre estañado, basados en la norma UNE 211025, tipo PIROFREN PH90 SOZ1-K (AS+) o similar
300/500 V C/P Cca. Totalmente instalado.</t>
  </si>
  <si>
    <t>I04CEMEG080</t>
  </si>
  <si>
    <t>Configuración y puesta en servicio en Puesto Central.</t>
  </si>
  <si>
    <t>Configuración y puesta en servicio de una estación en Puesto Central para el servicio de Megafonía Centralizada.
Modificación de la configuración en front-ends de Alto del Arenal y Puerta del sur. Modificación de la configuración en todos los operadores del servicio. Pruebas de comunicación con estación sobre front-end activo y redundante de Alto del Arenal y Puerta del Sur. Inclusión y comprobación en la base de datos históricos. Inclusión en servicio de notificación a captura de datos.</t>
  </si>
  <si>
    <t>I04CEMEG081</t>
  </si>
  <si>
    <t>Sw de monitorización para Mantenimiento.</t>
  </si>
  <si>
    <t>Suministro e instalación de módulo software para monitorización del estado del Sistema de Megafonía y reporte de alarmas vía SNMP para Mantenimiento.</t>
  </si>
  <si>
    <t>I04CEMEG082</t>
  </si>
  <si>
    <t>Emisión automática de mensajes pregrabados.</t>
  </si>
  <si>
    <t>Configuración, pruebas y puesta en servicio en estación de la emisión automática de mensajes pregrabados por la zona de megafonía asociada a cada escalera, que se seleccionará de forma automática ante acciones del Sistema de Operación automático de escaleras.</t>
  </si>
  <si>
    <t>I04CEMEG083</t>
  </si>
  <si>
    <t>Ingeniería de sonorización para la interrelación del Sistema de Megafonía con SIV.</t>
  </si>
  <si>
    <t>Ingeniería de sonorización para la interrelación del Sistema de Megafonía con el ordenador del Sistema de información al viajero del cuarto de comunicaciones (CAT).</t>
  </si>
  <si>
    <t>I04CEMEG090</t>
  </si>
  <si>
    <t>Ingeniería, pruebas y p.p. Sistema de Megafonía.</t>
  </si>
  <si>
    <t>Ingeniería, pruebas y puesta a punto del Sistema de Megafonía, incluido Sw de personalización de estación.</t>
  </si>
  <si>
    <t>I04CEMEG095</t>
  </si>
  <si>
    <t>Documentación técnica del Sistema Megafonía.</t>
  </si>
  <si>
    <t>Elaboración de documentación técnica del Sistema de Megafonía, según especificaciones en Pliego de Prescripciones Técnicas.</t>
  </si>
  <si>
    <t>Total MMP.COM.2</t>
  </si>
  <si>
    <t>MMP.COM.3</t>
  </si>
  <si>
    <t>INT001</t>
  </si>
  <si>
    <t>Desmontaje y reinstalación de interfonos.</t>
  </si>
  <si>
    <t>Desmontaje y reinstalación de interfonos de público en horario nocturno, incluyendo:
- Adecuación provisional del Sistema (cableado, interfonos, postes, material auxiliar, etc.) durante la ejecución de la obra, que permita el mantemiento en servicio del mismo y faciliten los trabajos de obra civil.
- Retirada y custodia por el contratista de aquellos elementos (principalmente, interfonos)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Pruebas y puesta en servicio.</t>
  </si>
  <si>
    <t>VAR000X</t>
  </si>
  <si>
    <t>Desmontaje y reinstalación de Teleportón.</t>
  </si>
  <si>
    <t>Desmontaje, custodia de teleportón instalado en poste y posterior reinstalación en paramento vertical o panel de vitrex, incluyendo p.p. de cableado de alimentación y comunicaciones, soportes para fijación en paramento vertical y embellecedor, incluyendo pruebas y puesta en servicio.</t>
  </si>
  <si>
    <t>DIKICX151</t>
  </si>
  <si>
    <t>Adaptador Terminal Analógico a Voz sobre IP (8 interfonos).</t>
  </si>
  <si>
    <t>Suministro, instalación y montaje de Adaptador Terminal Analógico a Voz sobre IP, enracable en rack de 19" para 6 interfonos analógicos y 1 interfaz 10/100BaseT, gestionable SNMP. Totalmengte instalado en armario de comunicaciones existente.</t>
  </si>
  <si>
    <t>DIKICX005 V2</t>
  </si>
  <si>
    <t>Poste para interfono público.</t>
  </si>
  <si>
    <t>Suministro, instalación y montaje de poste de acero inoxidable pulido de 1,5 mm. con tapa posterior practicable para instalación de interfono público y/o sistema de identificación por tarjeta, incluyendo pequeño material auxiliar de fijación y montaje (taco químico).</t>
  </si>
  <si>
    <t>Total MMP.COM.3</t>
  </si>
  <si>
    <t>MMP.COM.4</t>
  </si>
  <si>
    <t>I04DES001 B</t>
  </si>
  <si>
    <t>Situación provisional Sistema de Cancelas.</t>
  </si>
  <si>
    <t>Situación provisional del Sistema de cancelas, incluyendo el desmontaje y reinstalación de equipamiento de cuadro de control y mando de puerta cancela en horario nocturno, así como:
- Retirada, custodia y reinstalación de aquellos elementos (principalmente, teleindicador y telecancela y sus soportes) que NO puedan mantener su funcionalidad.
- Adecuación provisional del Sistema (cuadro de control, teleindicador, Telecancela, material auxiliar, etc.) durante la ejecución de la obra, que permita el mantemiento en servicio del mismo y faciliten los trabajos de obra civil.
- Adecuación del cableado existente a las nuevas canalizaciones y/o luminarias que se instalen.
- Reinstalación del equipamiento en su situación definitiva.
- Suministro e instalación de pequeño material de conexión o fijación a techo o luminaria. 
Pruebas y puesta a punto.</t>
  </si>
  <si>
    <t>I04DES001</t>
  </si>
  <si>
    <t>Desmontaje de cuadro de control existente.</t>
  </si>
  <si>
    <t>Desmontaje y retirada a lugar designado por Metro, de cuadro de control y mando de puerta cancela, incluyendo desmontaje y custodia para posterior reinstalación del sistema de identificación y del sistema de información al viajero (si hubiera).</t>
  </si>
  <si>
    <t>I04DES002</t>
  </si>
  <si>
    <t>Desmontaje de cableado existente.</t>
  </si>
  <si>
    <t>Desconexión de los cables de alimententación y control de los cuadros actuales, incluyendo retirada del cableado del bus Profibus que recorre la Estación uniendo los cuadros de cancela existentes.</t>
  </si>
  <si>
    <t>I04DES003</t>
  </si>
  <si>
    <t>Desmontaje de UMaestra y TO actual.</t>
  </si>
  <si>
    <t>Desmontaje y retirada a lugar designado por Metro de Terminal operador y la Ud Maestra de Cancelas SIEMENS del armario de equipos del PCL o CCI.</t>
  </si>
  <si>
    <t>I04CAN006</t>
  </si>
  <si>
    <t>Adecuación del Sistema de identificación existente.</t>
  </si>
  <si>
    <t>Adecuación y reinstalación del Sistema de Identificación existente, incluyendo:
- Modificación del "telecontrol serie" de la TeleCancela sobre el autómata Siemens para adecuarlo al telecontrol Modbus/TCP sobre el autómata Schneider.
- Protocolo de pruebas (antes de retirar el cuadro actual) sobre la TeleCancela para verificar el estado original de la integración con los diversos Subsistemas a los que está conectada:
- Integración con el Cartel LED de la Cancela
- Integración con el Sistema SIV de la Estación
- Integración con los Lectores RFID de la Cancela
- Integración con el Sistema Control-ID
- Integración con el Sistema GIR de la Estación
- Gestión de Alarma Urgente “Apertura Inesperada Fuera de Hora”
            - Protocolo de pruebas (tras instalar el nuevo cuadro) sobre la TeleCancela para verificar el estado final de la integración con los diversos Subsistemas a los que está conectada. Este protocolo incluirá todas las pruebas anteriores y las                                                                requeridas para comprobar la correcta integración de la TeleCancela con el nuevo Autómata Schneider:
- Integración con el Autómata de la Cancela
- Gestión de Alarma Urgente “Apertura Inesperada Fuera de Hora”
Generación de Alarma Urgente sobre el Puesto de Operador del TICS
Fijación Automática en Centro TICS de la Cámara de la Cancela
   Generación de Alarma Urgente sobre el Terminal TCTI</t>
  </si>
  <si>
    <t>I04CAN010</t>
  </si>
  <si>
    <t>Ingeniería, pruebas y puesta a punto del Sistema Cancelas.</t>
  </si>
  <si>
    <t>Ingeniería, pruebas y puesta a punto del Sistema de Cancelas.</t>
  </si>
  <si>
    <t>I04CAN200</t>
  </si>
  <si>
    <t>Documentación técnica del Sistema Cancelas.</t>
  </si>
  <si>
    <t>Elaboración de documentación técnica del Sistema de Cancelas.</t>
  </si>
  <si>
    <t>Total MMP.COM.4</t>
  </si>
  <si>
    <t>MMP.COM.5</t>
  </si>
  <si>
    <t>NUEVA0015</t>
  </si>
  <si>
    <t>Situación provisional y reinstalación de Bus de Unitelway.</t>
  </si>
  <si>
    <t>Desmontaje, instalación provisional y reinstalación de Bus de Comunicaciones Unitelway de las remotas del Sistema de Control de Estación. Totalmente montado y conexionado, incluyendo las pruebas necesarias para la puesta en servicio de todas las remotas del sistema.</t>
  </si>
  <si>
    <t>Total MMP.COM.5</t>
  </si>
  <si>
    <t>MMP.COM.5.1</t>
  </si>
  <si>
    <t>SISTEMA DE TELECONTROL MÓVIL (TCE-M)</t>
  </si>
  <si>
    <t>DIKEBC010 B</t>
  </si>
  <si>
    <t>Sistema de TCE-M.</t>
  </si>
  <si>
    <t>Suministro, instalación y montaje de Ordenador para Sistema de Telecontrol Móvil, (TCE-M) basado en plataformas x86 multi CPU formado por:
- Chasis Industrial de Aluminio en formato rack de 19" y 4U de altura con formato ATX y fuente de alimentación de 250 W, 
- Procesador Intel Celeron G4920 @ 3.20GHz, dual cpu core con 2M cache, dotado de 4 GB de memoria RAM (o superior) y disco duro de estado sólido 240GB
- Procesador Intel Core i5-8500 @ 4.10GHz, seis núcleos con 4M cache, dotado de 4 GB de memoria RAM (o superior) y disco duro de estado sólido 240GB.
- Placa base Intel con 5 ranuras PCI de expansión
- 3 Tarjetas Ethernet 10/100 BaseT
- Tarjeta de Sonido SoundBlaster
- Doble Ventilación forzada y regulada por sensor de temperatura
Totalmente instalado.</t>
  </si>
  <si>
    <t>DIKEBC014</t>
  </si>
  <si>
    <t>SW de aplicación TCE-M.</t>
  </si>
  <si>
    <t>Software de aplicación específico del Sistema TCE-M sobre Sistema Operativo LINUX.</t>
  </si>
  <si>
    <t>DIKEBC080</t>
  </si>
  <si>
    <t>Puesto de Operador TCE-M.</t>
  </si>
  <si>
    <t>Suministro, instalación y montaje de Puesto de Operador del Sistema de TCE-M basado en pantalla táctil de 19" FULL HD, compatible con Linux para montaje en rack a instalar en el Cuarto de Operador de la estación, incluyendo p.p. de cables de conexión,  soporte de fijación y peqeño material de montaje. Totalmente instalado.</t>
  </si>
  <si>
    <t>DIKEBC050</t>
  </si>
  <si>
    <t>Configuración del Sistema TCE-M.</t>
  </si>
  <si>
    <t>Configuración del Sistema TCE-M compuesta por:
Grabación de software de base y aplicaciones en el disco duro, parámetros de aplicación y configuración de servicios.
Interfaz de usuario gráfico basado en diagrama sinóptico detallado de las estaciones que potencialmente podrán estar bajo el telecontrol de este TCE-M.
Generación de los ficheros de caracterización de los sistemas de las estaciones que potencialmente podrán estar bajo el telecontrol de este TCE-M
Ingeniería y pruebas de todos los Sistemas.</t>
  </si>
  <si>
    <t>DIKEBB920 a</t>
  </si>
  <si>
    <t>Ingeniería de las instalaciones asociadas a TCE-M.</t>
  </si>
  <si>
    <t>Ingeniería, pruebas, configuración y puesta en servicio de todas las instalaciones asociadas al Sistema de Control de Instalaciones dentro del sistema de TCE-M.</t>
  </si>
  <si>
    <t>DIKEBB400</t>
  </si>
  <si>
    <t>Interconexión Sistema de Megafonía de Estación con el TCE-M.</t>
  </si>
  <si>
    <t>Interconexión del Sistema de Megafonía de Estación con el sistema TCE-M incluyendo el hardware de generación de audio específico para el Sistema de Megafonía local y la pregrabación y archivo de mensajes en el disco duro.</t>
  </si>
  <si>
    <t>DIKEBB405 a</t>
  </si>
  <si>
    <t>Interconexión del TCE-M con Sistema de CCTV local, incluyendo visualización de imágenes.</t>
  </si>
  <si>
    <t>Interconexión del TCE-M con el sistema de CCTV local de la Estación, incluyendo la configuración y pruebas para la visualización de las (24) cámaras de la Estación en el puesto de operador (pantalla táctil y Tablet).</t>
  </si>
  <si>
    <t>DIKEBB410</t>
  </si>
  <si>
    <t>Interconexión del TCE-M con el Sistema de Interfonía local.</t>
  </si>
  <si>
    <t>Interconexión del TCE-M con el sistema de Interfonía local de la Estación basado en tecnología IP, incluyendo la configuración y pruebas de los interfonos de la Estación.</t>
  </si>
  <si>
    <t>DIKEBB415</t>
  </si>
  <si>
    <t>Integración del TCE-M con el Sistema de TeleIndicadores.</t>
  </si>
  <si>
    <t>Integración del TCE-M con el sistema de TeleIndicadores de la Estación, incluyendo la consulta en el Puesto de Operador (pantalla táctil y tablet) de la información visualizada en los carteles de vestíbulos y andenes y el envío de información a los carteles en casos de emergencia.</t>
  </si>
  <si>
    <t>DIKEBB911 a</t>
  </si>
  <si>
    <t>Integración al nivel de Puesto Central con Sistema de CCTV Centralizado., incluyendo visualización de imágenes.</t>
  </si>
  <si>
    <t>Integración al nivel de Puesto Central con el sistema de CCTV Centralizado, incluyendo:
Selección automática de la cámara asociada a un interfono centralizado.</t>
  </si>
  <si>
    <t>DIKEBB910 B</t>
  </si>
  <si>
    <t>Ingeniería en Puesto Central para configurar una estación.</t>
  </si>
  <si>
    <t>Ingeniería y pruebas en Puesto Central para configurar una Estación, incluyendo la instalación de la aplicación de telecontrol basada en un diagrama sinóptico detallado de la estación.</t>
  </si>
  <si>
    <t>DIKEBB950</t>
  </si>
  <si>
    <t>Documentación técnica del Sistema TCE-M.</t>
  </si>
  <si>
    <t>Elaboración de documentación técnica del Sistema TCE-M, según especificaciones en Pliego de Condiciones.</t>
  </si>
  <si>
    <t>Total MMP.COM.5.1</t>
  </si>
  <si>
    <t>MMP.COM.6</t>
  </si>
  <si>
    <t>M.4.1.</t>
  </si>
  <si>
    <t>CCAA001</t>
  </si>
  <si>
    <t>Desmontaje y reinstalación de elementos del Sistema de CCAA.</t>
  </si>
  <si>
    <t>Desmontaje y reinstalación de equipamiento de Control de Accesos en horario nocturno, incluyendo:
- Adecuación provisional del Sistema (CPU de control, lector con teclado antivandálico, cerradura electromecánica, cableado, material auxiliar, etc.) durante la ejecución de la obra, que permita el mantemiento en servicio del mismo y faciliten los trabajos de obra civil.
- Retirada y custodia de aquellos elementos (principalmente, CPU, teclados, cerradura) que NO se puedan mantener en servicio durante la ejecución de la obra, hasta el momento de finalización de los trabajos en que deberán ser de nuevo instaladas.
- Adecuación del cableado existente a las nuevas canalizaciones y/o luminarias que se instalen.
- Reinstalación del equipamiento en su situación definitiva.
- Suministro e instalación de pequeño material de conexión, incluyendo parte porcional de cableado necesario.
Pruebas y puesta en servicio.</t>
  </si>
  <si>
    <t>DIKECX950</t>
  </si>
  <si>
    <t>Elaboración de documentación técnica del Sistema, según especificaciones en Pliego de Condiciones.</t>
  </si>
  <si>
    <t>Total M.4.1.</t>
  </si>
  <si>
    <t>M.4.2.</t>
  </si>
  <si>
    <t>DIKANT001</t>
  </si>
  <si>
    <t>Mejoras en el Sistema de antiíntrusion.</t>
  </si>
  <si>
    <t>Adecuación y mejora del actual sistema de antiíntrusión a cuartos técnicos, incluyendo la instalación y puesta en servicio de sensores de alarma (tipo volumétricos) en los cuartos técnicos protegidos por Control de Accesos, y las modificaciones Sw necesarias de modo que se generen alarmas en el Puesto de Seguridad (PSL), incluyendo la fijación automática de cámara asociada (en el caso de que exista).</t>
  </si>
  <si>
    <t>Total M.4.2.</t>
  </si>
  <si>
    <t>Total MMP.COM.6</t>
  </si>
  <si>
    <t>MMP.COM.7</t>
  </si>
  <si>
    <t>DIKSIV001 B</t>
  </si>
  <si>
    <t>Situación provisional y Desmontaje de carteles teleindicadores.</t>
  </si>
  <si>
    <t>Desmontaje y traslado a lugar designado por el Director de obra de paneles teleindicadores (andenes y vestíbulos), incluyendo cableado, soportes y pequeño material auxiliar que quede fuera de servicio.</t>
  </si>
  <si>
    <t>DIKIAX045</t>
  </si>
  <si>
    <t>P.I.V. para PAV</t>
  </si>
  <si>
    <t>Suministro, instalación y montaje de panel indicador de informacion al viajero para PAV, totalmente instalado, incluyendo la integración en el Sistema de Información al viajero del cuarto de comunicaciones.</t>
  </si>
  <si>
    <t>DIKIAX060</t>
  </si>
  <si>
    <t>Soportes "Tipo banderín"</t>
  </si>
  <si>
    <t>Suministro, instalación y montaje de soporte de acero de acero para los Paneles Teleindicadores de Andén (Tipo Banderin), incluyendo fijación a suelo de anden mediante tacos químicos, pintados en el mismo color negro que las carcasas de los carteles teleindicadores.</t>
  </si>
  <si>
    <t>I23AAA015</t>
  </si>
  <si>
    <t>Pruebas y puesta en servicio del S. Información al Viajero.</t>
  </si>
  <si>
    <t>Configuración, pruebas y puesta en servicio del Sistema de Información al Viajero.</t>
  </si>
  <si>
    <t>I23AAA014</t>
  </si>
  <si>
    <t>Documentación técnica del Sistema de Teleindicadores.</t>
  </si>
  <si>
    <t>Elaboración de documentación técnica del Sistema de Información al Viajero.</t>
  </si>
  <si>
    <t>Total MMP.COM.7</t>
  </si>
  <si>
    <t>MMP.COM.8</t>
  </si>
  <si>
    <t>Total MMP.COM.8</t>
  </si>
  <si>
    <t>MMP.COM.9</t>
  </si>
  <si>
    <t>I04RAD001</t>
  </si>
  <si>
    <t>Adecuación Sistema de Radiotelefonía.</t>
  </si>
  <si>
    <t>Adecuación del Subsistema radiante de estación, incluyendo desmontaje provisional para facilitar los trabajos de obra civil de cable radiante de 1/2" bajo canaleta, antenas y material auxiliar de conexión necesario (divisores de potencia, cargas terminales, etc.) para garantizar la cobertura en la estación.</t>
  </si>
  <si>
    <t>FSHJDFHSKD</t>
  </si>
  <si>
    <t>Subsistema remoto GPS.</t>
  </si>
  <si>
    <t>Suministro, instalación y montaje de Subsistema receptor remoto de GPS, incluyendo cable de 6 pares de 0,9 mm2 con doble pantalla, con conectores y pequeño material auxiliar asociados. Totalmente instalada y funcionando.</t>
  </si>
  <si>
    <t>Total MMP.COM.9</t>
  </si>
  <si>
    <t>MMP.COM.10</t>
  </si>
  <si>
    <t>WIFI001</t>
  </si>
  <si>
    <t>Desmontaje, inst. provisional y posterior reinstalación de equipamiento WiFi .</t>
  </si>
  <si>
    <t>Desmontaje y reinstalación de equipamiento del Sistema WiFi de estación, incluyendo:
- Adecuación provisional del Sistema (estaciones base, puntos de acceso, cableado y material auxiliar, etc.)  que permita siempre que sea posible, el mantemiento en servicio del mismo, durante la ejecución de la obra.
- Adecuación del cableado existente a las nuevas canalizaciones y/o luminarias que se instalen.
- Reinstalación del equipamiento en su situación definitiva.</t>
  </si>
  <si>
    <t>Total MMP.COM.10</t>
  </si>
  <si>
    <t>MMP.COM.11</t>
  </si>
  <si>
    <t>MTCALL01</t>
  </si>
  <si>
    <t>Desmontaje, inst. provisional y reinstalación del Sistema MetroCall</t>
  </si>
  <si>
    <t>Desmontaje y reinstalación de equipamiento del Sistema de Telefonía Móvil MetroCall incluyendo:
- Adecuación provisional del Sistema (cableado, antenas, acopladores, splitter, material auxiliar, etc.) durante la ejecución de la obra, que permita el mantemiento en servicio del mismo.
- Adecuación del cableado existente a las nuevas canalizaciones y/o luminarias que se instalen.
- Reinstalación del equipamiento en su situación definitiva.</t>
  </si>
  <si>
    <t>MTCALL02</t>
  </si>
  <si>
    <t>Cableado de comunicaciones y alimentación.</t>
  </si>
  <si>
    <t>Suministro, instalación y tendido de cableado de comunicaciones y alimentación para el Sistema de telefonía móvil (Metrocall), incluyendo p.p. de material auxiliar de conexión y etiquetado.</t>
  </si>
  <si>
    <t>Total MMP.COM.11</t>
  </si>
  <si>
    <t>MMP.COM.12</t>
  </si>
  <si>
    <t>ADECUACIÓN DE CABLEADO DE COMUNICACIONES Y CONTROL DE LA ESTACIÓN</t>
  </si>
  <si>
    <t>I04COM103</t>
  </si>
  <si>
    <t>Situación provisional elementos de comunicaciones y control de la estación, en nocturno.</t>
  </si>
  <si>
    <t>Desmontaje de canalizaciones perimetrales en la zona de obras, retranqueo y protección del cableado de comunicaciones y control que discurre por las mismas, para facilitar la ejecución de la estructura de los ascensores y los trabajos de obra civil en general, en horario nocturno.
Dentro de los alcances de la presente partida, se incluye:
. Desmontaje y reubicación provisional de aquellos elementos de control que sea necesario mantener en servicio durante la ejecución de la obra, como: cámaras de CCTV, interfonos, teléfono selectivo, puntos de acceso y antenas WIFI,  sondas de temperatura, etc.
. Desmontaje y retirada a vertedero o lugar designado por Metro de cables y elementos de comunicaciones que quedan fuera de servicio definitivo.
. Sujección del cableado mediante soportes provisionales anclados en techo, pilares o luminarias que permitan el mantenimiento en servicio de los sistemas (CCTV, Interfonía, megafonía, fibras ópticas y pares telefónicos de interconexión entre cuartos, comunicaciones de unidades remotas, cables radiantes, etc.).
. Protección de los cableados existentes mediante tubos corrugados o cualquier otro sistema que evite, en la medida de lo posible, la rotura y deterioro de los mismos.</t>
  </si>
  <si>
    <t>I04COM104</t>
  </si>
  <si>
    <t>Reinstalación del cableado de comunicaciones y control, en nocturno.</t>
  </si>
  <si>
    <t>Adecuación, en las nuevas canalizaciones y luminarias de los cableados de comunicaciones y control desmontados provisionalmente, en horario nocturno, incluyendo:
. Desmontaje y retirada de aquellos cables que NO se puedan adaptar a la nueva disposición de la canaleta y/o de las luminarias o que por cualquier otra circunstancia hayan quedado en desuso.
. Reinstalación en su ubicación definitiva de aquellos elementos de control que se hubieran desmontado (control de accesos, cámaras de CCTV, altavoces, interfonos, antenas Wifi, etc.) o instalados de forma provisional.
. Traslado del material sobrante a lugar designado por Metro.</t>
  </si>
  <si>
    <t>DIKWXX101</t>
  </si>
  <si>
    <t>Tubo de acero traqueal o rígido.</t>
  </si>
  <si>
    <t>Suministro, instalación y montaje de tubo de acero traqueal o rígido, para la acometida de equipos, incluidos racores y elementos de fijación. Totalmente instalado.</t>
  </si>
  <si>
    <t>DIKCAX025</t>
  </si>
  <si>
    <t>Cable telefónico de 10x2x0.64, nocturno estación.</t>
  </si>
  <si>
    <t>Suministro y tendido de cable telefónico de 10x2x0.64, incluido fichas o grapas de sujeción.</t>
  </si>
  <si>
    <t>DIKCAX030</t>
  </si>
  <si>
    <t>Cable telefónico 25x2x0.64, nocturno estación.</t>
  </si>
  <si>
    <t>Suministro y tendido de cable telefónico de 25x2x0.64 por canaleta existente.</t>
  </si>
  <si>
    <t>Total MMP.COM.12</t>
  </si>
  <si>
    <t>MMP.COM.13</t>
  </si>
  <si>
    <t>ADECUACIÓN DE CABINA DE ANDÉN</t>
  </si>
  <si>
    <t>I04COM150</t>
  </si>
  <si>
    <t>Adecuación equipamiento de cabina de andén.</t>
  </si>
  <si>
    <t>Adecuación del equipamiento existente en la cabina de andén: terminal telefónico, pupitre de megafonía, cuadros de alumbrado de tunel, incluyendo saneamiento del cableado, desmontaje de equipamiento en desuso, sustitución de repartidor telefónico, instalación de nuevas canalizaciones y reordenación del cableado en las mismas.</t>
  </si>
  <si>
    <t>Total MMP.COM.13</t>
  </si>
  <si>
    <t>MMP.COM.14</t>
  </si>
  <si>
    <t>ADECUACIÓN DEL CCI Y CUARTO EQUIPOS 2º VESTÍBULO</t>
  </si>
  <si>
    <t>I04COM000</t>
  </si>
  <si>
    <t>Protocolo de pruebas de los sistemas de comunicaciones y control de estación con anterioridad al comienzo de los trabajos de des</t>
  </si>
  <si>
    <t>Protocolo de pruebas de los Sistemas de Comunicaciones y Control de estación con anterioridad al comienzo de los trabajos de desmontaje y tras la finalización de los trabajos.</t>
  </si>
  <si>
    <t>ACOND.01 A</t>
  </si>
  <si>
    <t>Acondicionamiento del CCI</t>
  </si>
  <si>
    <t>Trabajos de acondicionamiento del actual CCI, incluyendo acondicionamiento de las canalizaciones, saneado y retirada de todo el cableado que se encuentre fuera de servicio, incluyendo p.p. de nuevas canalizaciones de mayor capacidad si fuera necesario y reirada a vertedero o lugar designado por Metro, de todo el equipamiento que queda fuera de servicio.</t>
  </si>
  <si>
    <t>ACOND.01 B</t>
  </si>
  <si>
    <t>Acondicionamiento del C. Equipos 2º Vestíbulo</t>
  </si>
  <si>
    <t>Trabajos de acondicionamiento del actual Cuarto de Equipos del 2º Vestíbulo, incluyendo acondicionamiento de las canalizaciones, saneado y retirada de todo el cableado que se encuentre fuera de servicio, incluyendo p.p. de nuevas canalizaciones de mayor capacidad si fuera necesario y reirada a vertedero o lugar designado por Metro, de todo el equipamiento que queda fuera de servicio.</t>
  </si>
  <si>
    <t>Total MMP.COM.14</t>
  </si>
  <si>
    <t>MMP.COM.15</t>
  </si>
  <si>
    <t>ADECUACIÓN DEL CAT</t>
  </si>
  <si>
    <t>TRASFOCAT MP</t>
  </si>
  <si>
    <t>Acondicionamiento CAT</t>
  </si>
  <si>
    <t>Acondicionamiento del Cuarto de Comunicaciones, incluyendo desconexionado de equipos para facilitar los trabajos de impermeabilización de obra civil, incluyendo acondicionamiento del cableado en las nuevas canalizaciones, retirada de antiguo cableado fuera de servicio, reconexión de los equipos, pruebas y puesta en servicio, incluyendo p.p. de conectores, fusiones y pequeño material auxiliar de conexión, en horario nocturno.</t>
  </si>
  <si>
    <t>DESMCAT00</t>
  </si>
  <si>
    <t>Retirada a vertedero material sobrante.</t>
  </si>
  <si>
    <t>Desmontaje y retirada a vertedero de todo el equipamiento y materiales que quedan Fuera de Serivicio en el antiguo CAT (Racks, bandejas,, cableados, repartidores, suelo técnico, etc.).</t>
  </si>
  <si>
    <t>Total MMP.COM.15</t>
  </si>
  <si>
    <t>Total MV.COM</t>
  </si>
  <si>
    <t>MV.VP</t>
  </si>
  <si>
    <t>MV.V</t>
  </si>
  <si>
    <t>VENTA</t>
  </si>
  <si>
    <t>DIPBBB102</t>
  </si>
  <si>
    <t>Reubicación, Instalación y Conexionado.</t>
  </si>
  <si>
    <t>Reubicación, montaje y conexionado de máquina (METTA o VAPE) en HORARIO NOCTURNO, con traslado desde Estación de origen o almacén a Estación destino de la Red de METRO, incluidos conexionado de cable de alimentación y comunicaciones. Pequeña obra civil y elementos auxiliares necesasios para traslado y transporte, incluso posibles permisos. Todo ello según lo especificado en el Pliego de Condiciones Técnicas.</t>
  </si>
  <si>
    <t>I05VXH002</t>
  </si>
  <si>
    <t>Conexión o Desconexión cableado Antiintrusión METTA.</t>
  </si>
  <si>
    <t>Conexión o Desconexión cableado anti-intrusión METTA.</t>
  </si>
  <si>
    <t>Total MV.V</t>
  </si>
  <si>
    <t>MV.P</t>
  </si>
  <si>
    <t>PEAJE</t>
  </si>
  <si>
    <t>I05PXH002</t>
  </si>
  <si>
    <t>Desmontaje equipo de peaje (torniquete, portón, paso enclavado) con transporte y retirada del cableado.</t>
  </si>
  <si>
    <t>I05PB001</t>
  </si>
  <si>
    <t>Desmontaje de pantalla de encauzamiento, para reutilización (nocturno)</t>
  </si>
  <si>
    <t>Desmontaje de pantalla de encauzamiento, para reutilización, en horario nocturno.</t>
  </si>
  <si>
    <t>I05PTH002</t>
  </si>
  <si>
    <t>Instalación y anclaje de un Trípode en nueva ubicación (con cableado nuevo).</t>
  </si>
  <si>
    <t>Instalación y anclaje de un equipo de peaje tipo Trípodes. Tras el solado de los vestíbulos estos equipos, se cablearán e instalarán en una nueva ubicación.</t>
  </si>
  <si>
    <t>I05PEH002</t>
  </si>
  <si>
    <t>Instalación y anclaje de un Paso Enclavado en nueva ubicación (con cableado nuevo).</t>
  </si>
  <si>
    <t>Instalación y anclaje de un equipo de peaje tipo Paso Enclavado. Tras el solado de los vestíbulos estos equipos, se cablearán e instalarán en una nueva ubicación.</t>
  </si>
  <si>
    <t>I05POH002</t>
  </si>
  <si>
    <t>Instalación y anclaje de un Portón en nueva ubicación (con cableado nuevo).</t>
  </si>
  <si>
    <t>Instalación y anclaje de un equipo de peaje tipo Portón. Tras el solado de los vestíbulos estos equipos, se cablearán e instalarán en una nueva ubicación.</t>
  </si>
  <si>
    <t>I05PB002</t>
  </si>
  <si>
    <t>Montaje de pantalla de encauzamiento (nocturno)</t>
  </si>
  <si>
    <t>Montaje de pantalla de encauzamiento, en horario nocturno.</t>
  </si>
  <si>
    <t>I05PVH001</t>
  </si>
  <si>
    <t>Movimiento provisional de equipos de peaje.</t>
  </si>
  <si>
    <t>Movimiento provisional de equipos de peaje. Desmontaje, instalación y anclaje con su cableado en situación provisional. Desinstalación de situación provisional con retirada de cableado.</t>
  </si>
  <si>
    <t>DIOC00001</t>
  </si>
  <si>
    <t>Obra civil canalización y saneamiento del solado</t>
  </si>
  <si>
    <t>En esta partida se contemplan las tareas de obra civil, necesarias para la realización de las canalizaciones para la instalación de todos los equipos de peaje en su nueva ubicación y el saneamiento del solado.</t>
  </si>
  <si>
    <t>Total MV.P</t>
  </si>
  <si>
    <t>Total MV.VP</t>
  </si>
  <si>
    <t>MV.DE</t>
  </si>
  <si>
    <t>MV.DE.1</t>
  </si>
  <si>
    <t>INSTALACIONES TEMPORALES DE OBRA</t>
  </si>
  <si>
    <t>I31BDA098BEG</t>
  </si>
  <si>
    <t>Instalación Temporal de Obra</t>
  </si>
  <si>
    <t>Suministro e instalación de todo el equipamiento temporal de obra de baja tensión (tanto fuerza como alumbrado) necesario, incluyendo:
 - Reformas necesarias en el CGBT y Cuadro de Socorro de la estación para los circuitos temporales de Obra y posterior desmontaje una vez finalizada la obra.
 - Cuadros eléctricos de baja tensión de obra (cuadro general, cuadros de alumbrado y fuerza, cuadros de Tomas de Corriente).
 - Montaje, conexionado y desmontaje posterior de luminarias estancas para el alumbrado provisional (incluyendo alumbrado de emergencia).
 - Cableado para instalación temporal
 - Montaje y posterior desmontaje de soportes necesarios para la sujeción temporal de cables, así como la reubicación del cableado en estos soportes.
 - Incluido cajas de derivación, bases de enchufe estancos (Trifásicos 16 y 32A, monofásicos 16A) y pequeños materiales y accesorios necesarios para la puesta en servicio de la instalación temporal.
Totalmente instalado, conexionado y funcionando. Se incluye en esta partida tanto la reutilización de este material durante las distintas fases de la obra como el traslado de todo el material utilizado durante la instalación temporal a las dependencias de Metro de Madrid que determine el Director de Obra una vez finalizada esta instalación temporal. En horario nocturno en estación.</t>
  </si>
  <si>
    <t>I31BDA098X5</t>
  </si>
  <si>
    <t>Cuadro General Temporal</t>
  </si>
  <si>
    <t>Cuadro general temporal para trasvase de servicios de CGBT antigo, para su retirada y hasta tener disponible nuevo CGBT. De acuerdo con esquemas unifilares y pliego de condiciones. Incluso pequeño material, conductores, aisladores, bornas, etiquetado, T.T., material para integración (isla entras/salidas tipo Advantys STB, contactos OF+SD en todas las protecciones...),etc. Horario nocturno en estación</t>
  </si>
  <si>
    <t>Total MV.DE.1</t>
  </si>
  <si>
    <t>MV.DE.2</t>
  </si>
  <si>
    <t>MV.02.00</t>
  </si>
  <si>
    <t>I31OBV001XXX</t>
  </si>
  <si>
    <t>Desmontaje y traslado de CGBT existente</t>
  </si>
  <si>
    <t>Desmontaje del cuadro eléctrico CGBT existente, incluyendo su acopio y posterior montaje en la nueva sala de baja tensión. Incluyendo retirada a vertedero autorizado ó a almacén designado por personal de Metro de elementos auxiliares desmontados (soportes, bancadas, etc) para su recuperación según indique el Director de Obra o reutilización si fuese necesario. Medida la unidad totalmente terminada en horario nocturno en estación.</t>
  </si>
  <si>
    <t>I31OBV002XXX</t>
  </si>
  <si>
    <t>Desmontaje y traslado de armario de control BT existente</t>
  </si>
  <si>
    <t>Desmontaje del armario de control de baja tensión existente, incluyendo su acopio y posterior montaje en la nueva sala de baja tensión. Incluyendo retirada a vertedero autorizado ó a almacén designado por personal de Metro de elementos auxiliares desmontados (soportes, bancadas, etc) para su recuperación según indique el Director de Obra o reutilización si fuese necesario. Medida la unidad totalmente terminada en horario nocturno en estación.</t>
  </si>
  <si>
    <t>I31OBV003XXX</t>
  </si>
  <si>
    <t>Desmontaje y traslado de armario de alumbrado de túnel</t>
  </si>
  <si>
    <t>Desmontaje del armario de alumbrado de tunel existente, incluyendo su acopio y posterior montaje en la nueva sala de baja tensión. Incluyendo retirada a vertedero autorizado ó a almacén designado por personal de Metro de elementos auxiliares desmontados (soportes, bancadas, etc) para su recuperación según indique el Director de Obra o reutilización si fuese necesario. Medida la unidad totalmente terminada en horario nocturno en estación.</t>
  </si>
  <si>
    <t>I31OBV001XX2</t>
  </si>
  <si>
    <t>Desmontaje de elementos eléctricos de estación</t>
  </si>
  <si>
    <t>Desmontaje de equipos, cableado, canalizaciones, mecanismos de fuerza de anden, luminarias, etc. Incluyendo retirada a vertedero autorizado ó a almacén designado por personal de Metro para su recuperación según indique el Director de Obra o reutilización si fuese necesario. Medida la unidad totalmente terminada en horario nocturno en estación.</t>
  </si>
  <si>
    <t>I31OBV001X1BEGX</t>
  </si>
  <si>
    <t>Identificación y Desconexión de circuitos</t>
  </si>
  <si>
    <t>Ud. Identificación y desconexión de los circuitos eléctricos (incluyendo circuitos de alumbrado) y canalizaciones de todos los circuitos del cuadro generalde baja tensión, incluyendo el retranqueo a las nuevas canalizaciones del cableado existente que no fuera necesario sustituir. Medida la unidad totalmente terminada en horario nocturno en estación.</t>
  </si>
  <si>
    <t>I31OBV001X1BEGXX</t>
  </si>
  <si>
    <t>Migración de circuitos eléctricos en CGBT</t>
  </si>
  <si>
    <t>Ud. Identificación y desconexión de todos los circuitos eléctricos del CGBT y conexionado de dichos circuitos a un cuadro gemelo temporal, incluyendo el retranqueo de las nuevas canalizaciones. Medida la unidad totalmente terminada en horario nocturno en estación.</t>
  </si>
  <si>
    <t>I31OBV001XX2X</t>
  </si>
  <si>
    <t>Desmontaje de canalizaciones y cableado eléctrico</t>
  </si>
  <si>
    <t>Desmontaje de cableado, canalizaciones, cajas de derivación y accesorios. Incluyendo retirada a vertedero autorizado ó a almacén designado por personal de Metro para su recuperación según indique el Director de Obra o reutilización si fuese necesario. Medida la unidad totalmente terminada en horario nocturno en estación.</t>
  </si>
  <si>
    <t>Total MV.02.00</t>
  </si>
  <si>
    <t>MV.02.02</t>
  </si>
  <si>
    <t>I31BDA003X1BEG</t>
  </si>
  <si>
    <t>Cuadro secundario EVA</t>
  </si>
  <si>
    <t>Cuadro secundario de fuerza EVA, totalmente equipado e instalado según se indica en planos y en Pliego de Condiciones. Incluso pequeño material, conductores, aisladores, bornas, etiquetado, T.T., material para integración (isla entras/salidas tipo Advantys STB, contactos OF+SD en todas las protecciones...),etc.</t>
  </si>
  <si>
    <t>I31BDA003X2BEG</t>
  </si>
  <si>
    <t>Cuadro secundario CAT/CAE</t>
  </si>
  <si>
    <t>Cuadro secundario con tapa transparente tipo Kaedra de Schneider o similar aprobado, para alimentación a las plantas de energía de los equipos de comunicaciones CAT y CAE, compuesto por una protección trifásica automática + diferencial (superinmunizado) del calibre necesario para alimentar a estos equipos según cálculos. Totalmente equipado, incluso pequeño material, conductores, aisladores, bornas, etiquetado, T.T. etc. Instalado y funcionando en horario nocturno en estación.</t>
  </si>
  <si>
    <t>I31BDA013X5BEG</t>
  </si>
  <si>
    <t>Cuadro secundario de alumbrado y fuerza para cuartos técnicos</t>
  </si>
  <si>
    <t>Cuadro secundario de alumbrado y fuerza para cuartos técnicos, equipado según se indica en planos y en Pliego de Condiciones con las protecciones necesarias (alumbrado, fuerza y control de accesos) según cálculos. Incluso pequeño material, conductores, aisladores,  bornas, etiquetado, T.T. etc.</t>
  </si>
  <si>
    <t>I31BDA013X6BEG</t>
  </si>
  <si>
    <t>Cuadro secundario de alumbrado y fuerza para cuartos no técnicos</t>
  </si>
  <si>
    <t>Cuadro secundario de alumbrado y fuerza para cuartos no técnicos, equipado según se indica en planos y en Pliego de Condiciones con las protecciones necesarias (alumbrado y fuerza) según cálculos. Incluso pequeño material, conductores, aisladores,  bornas, etiquetado, T.T. etc.</t>
  </si>
  <si>
    <t>I31BDA013X8</t>
  </si>
  <si>
    <t>Cuadro secundario cancelas</t>
  </si>
  <si>
    <t>Cuadro secundario cancelas, totalmente equipado e instalado. Incluso pequeño material, conductores, aisladores,  bornas, etiquetado, T.T. etc.</t>
  </si>
  <si>
    <t>I31BJW020BEGX</t>
  </si>
  <si>
    <t>Toma de datos y estudios de instalación eléctrica e iluminación</t>
  </si>
  <si>
    <t>Estudios de la instalación eléctrica y nueva iluminación de la estación, debiendo ser estos presentados y aprobados en el formato que indique la Dirección de Obra de Metro de Madrid. Se incluye:
- Toma de datos de todos los circuitos existentes en el CGBT existente y cuadros secundarios, para la adaptación de los mismos en el nuevo CGBT, así como todos los cálculos relacionados con la nueva instalación eléctrica de la estación (unifilares, secciones, longitudes, potencias, protecciones, etc). 
- Estudio teórico del diseño de iluminación LED de la estación propuesto, tipo DIALUX o similar aprobado.
- Cálculos justificativos para la iluminación de emergencia de la estación para dar cumplimiento de la ITC BT 28 del REBT.</t>
  </si>
  <si>
    <t>Total MV.02.02</t>
  </si>
  <si>
    <t>MV.02.03.1</t>
  </si>
  <si>
    <t>ACOMETIDA DE SOCORRO</t>
  </si>
  <si>
    <t>I31FSX060X2BEGX</t>
  </si>
  <si>
    <t>Modficación cuadro de socorro en estación</t>
  </si>
  <si>
    <t>Modificación del cuadro secundario de Socorro existente, según se indica en planos y en Pliego de Condiciones. Incluido pequeño material, conductores, aisladores, bornas, etiquetado, T.T., etc. Totalmente instalado y funcionando.</t>
  </si>
  <si>
    <t>PN1238ESPX</t>
  </si>
  <si>
    <t>Gestión con Compañía realización/modificación acometida de socorro</t>
  </si>
  <si>
    <t>Gestión con compañía para la realización/modificación de la acometida de socorro, incluyendo las tasas y derechos de extensión necesarios para la solicitud de modificación de potencia, incluso boletin.</t>
  </si>
  <si>
    <t>I31FSX060X2X</t>
  </si>
  <si>
    <t>Modificación acometida de socorro</t>
  </si>
  <si>
    <t>Modificación de la acometida de socorro existente en la estación para una potencia de 100kW, compuesta por el equipamiento nesesario:
- Cable de acometida hasta C.G.P.
- Caja General de Protección (C.G.P.) con fusibles, 
- Módulo de contadores medida directa, reloj, contador de soble tarifa y reloj de conmutación, condensador 400 V/50 Hz 1kVAr, 
Incluido trámites necesarios. Totalmente instalada y funcionando.</t>
  </si>
  <si>
    <t>Total MV.02.03.1</t>
  </si>
  <si>
    <t>MV.02.04</t>
  </si>
  <si>
    <t>DIDKTA004XA1</t>
  </si>
  <si>
    <t>Tubo acero M 25</t>
  </si>
  <si>
    <t>Tubo acero M32, con p.p. de unidades de fijación. Totalmente instalado.</t>
  </si>
  <si>
    <t>PN4500IBIX</t>
  </si>
  <si>
    <t>Bandeja plástico LH de 200x60 mm perforada con tapa</t>
  </si>
  <si>
    <t>Suministro e instalación de bandeja de plástico libre de halógenos  perforada con tapa de 300 x 60 mm. incluso parte proporcional de tabique separador uniones, soportes, piezas especiales de igual   tratamiento que la bandeja. Totalmente instalada.</t>
  </si>
  <si>
    <t>PN1000ESPX</t>
  </si>
  <si>
    <t>Bandeja plástico LH de 300x60 mm perforada con tapa</t>
  </si>
  <si>
    <t>PN1001ESPX</t>
  </si>
  <si>
    <t>Bandeja plástico LH de 400x100 mm perforada con tapa</t>
  </si>
  <si>
    <t>Suministro e instalación de bandeja de plástico libre de halógenos  perforada con tapa de 400 x 100 mm. incluso parte proporcional de tabique separador uniones, soportes, piezas especiales de igual   tratamiento que la bandeja. Totalmente instalada.</t>
  </si>
  <si>
    <t>PN2000PSMX</t>
  </si>
  <si>
    <t>Bandeja plástico LH de 600x100 mm perforada con tapa</t>
  </si>
  <si>
    <t>Suministro e instalación de bandeja de plástico libre de halógenos  perforada con tapa de 600 x 100 mm. incluso parte proporcional de tabique separador uniones, soportes, piezas especiales de igual   tratamiento que la bandeja. Totalmente instalada.</t>
  </si>
  <si>
    <t>I31EBA002T</t>
  </si>
  <si>
    <t>Bandeja metálica de 400 mm. 2 niveles. (Estación) Horario nocturno en túnel.</t>
  </si>
  <si>
    <t>Bandeja metálica de 400 mm. de 2 niveles con sus soportes y grapas de fijación correspondientes instalada en murete de andén, según especificaciones en planos y Pliego de Condiciones. Incluido p.p. de soportes, placas de fijación, tornilleria y equipamiento necesario para la puesta a tierra, s. Reglamento Electrotécnico de B.T. Totalmente instalada. Horario nocturno en túnel.</t>
  </si>
  <si>
    <t>DIDKTA004X</t>
  </si>
  <si>
    <t>Tubo PVC ríg. der.ind. M 20/gp5 libre de halógenos.</t>
  </si>
  <si>
    <t>Tubo PVC rig. der.ind. M 20/gp5 libre de hal?genos, con p.p. de unidades de fijación. Totalmente instalado.</t>
  </si>
  <si>
    <t>PN1007ESP</t>
  </si>
  <si>
    <t>Tubo PVC ríg. der.ind. M 25/gp5 libre de halógenos.</t>
  </si>
  <si>
    <t>Tubo PVC rig. der.ind. M 25/gp5 libre de halógenos, con p.p. de unidades de fijación. Totalmente instalado.</t>
  </si>
  <si>
    <t>PN1012NBAX</t>
  </si>
  <si>
    <t>Tubo PVC ríg. der.ind. M 40/gp5 libre de halógenos.</t>
  </si>
  <si>
    <t>Tubo PVC rig. der.ind. M 40/gp5 libre de hal?genos, con p.p. de unidades de fijación. Totalmente instalado.</t>
  </si>
  <si>
    <t>PN1012NBAXX</t>
  </si>
  <si>
    <t>Tubo PVC flexible M 90 libre de halógenos.</t>
  </si>
  <si>
    <t>Tubo PVC flexible M 90 libre de halógenos, con p.p. de unidades de fijación. Incluso parte proporcional de medios auxiliares, accesorios y maquinaria. Totalmente instalado.</t>
  </si>
  <si>
    <t>PN1004ESP</t>
  </si>
  <si>
    <t>Tubo plast. flexible corrugado M20  libre de halógenos.</t>
  </si>
  <si>
    <t>Tubo de plastico flexible corrugado  M 20  libre de halógenos, con p.p. de unidades de fijación. Totalmente instalado.</t>
  </si>
  <si>
    <t>PN1008ESP</t>
  </si>
  <si>
    <t>Tubo plast. flexible corrugado M25  libre de halógenos.</t>
  </si>
  <si>
    <t>Tubo de plastico flexible corrugado  M 25  libre de halógenos, con p.p. de unidades de fijación. Totalmente instalado.</t>
  </si>
  <si>
    <t>PN1005ESP</t>
  </si>
  <si>
    <t>Tubo plast. flexible corrugado M32  libre de halógenos.</t>
  </si>
  <si>
    <t>Tubo de plastico flexible corrugado  M 32  libre de halógenos, con p.p. de unidades de fijación. Totalmente instalado.</t>
  </si>
  <si>
    <t>PN1014NBA</t>
  </si>
  <si>
    <t>Tubo plast. flexible corrugado M40  libre de halógenos.</t>
  </si>
  <si>
    <t>Tubo de plastico flexible corrugado  M 40  libre de halógenos, con p.p. de unidades de fijación. Totalmente instalado.</t>
  </si>
  <si>
    <t>02.04X</t>
  </si>
  <si>
    <t>Puestas a tierra de canaletas perimetrales</t>
  </si>
  <si>
    <t>Revisión y/o colocación de tierra de protección en todas las canalizaciones metálicas de la estación del tipo canaleta perimetral asegurando la continuidad de las mismas.</t>
  </si>
  <si>
    <t>PN1012NBAXXX</t>
  </si>
  <si>
    <t>Canalización de paso de bóveda</t>
  </si>
  <si>
    <t>Realización de paso de bóveda para la instalación de cables eléctricos, incluidos tubos portacables, soportes necesarios con fichas, herramientas, vehículos y maquinaria necesaria para su instalación. Totalmente instalado.</t>
  </si>
  <si>
    <t>Total MV.02.04</t>
  </si>
  <si>
    <t>MV.02.05</t>
  </si>
  <si>
    <t>I31CBA015E</t>
  </si>
  <si>
    <t>Cable de Cu. de 1 x 240 mm². RZ1 (AS)- 0.6/1KV. (Horario nocturn</t>
  </si>
  <si>
    <t>Cable de Cu. de 1 x 240 mm². RZ1 (AS)-0.6/1 KV., de características indicadas en P. de C. Totalmente instalado. (Horario nocturno en estación).</t>
  </si>
  <si>
    <t>I31CBA013E</t>
  </si>
  <si>
    <t>Cable de Cu. de 1 x 150 mm². RZ1 (AS)-0.6/1KV.</t>
  </si>
  <si>
    <t>Cable de Cu. de 1 x 150 mm². RZ1 (AS)-0.6/1 KV., de características indicadas en P. de C. Totalmente instalado.</t>
  </si>
  <si>
    <t>I31CBA012E</t>
  </si>
  <si>
    <t>Cable de Cu. de 1 x 120 mm². RZ1 (AS)-0.6/1KV.</t>
  </si>
  <si>
    <t>Cable de Cu. de 1 x 120 mm². RZ1 (AS)-0.6/1 KV., de características indicadas en P. de C. Totalmente instalado(.Horario nocturno en estación).</t>
  </si>
  <si>
    <t>I31CBA011</t>
  </si>
  <si>
    <t>Cable de Cu. de 1 x 95 mm². RZ1 (AS)-0.6/1KV.</t>
  </si>
  <si>
    <t>Cable de Cu. de 1 x 95 mm². RZ1 (AS)-0.6/1 KV., de características indicadas en P. de C. Totalmente instalado.</t>
  </si>
  <si>
    <t>I31CBA009</t>
  </si>
  <si>
    <t>Cable de Cu. de 1 x 50 mm². RZ1 (AS)-0.6/1KV.</t>
  </si>
  <si>
    <t>Cable de Cu. de 1 x 50 mm². RZ1 (AS)-0.6/1 KV., de características indicadas en P. de C. Totalmente instalado.</t>
  </si>
  <si>
    <t>I31CBA008</t>
  </si>
  <si>
    <t>Cable de Cu. de 1 x 35 mm². RZ1 (AS)-0.6/1KV.</t>
  </si>
  <si>
    <t>Cable de Cu. de 1 x 35 mm². RZ1 (AS)-0.6/1 KV., de características indicadas en P. de C. Totalmente instalado.</t>
  </si>
  <si>
    <t>I31CBA007</t>
  </si>
  <si>
    <t>Cable de Cu. de 1 x 25 mm². RZ1 (AS)-0.6/1KV.</t>
  </si>
  <si>
    <t>Cable de Cu. de 1 x 25 mm². RZ1 (AS)-0.6/1 KV., de características indicadas en P. de C. Totalmente instalado.</t>
  </si>
  <si>
    <t>I31CBA006E</t>
  </si>
  <si>
    <t>Cable de Cu. de 1 x 16 mm². RZ1 (AS)-0.6/1KV.</t>
  </si>
  <si>
    <t>Cable de Cu. de 1 x 16 mm². RZ1 (AS)-0.6/1 KV., de características indicadas en P. de C. Totalmente instalado. Horario nocturno en estación.</t>
  </si>
  <si>
    <t>I31CBG001</t>
  </si>
  <si>
    <t>Cable de Cu. de 2 x 1,5 mm². + T de 0.6/1 KV.</t>
  </si>
  <si>
    <t>Cable de Cu. de 2 x 1,5 mm2. + T de RZ1-K 0.6/1 KV., de características indicadas en P. de C. Totalmente instalado.</t>
  </si>
  <si>
    <t>I31CBG002</t>
  </si>
  <si>
    <t>Cable de Cu. de 2 x 2,5 mm². + T de 0.6/1 KV.</t>
  </si>
  <si>
    <t>Cable de Cu. de 2 x 2,5 mm2. + T de 0.6/1 KV., de características indicadas en P. de C. Totalmente instalado.</t>
  </si>
  <si>
    <t>I31CBG003</t>
  </si>
  <si>
    <t>Cable de Cu. de 2 x 4 mm². + T de 0.6/1 KV.</t>
  </si>
  <si>
    <t>Cable de Cu. de 2 x 4 mm2. + T de 0.6/1 KV., de características indicadas en P. de C. Totalmente instalado.</t>
  </si>
  <si>
    <t>I31CBG004</t>
  </si>
  <si>
    <t>Cable de Cu. de 2 x 6 mm². + T de 0.6/1 KV.</t>
  </si>
  <si>
    <t>Cable de Cu. de 2 x 6 mm². + T de 0.6/1 KV., de características indicadas en P. de C. Totalmente instalado.</t>
  </si>
  <si>
    <t>I31CBG005</t>
  </si>
  <si>
    <t>Cable de Cu. de 2 x 10 mm². + T de 0.6/1 KV.</t>
  </si>
  <si>
    <t>Cable de Cu. de 2 x 10 mm². + T de 0.6/1 KV., de características indicadas en P. de C. Totalmente instalado.</t>
  </si>
  <si>
    <t>I31CBG006</t>
  </si>
  <si>
    <t>Cable de Cu. de 2 x 16 mm². + T de 0.6/1 KV.</t>
  </si>
  <si>
    <t>Cable de Cu. de 2 x 16 mm². + T de 0.6/1 KV., de características indicadas en P. de C. Totalmente instalado.</t>
  </si>
  <si>
    <t>I31CBF001</t>
  </si>
  <si>
    <t>Cable de Cu. de 4 x 1,5 mm². + T,  RZ1 (AS)- 0.6/1 KV.</t>
  </si>
  <si>
    <t>Cable de Cu. de 4 x 1,5 mm². + T,  RZ1 (AS)- 0.6/1 KV, de características indicadas en P. de C. Totalmente instalado.</t>
  </si>
  <si>
    <t>I31CBF002X</t>
  </si>
  <si>
    <t>Cable de Cu. de 4 x 2,5 mm². + T, RZ1 (AS)- 0.6/1 KV.</t>
  </si>
  <si>
    <t>Cable de Cu. de 4 x 2,5 mm². + T, RZ1 (AS)- 0.6/1 KV, de características indicadas en P. de C. Totalmente instalado. (Horario nocturno en estación).</t>
  </si>
  <si>
    <t>I31CBF003</t>
  </si>
  <si>
    <t>Cable de Cu. de 4 x 4 mm². + T, RZ1 (AS)- 0.6/1 KV.</t>
  </si>
  <si>
    <t>Cable de Cu. de 4 x 4 mm2. + T, RZ1 (AS)- 0.6/1 KV, de características indicadas en P. de C. Totalmente instalado.</t>
  </si>
  <si>
    <t>I31CBF004E</t>
  </si>
  <si>
    <t>Cable de Cu. de 4 x 6 mm². + T, RZ1 (AS)- 0.6/1 KV.</t>
  </si>
  <si>
    <t>Cable de Cu. de 4 x 6 mm². + T, RZ1 (AS)- 0.6/1 KV, de características indicadas en P. de C. Totalmente instalado. (Horario nocturno en estación).</t>
  </si>
  <si>
    <t>I31CBF005E</t>
  </si>
  <si>
    <t>Cable de Cu. de 4 x 10 mm². + T, RZ1 (AS)- 0.6/1 KV.</t>
  </si>
  <si>
    <t>Cable de Cu. de 4 x 10 mm². + T, RZ1 (AS)- 0.6/1 KV, de características indicadas en P. de C. Totalmente instalado.(Horario nocturno en estación).</t>
  </si>
  <si>
    <t>I31CBF006E</t>
  </si>
  <si>
    <t>Cable de Cu. de 4 x 16 mm². + T, RZ1 (AS)- 0.6/1 KV. (Horario no</t>
  </si>
  <si>
    <t>Cable de Cu. de 4 x 16 mm². + T, RZ1 (AS)- 0.6/1 KV, de características indicadas en P. de C. Totalmente instalado. (Horario nocturno en estación).</t>
  </si>
  <si>
    <t>I31CBF007E</t>
  </si>
  <si>
    <t>Cable de Cu. de 4 x 25 mm². + T, RZ1 (AS)- 0.6/1 KV. (Horario no</t>
  </si>
  <si>
    <t>Cable de Cu. de 4 x 25 mm². + T, RZ1 (AS)- 0.6/1 KV, de características indicadas en P. de C. Totalmente instalado. (Horario nocturno en estación).</t>
  </si>
  <si>
    <t>I31CBS201X</t>
  </si>
  <si>
    <t>Cable resistente al fuego de Cu. de 3 x 2,5 mm².  (F+N+T)- SZ1 (AS+)-0.6/1 KV.</t>
  </si>
  <si>
    <t>Cable resistente al fuego de Cu. de 3 x 2.5 mm².(F+N+T)-SZ1 (AS+)-0.6/1 KV., de características indicadas en P. de C. Totalmente instalado. Horario nocturno</t>
  </si>
  <si>
    <t>I31CBS202E</t>
  </si>
  <si>
    <t>Cable resistente al fuego de Cu. de 3 x 4 mm². (F+N+T)- SZ1 (AS+)-0.6/1 KV. Horario nocturno en túnel.</t>
  </si>
  <si>
    <t>Cable resistente al fuego de Cu. de 3 x 4 mm².(F+N+T)-SZ1 (AS+)-0.6/1 KV., de características indicadas en P. de C. Totalmente instalado. Horario nocturno en túnel.</t>
  </si>
  <si>
    <t>PN1500SLOXX</t>
  </si>
  <si>
    <t>Cable resistente al fuego de Cu. de 3 x 10 mm².  (F+N+T)- SZ1 (AS+)-0.6/1 KV.</t>
  </si>
  <si>
    <t>Cable resistente al fuego de Cu. de 3 x10 mm2. (F+N+T)- SZ1 (AS+)-0.6/1 KV., de caracteristicas indicadas en P. de C. Totalmente instalado.</t>
  </si>
  <si>
    <t>I31CBS535</t>
  </si>
  <si>
    <t>Cable resistente al fuego de Cu. de 5 x 35 mm².  (3F+N+T)- SZ1 (AS+)-0.6/1 KV.</t>
  </si>
  <si>
    <t>Cable resistente al fuego de Cu. de 5 x 35 mm².  (3F+N+T)- SZ1 (AS+)-0.6/1 KV., de características indicadas en P. de C. Totalmente instalado.</t>
  </si>
  <si>
    <t>I31CBS050X</t>
  </si>
  <si>
    <t>Cable resistente al fuego de Cu. de 1 x 35 mm². SZ1 (AS+)-0.6/1KV.</t>
  </si>
  <si>
    <t>Cable resistente al fuego de Cu. de 1 x 35 mm². SZ1 (AS+)-0.6/1 KV., de características indicadas en P. de C. Totalmente instalado.</t>
  </si>
  <si>
    <t>I31CBS050</t>
  </si>
  <si>
    <t>Cable resistente al fuego de Cu. de 1 x 50 mm². SZ1 (AS+)-0.6/1KV.</t>
  </si>
  <si>
    <t>Cable resistente al fuego de Cu. de 1 x 50 mm². SZ1 (AS+)-0.6/1 KV., de características indicadas en P. de C. Totalmente instalado.</t>
  </si>
  <si>
    <t>I31CBS070</t>
  </si>
  <si>
    <t>Cable resistente al fuego de Cu. de 1 x 70 mm². SZ1 (AS+)-0.6/1KV.</t>
  </si>
  <si>
    <t>Cable resistente al fuego de Cu. de 1 x 70 mm². SZ1 (AS+)-0.6/1 KV., de características indicadas en P. de C. Totalmente instalado.</t>
  </si>
  <si>
    <t>I31CBS095</t>
  </si>
  <si>
    <t>Cable resistente al fuego de Cu. de 1 x 95 mm². SZ1 (AS+)-0.6/1KV.</t>
  </si>
  <si>
    <t>Cable resistente al fuego de Cu. de 1 x 95 mm2. SZ1 (AS+)-0.6/1 KV., de caracteristicas indicadas en P. de C. Totalmente instalado.</t>
  </si>
  <si>
    <t>PN1000ASOX</t>
  </si>
  <si>
    <t>Cable resistente al fuego de Cu. de 1 x 120 mm². SZ1 (AS+)-0.6/1KV.</t>
  </si>
  <si>
    <t>Cable resistente al fuego de Cu. de 1 x 120 mm2. SZ1 (AS+)-0.6/1 KV., de caracteristicas indicadas en P. de C. Totalmente instalado.</t>
  </si>
  <si>
    <t>02.02.1</t>
  </si>
  <si>
    <t>Cable desnudo de Cu. de 1 x 35 mm².</t>
  </si>
  <si>
    <t>Cable desnudo de Cu. de 1 x 35 mm². de características indicadas en P. de C. Totalmente instalado.</t>
  </si>
  <si>
    <t>Total MV.02.05</t>
  </si>
  <si>
    <t>MV.02.06</t>
  </si>
  <si>
    <t>LUMINARIAS</t>
  </si>
  <si>
    <t>DIDOEA006XX</t>
  </si>
  <si>
    <t>Luminaria de emergencia LED no permanente</t>
  </si>
  <si>
    <t>Luminaria de señalización y emergencia, estanca, equipadas con LED y autonomia de 1 hora, con base ABS autoextinguible en color blanco y difusor de policarbonato opalino, para servicio de emergencia en caso de fallo de corriente, con parte proporcional de cable, tubo, cajas de derivación, etc.. Totalmente instalada y conexionada.</t>
  </si>
  <si>
    <t>I31SOP01BEG</t>
  </si>
  <si>
    <t>Estructura portante modular para luminarias</t>
  </si>
  <si>
    <t>Suministro e instalación de Estructura Portante modular suspendida o adosada a techo o a pared para sistema de iluminación.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Elemento de unión rectos, en "T" o en "L", cóncavos y convexos en el mismo material.
- Varilla cincada de fijación a techo y tacos de sujeción. Incluido sistema tipo Cardan.
- Dispondrá de chapas laterales perforadas para anclaje de luminarias.
- Marcado CE, normativas vigentes.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</si>
  <si>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I31LUM01BEG</t>
  </si>
  <si>
    <t>Luminaria LED para estructura portante</t>
  </si>
  <si>
    <t>Suministro e instalación de Luminaria LED para acoplar en estructura portante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Inlcuido conector aéreo macho de 3 polos estanco, para conexión a línea de alimentación.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</si>
  <si>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I31NWS070</t>
  </si>
  <si>
    <t>PUNTO LUZ SUPERFICIE</t>
  </si>
  <si>
    <t>Unidad de punto de luz superficial  de 10A  realizado en tubo PVC rígido M 20/gp5 y conductor de cobre unipolar rígido de 1,5 mm2, así como interruptor superficie, caja de registro "plexo" D=70 y regletas de conexión. Se considera como punto de luz de superficie el necesario para realizar la instalacion de alumbrado normal y emergencia, totalmente montado e instalado.</t>
  </si>
  <si>
    <t>I31EST041</t>
  </si>
  <si>
    <t>Luminaria estanca LED. 15-50W 4000K.</t>
  </si>
  <si>
    <t>Suministro e instalación de Luminaria estanca con tecnología LED, con las siguientes caracterísiticas:
-Potencia. 15-50 W.
- Medidas: 600-1500 ±100mm.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</si>
  <si>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PN9775ESPX</t>
  </si>
  <si>
    <t>Sistema de iluminación LED murales</t>
  </si>
  <si>
    <t>Suministro e instalación de luminarias LED para murales en vestibulo de entrada estación. Totalmente montadas e instaladas</t>
  </si>
  <si>
    <t>I31VXX010E</t>
  </si>
  <si>
    <t>Conector estanco de 3 polos (L,N,TT) para lineas de alumbrado.</t>
  </si>
  <si>
    <t>Suministro e instalación de punto distribuidor de 1 entrada y 3 salidas con sistema de conexionado de grado IP4X o superior de 3 polos (L,N,TT) tipo Wieland RST o similar aprobado. Tendido de forma lineal y compuesto por un conector aéreo hembra para alimentación de bloque distribuidor, un conector aéreo macho para la continuación de la línea principal y un conector aéreo macho instalado en el cable que alimenta la luminaria además de un tapón con cierre de seguridad para asegurar la estanqueidad de la salida no utilizada en el derivador.
Instalado, comprobado y funcionando según R.E.B.T.</t>
  </si>
  <si>
    <t>Total MV.02.06</t>
  </si>
  <si>
    <t>MV.02.07</t>
  </si>
  <si>
    <t>INSTALACIÓN DE FUERZA</t>
  </si>
  <si>
    <t>I31BJD010X</t>
  </si>
  <si>
    <t>Caja con dos bases de enchufe industrial, 16A/230 V y 16A/400V</t>
  </si>
  <si>
    <t>Caja de fondo estancas, serie 66 IB, conteniendo dos bases de enchufe industrial, estancas, IP-55 ref. GW 66753  de GEWISS 16A/230-250 V. 2P+T(blanca) - 16A /400-415 V. 3P+T.(azul)</t>
  </si>
  <si>
    <t>I31NWS080</t>
  </si>
  <si>
    <t>BASE DE ENCHUFE SUPERFICIE</t>
  </si>
  <si>
    <t>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 y regletas de conexión, totalmente montado e instalado.</t>
  </si>
  <si>
    <t>Total MV.02.07</t>
  </si>
  <si>
    <t>MV.02.08</t>
  </si>
  <si>
    <t>I31VXX000XBEG</t>
  </si>
  <si>
    <t>Soporte personal de mantenimiento metro</t>
  </si>
  <si>
    <t>Realización de pruebas diarias para comprobación del correcto funcionamiento de la instalación eléctrica después de haber realizado un trabajo nocturno que afecte a servicios críticos de la estación, de forma que se asegure el correcto funcionamiento de los mismos una vez que se inicie el servicio de viajeros.
Se incluirá una hora como actuación de mantenimiento necesaria hasta una hora después de la apertura del servicio para realizar las reparaciones de las posibles averías que surjan no imputables al mantenimiento del titular. Esta partida incluirá la dotación de un teléfono 24h disponible para posibles consultas o declaración de incidencias por parte del mantenimiento de Metro a lo largo de la jornada de explotación de la estación hasta el cierre de la misma. Si se declara una avería en uno de los servicios que ya haya sido modificado/creado por la instaladora esta deberá hacerse cargo de la misma con la urgencia definida en el pliego de condiciones según la criticidad de la misma.
Únicamente se certificarán los trabajos que hayan sido validados por ambas partes. Cada mes, el adjudicatario deberá presentar un listado detallado de las jornadas realmente dedicadas, debidamente justificadas. Metro de Madrid deberá validar expresamente dicha dedicación y será la base para la certificación mensual correspondiente.</t>
  </si>
  <si>
    <t>Total MV.02.08</t>
  </si>
  <si>
    <t>MV.02.09</t>
  </si>
  <si>
    <t>INTEGRACIONES</t>
  </si>
  <si>
    <t>DIDOTX024X1</t>
  </si>
  <si>
    <t>Integración EVA en COMMIT</t>
  </si>
  <si>
    <t>Integración del Cuadro de Equipación de Vestíbulos y Accesos en COMMIT</t>
  </si>
  <si>
    <t>DIDEDC001BEG</t>
  </si>
  <si>
    <t>Instalación cables comunicaciones necesarios en cobre</t>
  </si>
  <si>
    <t>Suministro, montaje y conexionado de cables de comunicaciones necesarios, en cobre cuando la longitud sea igual o menor de 100 m (FTP categoría 6E)  para conexión de los cuadros eléctricos que se integren en la estación (armario de control de CGBT y cuadros EVA) con el Switch EHTERNET más próximo de la estación (PCI, PCL. etc.). Incluida la parte proporcional de los conectores FTP correspondientes, unidades de fijación, y todo el equipamiento que sea necesario para la conexión del cable de cobre  para su perfecto funcionamiento. Incluidas todas las pruebas necesarias. Totalmente instalado y funcionando.</t>
  </si>
  <si>
    <t>DIDOTX025</t>
  </si>
  <si>
    <t>Extensión del Sistema de Telecontrol Centralizado para el cuadro</t>
  </si>
  <si>
    <t>Extensión del Sistema de Telecontrol Centralizado de Estación al nivel de estación, centros Tics y Puesto Central para la integración del nuevos sistema de control del CGBT y su gestión del control y telemando remoto.</t>
  </si>
  <si>
    <t>Total MV.02.09</t>
  </si>
  <si>
    <t>Total MV.DE.2</t>
  </si>
  <si>
    <t>Total MV.DE</t>
  </si>
  <si>
    <t>Total M</t>
  </si>
  <si>
    <t>Total C10</t>
  </si>
  <si>
    <t>C11</t>
  </si>
  <si>
    <t>ESTUDIO DE SEGURIDAD Y SALUD</t>
  </si>
  <si>
    <t>ESS CAN 01</t>
  </si>
  <si>
    <t>Estudio de Seguridad y Salud</t>
  </si>
  <si>
    <t>Total C11</t>
  </si>
  <si>
    <t>Total 0</t>
  </si>
  <si>
    <t>TOTAL PRESUP. EJECUCIÓN MATERIAL</t>
  </si>
  <si>
    <t>GASTOS GENERALES Y BENEFICIO INDUSTRIAL</t>
  </si>
  <si>
    <t>BASE IMPONIBLE</t>
  </si>
  <si>
    <t>IMPORTE IVA</t>
  </si>
  <si>
    <t>PRESUPUESTO BASE DE LICITACIÓN</t>
  </si>
  <si>
    <t>OBSERVACIONES</t>
  </si>
  <si>
    <t>La oferta sin IVA no podrá superar la base imponible</t>
  </si>
  <si>
    <t>La oferta con IVA no podrá superar el presupuesto base de licitación</t>
  </si>
  <si>
    <t>Los precios por partida ofertados no podrán ser superiores a los presupuestados</t>
  </si>
  <si>
    <t>Los Precios Unitarios de las Partidas Alzadas no se podrán modificar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</si>
</sst>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8"/>
      <color rgb="FF0000FF"/>
      <name val="Calibri"/>
      <family val="2"/>
      <scheme val="minor"/>
    </font>
    <font>
      <sz val="8"/>
      <color rgb="FFFF8080"/>
      <name val="Calibri"/>
      <family val="2"/>
      <scheme val="minor"/>
    </font>
    <font>
      <sz val="8"/>
      <color rgb="FF0000FF"/>
      <name val="Calibri"/>
      <family val="2"/>
      <scheme val="minor"/>
    </font>
    <font>
      <b/>
      <sz val="11"/>
      <color theme="1"/>
      <name val="Calibri"/>
      <family val="2"/>
      <scheme val="minor"/>
    </font>
    <font>
      <sz val="9"/>
      <color indexed="81"/>
      <name val="Tahoma"/>
      <family val="2"/>
    </font>
    <font>
      <b/>
      <sz val="8"/>
      <color rgb="FFFF0000"/>
      <name val="Calibri"/>
      <family val="2"/>
      <scheme val="minor"/>
    </font>
  </fonts>
  <fills count="13">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
      <patternFill patternType="solid">
        <fgColor rgb="FFE2E9F1"/>
        <bgColor indexed="64"/>
      </patternFill>
    </fill>
    <fill>
      <patternFill patternType="solid">
        <fgColor rgb="FFF0F4F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5">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 fontId="6" fillId="0" borderId="0" xfId="0" applyNumberFormat="1" applyFont="1" applyAlignment="1">
      <alignment vertical="top"/>
    </xf>
    <xf numFmtId="0" fontId="7" fillId="5" borderId="0" xfId="0" applyFont="1" applyFill="1" applyAlignment="1">
      <alignment vertical="top"/>
    </xf>
    <xf numFmtId="49" fontId="5" fillId="6" borderId="0" xfId="0" applyNumberFormat="1" applyFont="1" applyFill="1" applyAlignment="1">
      <alignment vertical="top"/>
    </xf>
    <xf numFmtId="4" fontId="6" fillId="6" borderId="0" xfId="0" applyNumberFormat="1" applyFont="1" applyFill="1" applyAlignment="1">
      <alignment vertical="top"/>
    </xf>
    <xf numFmtId="3" fontId="7" fillId="0" borderId="0" xfId="0" applyNumberFormat="1" applyFont="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9" fontId="7" fillId="0" borderId="0" xfId="0" applyNumberFormat="1" applyFont="1" applyAlignment="1">
      <alignment vertical="top" wrapText="1"/>
    </xf>
    <xf numFmtId="49" fontId="9" fillId="6" borderId="0" xfId="0" applyNumberFormat="1" applyFont="1" applyFill="1" applyAlignment="1">
      <alignment vertical="top"/>
    </xf>
    <xf numFmtId="49" fontId="10" fillId="0" borderId="0" xfId="0" applyNumberFormat="1" applyFont="1" applyAlignment="1">
      <alignment vertical="top"/>
    </xf>
    <xf numFmtId="49" fontId="9" fillId="3" borderId="0" xfId="0" applyNumberFormat="1" applyFont="1" applyFill="1" applyAlignment="1">
      <alignment vertical="top"/>
    </xf>
    <xf numFmtId="49" fontId="9" fillId="7" borderId="0" xfId="0" applyNumberFormat="1" applyFont="1" applyFill="1" applyAlignment="1">
      <alignment vertical="top"/>
    </xf>
    <xf numFmtId="49" fontId="11" fillId="0" borderId="0" xfId="0" applyNumberFormat="1" applyFont="1" applyAlignment="1">
      <alignment vertical="top"/>
    </xf>
    <xf numFmtId="49" fontId="5" fillId="8" borderId="0" xfId="0" applyNumberFormat="1" applyFont="1" applyFill="1" applyAlignment="1">
      <alignment vertical="top"/>
    </xf>
    <xf numFmtId="4" fontId="6" fillId="8"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0" borderId="0" xfId="0" applyNumberFormat="1" applyFont="1" applyAlignment="1">
      <alignment vertical="top" wrapText="1"/>
    </xf>
    <xf numFmtId="0" fontId="7" fillId="5" borderId="0" xfId="0" applyFont="1" applyFill="1" applyAlignment="1">
      <alignment vertical="top" wrapText="1"/>
    </xf>
    <xf numFmtId="49" fontId="5" fillId="6" borderId="0" xfId="0" applyNumberFormat="1" applyFont="1" applyFill="1" applyAlignment="1">
      <alignment vertical="top" wrapText="1"/>
    </xf>
    <xf numFmtId="49" fontId="5" fillId="7" borderId="0" xfId="0" applyNumberFormat="1" applyFont="1" applyFill="1" applyAlignment="1">
      <alignment vertical="top" wrapText="1"/>
    </xf>
    <xf numFmtId="49" fontId="5" fillId="8" borderId="0" xfId="0" applyNumberFormat="1" applyFont="1" applyFill="1" applyAlignment="1">
      <alignment vertical="top" wrapText="1"/>
    </xf>
    <xf numFmtId="4" fontId="7" fillId="9" borderId="0" xfId="0" applyNumberFormat="1" applyFont="1" applyFill="1" applyAlignment="1" applyProtection="1">
      <alignment vertical="top"/>
      <protection locked="0"/>
    </xf>
    <xf numFmtId="4" fontId="14" fillId="10" borderId="0" xfId="0" applyNumberFormat="1" applyFont="1" applyFill="1" applyAlignment="1" applyProtection="1">
      <alignment vertical="top"/>
    </xf>
    <xf numFmtId="4" fontId="5" fillId="9" borderId="0" xfId="0" applyNumberFormat="1" applyFont="1" applyFill="1" applyAlignment="1" applyProtection="1">
      <alignment vertical="top"/>
      <protection locked="0"/>
    </xf>
    <xf numFmtId="0" fontId="0" fillId="11" borderId="1" xfId="0" applyFill="1" applyBorder="1"/>
    <xf numFmtId="0" fontId="0" fillId="11" borderId="2" xfId="0" applyFill="1" applyBorder="1"/>
    <xf numFmtId="49" fontId="5" fillId="11" borderId="2" xfId="0" applyNumberFormat="1" applyFont="1" applyFill="1" applyBorder="1" applyAlignment="1">
      <alignment vertical="top" wrapText="1"/>
    </xf>
    <xf numFmtId="4" fontId="6" fillId="11" borderId="3" xfId="0" applyNumberFormat="1" applyFont="1" applyFill="1" applyBorder="1" applyAlignment="1">
      <alignment vertical="top"/>
    </xf>
    <xf numFmtId="0" fontId="0" fillId="11" borderId="4" xfId="0" applyFill="1" applyBorder="1"/>
    <xf numFmtId="0" fontId="0" fillId="11" borderId="0" xfId="0" applyFill="1" applyBorder="1"/>
    <xf numFmtId="49" fontId="5" fillId="11" borderId="0" xfId="0" applyNumberFormat="1" applyFont="1" applyFill="1" applyBorder="1" applyAlignment="1">
      <alignment vertical="top" wrapText="1"/>
    </xf>
    <xf numFmtId="9" fontId="7" fillId="11" borderId="4" xfId="0" applyNumberFormat="1" applyFont="1" applyFill="1" applyBorder="1" applyAlignment="1">
      <alignment vertical="top"/>
    </xf>
    <xf numFmtId="4" fontId="6" fillId="11" borderId="5" xfId="0" applyNumberFormat="1" applyFont="1" applyFill="1" applyBorder="1" applyAlignment="1">
      <alignment vertical="top"/>
    </xf>
    <xf numFmtId="4" fontId="7" fillId="11" borderId="0" xfId="0" applyNumberFormat="1" applyFont="1" applyFill="1" applyBorder="1" applyAlignment="1" applyProtection="1">
      <alignment vertical="top"/>
      <protection locked="0"/>
    </xf>
    <xf numFmtId="0" fontId="0" fillId="11" borderId="6" xfId="0" applyFill="1" applyBorder="1"/>
    <xf numFmtId="0" fontId="0" fillId="11" borderId="7" xfId="0" applyFill="1" applyBorder="1"/>
    <xf numFmtId="49" fontId="5" fillId="11" borderId="8" xfId="0" applyNumberFormat="1" applyFont="1" applyFill="1" applyBorder="1" applyAlignment="1">
      <alignment vertical="top"/>
    </xf>
    <xf numFmtId="4" fontId="6" fillId="11" borderId="8" xfId="0" applyNumberFormat="1" applyFont="1" applyFill="1" applyBorder="1" applyAlignment="1">
      <alignment vertical="top"/>
    </xf>
    <xf numFmtId="9" fontId="5" fillId="9" borderId="4" xfId="0" applyNumberFormat="1" applyFont="1" applyFill="1" applyBorder="1" applyAlignment="1" applyProtection="1">
      <alignment vertical="top"/>
      <protection locked="0"/>
    </xf>
    <xf numFmtId="0" fontId="12" fillId="12" borderId="1" xfId="0" applyFont="1" applyFill="1" applyBorder="1"/>
    <xf numFmtId="0" fontId="0" fillId="12" borderId="2" xfId="0" applyFill="1" applyBorder="1"/>
    <xf numFmtId="0" fontId="0" fillId="12" borderId="3" xfId="0" applyFill="1" applyBorder="1"/>
    <xf numFmtId="0" fontId="7" fillId="12" borderId="4" xfId="0" applyFont="1" applyFill="1" applyBorder="1"/>
    <xf numFmtId="0" fontId="0" fillId="12" borderId="0" xfId="0" applyFill="1" applyBorder="1"/>
    <xf numFmtId="0" fontId="0" fillId="12" borderId="5" xfId="0" applyFill="1" applyBorder="1"/>
    <xf numFmtId="0" fontId="7" fillId="12" borderId="6" xfId="0" applyFont="1" applyFill="1" applyBorder="1"/>
    <xf numFmtId="0" fontId="0" fillId="12" borderId="7" xfId="0" applyFill="1" applyBorder="1"/>
    <xf numFmtId="0" fontId="0" fillId="12" borderId="8"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276A0-29B0-4212-8808-E0E56F2B05D3}">
  <dimension ref="A1:J2927"/>
  <sheetViews>
    <sheetView tabSelected="1" zoomScale="90" zoomScaleNormal="90" workbookViewId="0">
      <pane xSplit="4" ySplit="3" topLeftCell="E6" activePane="bottomRight" state="frozen"/>
      <selection pane="topRight" activeCell="E1" sqref="E1"/>
      <selection pane="bottomLeft" activeCell="A4" sqref="A4"/>
      <selection pane="bottomRight" activeCell="I6" sqref="I6"/>
    </sheetView>
  </sheetViews>
  <sheetFormatPr baseColWidth="10" defaultRowHeight="15" x14ac:dyDescent="0.25"/>
  <cols>
    <col min="1" max="1" width="13.140625" bestFit="1" customWidth="1"/>
    <col min="2" max="2" width="5.7109375" bestFit="1" customWidth="1"/>
    <col min="3" max="3" width="3.85546875" bestFit="1" customWidth="1"/>
    <col min="4" max="4" width="60.7109375" customWidth="1"/>
    <col min="5" max="5" width="8" bestFit="1" customWidth="1"/>
    <col min="6" max="7" width="13.28515625" bestFit="1" customWidth="1"/>
    <col min="8" max="8" width="8" hidden="1" customWidth="1"/>
    <col min="9" max="10" width="13.2851562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30" t="s">
        <v>5</v>
      </c>
      <c r="E3" s="4" t="s">
        <v>6</v>
      </c>
      <c r="F3" s="4" t="s">
        <v>7</v>
      </c>
      <c r="G3" s="4" t="s">
        <v>8</v>
      </c>
      <c r="H3" s="4" t="s">
        <v>6</v>
      </c>
      <c r="I3" s="4" t="s">
        <v>7</v>
      </c>
      <c r="J3" s="4" t="s">
        <v>8</v>
      </c>
    </row>
    <row r="4" spans="1:10" x14ac:dyDescent="0.25">
      <c r="A4" s="5" t="s">
        <v>9</v>
      </c>
      <c r="B4" s="5" t="s">
        <v>10</v>
      </c>
      <c r="C4" s="5" t="s">
        <v>11</v>
      </c>
      <c r="D4" s="31" t="s">
        <v>12</v>
      </c>
      <c r="E4" s="6">
        <f t="shared" ref="E4:J4" si="0">E171</f>
        <v>1</v>
      </c>
      <c r="F4" s="7">
        <f t="shared" si="0"/>
        <v>1126996.1599999999</v>
      </c>
      <c r="G4" s="7">
        <f t="shared" si="0"/>
        <v>1126996.1599999999</v>
      </c>
      <c r="H4" s="6">
        <f t="shared" si="0"/>
        <v>1</v>
      </c>
      <c r="I4" s="7">
        <f t="shared" si="0"/>
        <v>816196</v>
      </c>
      <c r="J4" s="7">
        <f t="shared" si="0"/>
        <v>816196</v>
      </c>
    </row>
    <row r="5" spans="1:10" x14ac:dyDescent="0.25">
      <c r="A5" s="8" t="s">
        <v>13</v>
      </c>
      <c r="B5" s="8" t="s">
        <v>10</v>
      </c>
      <c r="C5" s="8" t="s">
        <v>11</v>
      </c>
      <c r="D5" s="32" t="s">
        <v>14</v>
      </c>
      <c r="E5" s="9">
        <f t="shared" ref="E5:J5" si="1">E12</f>
        <v>1</v>
      </c>
      <c r="F5" s="9">
        <f t="shared" si="1"/>
        <v>53485.68</v>
      </c>
      <c r="G5" s="9">
        <f t="shared" si="1"/>
        <v>53485.68</v>
      </c>
      <c r="H5" s="9">
        <f t="shared" si="1"/>
        <v>1</v>
      </c>
      <c r="I5" s="9">
        <f t="shared" si="1"/>
        <v>0</v>
      </c>
      <c r="J5" s="9">
        <f t="shared" si="1"/>
        <v>0</v>
      </c>
    </row>
    <row r="6" spans="1:10" x14ac:dyDescent="0.25">
      <c r="A6" s="10" t="s">
        <v>15</v>
      </c>
      <c r="B6" s="11" t="s">
        <v>16</v>
      </c>
      <c r="C6" s="11" t="s">
        <v>17</v>
      </c>
      <c r="D6" s="22" t="s">
        <v>18</v>
      </c>
      <c r="E6" s="12">
        <v>1</v>
      </c>
      <c r="F6" s="12">
        <v>3835.13</v>
      </c>
      <c r="G6" s="13">
        <f>ROUND(E6*F6,2)</f>
        <v>3835.13</v>
      </c>
      <c r="H6" s="12">
        <v>1</v>
      </c>
      <c r="I6" s="38">
        <v>0</v>
      </c>
      <c r="J6" s="13">
        <f>ROUND(H6*I6,2)</f>
        <v>0</v>
      </c>
    </row>
    <row r="7" spans="1:10" ht="22.5" x14ac:dyDescent="0.25">
      <c r="A7" s="14"/>
      <c r="B7" s="14"/>
      <c r="C7" s="14"/>
      <c r="D7" s="22" t="s">
        <v>19</v>
      </c>
      <c r="E7" s="14"/>
      <c r="F7" s="14"/>
      <c r="G7" s="14"/>
      <c r="H7" s="14"/>
      <c r="I7" s="14"/>
      <c r="J7" s="14"/>
    </row>
    <row r="8" spans="1:10" x14ac:dyDescent="0.25">
      <c r="A8" s="10" t="s">
        <v>20</v>
      </c>
      <c r="B8" s="11" t="s">
        <v>16</v>
      </c>
      <c r="C8" s="11" t="s">
        <v>17</v>
      </c>
      <c r="D8" s="22" t="s">
        <v>21</v>
      </c>
      <c r="E8" s="12">
        <v>1</v>
      </c>
      <c r="F8" s="12">
        <v>2400.5500000000002</v>
      </c>
      <c r="G8" s="13">
        <f>ROUND(E8*F8,2)</f>
        <v>2400.5500000000002</v>
      </c>
      <c r="H8" s="12">
        <v>1</v>
      </c>
      <c r="I8" s="38">
        <v>0</v>
      </c>
      <c r="J8" s="13">
        <f>ROUND(H8*I8,2)</f>
        <v>0</v>
      </c>
    </row>
    <row r="9" spans="1:10" ht="146.25" x14ac:dyDescent="0.25">
      <c r="A9" s="14"/>
      <c r="B9" s="14"/>
      <c r="C9" s="14"/>
      <c r="D9" s="22" t="s">
        <v>22</v>
      </c>
      <c r="E9" s="14"/>
      <c r="F9" s="14"/>
      <c r="G9" s="14"/>
      <c r="H9" s="14"/>
      <c r="I9" s="14"/>
      <c r="J9" s="14"/>
    </row>
    <row r="10" spans="1:10" ht="22.5" x14ac:dyDescent="0.25">
      <c r="A10" s="10" t="s">
        <v>23</v>
      </c>
      <c r="B10" s="11" t="s">
        <v>16</v>
      </c>
      <c r="C10" s="11" t="s">
        <v>17</v>
      </c>
      <c r="D10" s="22" t="s">
        <v>24</v>
      </c>
      <c r="E10" s="12">
        <v>1</v>
      </c>
      <c r="F10" s="12">
        <v>47250</v>
      </c>
      <c r="G10" s="13">
        <f>ROUND(E10*F10,2)</f>
        <v>47250</v>
      </c>
      <c r="H10" s="12">
        <v>1</v>
      </c>
      <c r="I10" s="38">
        <v>0</v>
      </c>
      <c r="J10" s="13">
        <f>ROUND(H10*I10,2)</f>
        <v>0</v>
      </c>
    </row>
    <row r="11" spans="1:10" ht="112.5" x14ac:dyDescent="0.25">
      <c r="A11" s="14"/>
      <c r="B11" s="14"/>
      <c r="C11" s="14"/>
      <c r="D11" s="22" t="s">
        <v>25</v>
      </c>
      <c r="E11" s="14"/>
      <c r="F11" s="14"/>
      <c r="G11" s="14"/>
      <c r="H11" s="14"/>
      <c r="I11" s="14"/>
      <c r="J11" s="14"/>
    </row>
    <row r="12" spans="1:10" x14ac:dyDescent="0.25">
      <c r="A12" s="14"/>
      <c r="B12" s="14"/>
      <c r="C12" s="14"/>
      <c r="D12" s="33" t="s">
        <v>26</v>
      </c>
      <c r="E12" s="12">
        <v>1</v>
      </c>
      <c r="F12" s="15">
        <f>G6+G8+G10</f>
        <v>53485.68</v>
      </c>
      <c r="G12" s="15">
        <f>ROUND(E12*F12,2)</f>
        <v>53485.68</v>
      </c>
      <c r="H12" s="12">
        <v>1</v>
      </c>
      <c r="I12" s="15">
        <f>J6+J8+J10</f>
        <v>0</v>
      </c>
      <c r="J12" s="15">
        <f>ROUND(H12*I12,2)</f>
        <v>0</v>
      </c>
    </row>
    <row r="13" spans="1:10" ht="1.1499999999999999" customHeight="1" x14ac:dyDescent="0.25">
      <c r="A13" s="16"/>
      <c r="B13" s="16"/>
      <c r="C13" s="16"/>
      <c r="D13" s="34"/>
      <c r="E13" s="16"/>
      <c r="F13" s="16"/>
      <c r="G13" s="16"/>
      <c r="H13" s="16"/>
      <c r="I13" s="16"/>
      <c r="J13" s="16"/>
    </row>
    <row r="14" spans="1:10" x14ac:dyDescent="0.25">
      <c r="A14" s="8" t="s">
        <v>27</v>
      </c>
      <c r="B14" s="8" t="s">
        <v>10</v>
      </c>
      <c r="C14" s="8" t="s">
        <v>11</v>
      </c>
      <c r="D14" s="32" t="s">
        <v>28</v>
      </c>
      <c r="E14" s="9">
        <f t="shared" ref="E14:J14" si="2">E57</f>
        <v>1</v>
      </c>
      <c r="F14" s="9">
        <f t="shared" si="2"/>
        <v>661500</v>
      </c>
      <c r="G14" s="9">
        <f t="shared" si="2"/>
        <v>661500</v>
      </c>
      <c r="H14" s="9">
        <f t="shared" si="2"/>
        <v>1</v>
      </c>
      <c r="I14" s="9">
        <f t="shared" si="2"/>
        <v>645750</v>
      </c>
      <c r="J14" s="9">
        <f t="shared" si="2"/>
        <v>645750</v>
      </c>
    </row>
    <row r="15" spans="1:10" x14ac:dyDescent="0.25">
      <c r="A15" s="17" t="s">
        <v>29</v>
      </c>
      <c r="B15" s="17" t="s">
        <v>10</v>
      </c>
      <c r="C15" s="17" t="s">
        <v>11</v>
      </c>
      <c r="D15" s="35" t="s">
        <v>30</v>
      </c>
      <c r="E15" s="18">
        <f t="shared" ref="E15:J15" si="3">E18</f>
        <v>1</v>
      </c>
      <c r="F15" s="18">
        <f t="shared" si="3"/>
        <v>126000</v>
      </c>
      <c r="G15" s="18">
        <f t="shared" si="3"/>
        <v>126000</v>
      </c>
      <c r="H15" s="18">
        <f t="shared" si="3"/>
        <v>1</v>
      </c>
      <c r="I15" s="18">
        <f t="shared" si="3"/>
        <v>126000</v>
      </c>
      <c r="J15" s="18">
        <f t="shared" si="3"/>
        <v>126000</v>
      </c>
    </row>
    <row r="16" spans="1:10" x14ac:dyDescent="0.25">
      <c r="A16" s="10" t="s">
        <v>31</v>
      </c>
      <c r="B16" s="11" t="s">
        <v>16</v>
      </c>
      <c r="C16" s="11" t="s">
        <v>32</v>
      </c>
      <c r="D16" s="22" t="s">
        <v>33</v>
      </c>
      <c r="E16" s="12">
        <v>1</v>
      </c>
      <c r="F16" s="12">
        <v>126000</v>
      </c>
      <c r="G16" s="13">
        <f>ROUND(E16*F16,2)</f>
        <v>126000</v>
      </c>
      <c r="H16" s="12">
        <v>1</v>
      </c>
      <c r="I16" s="39">
        <f>F16</f>
        <v>126000</v>
      </c>
      <c r="J16" s="13">
        <f>ROUND(H16*I16,2)</f>
        <v>126000</v>
      </c>
    </row>
    <row r="17" spans="1:10" ht="135" x14ac:dyDescent="0.25">
      <c r="A17" s="14"/>
      <c r="B17" s="14"/>
      <c r="C17" s="14"/>
      <c r="D17" s="22" t="s">
        <v>34</v>
      </c>
      <c r="E17" s="14"/>
      <c r="F17" s="14"/>
      <c r="G17" s="14"/>
      <c r="H17" s="14"/>
      <c r="I17" s="14"/>
      <c r="J17" s="14"/>
    </row>
    <row r="18" spans="1:10" x14ac:dyDescent="0.25">
      <c r="A18" s="14"/>
      <c r="B18" s="14"/>
      <c r="C18" s="14"/>
      <c r="D18" s="33" t="s">
        <v>35</v>
      </c>
      <c r="E18" s="12">
        <v>1</v>
      </c>
      <c r="F18" s="15">
        <f>G16</f>
        <v>126000</v>
      </c>
      <c r="G18" s="15">
        <f>ROUND(E18*F18,2)</f>
        <v>126000</v>
      </c>
      <c r="H18" s="12">
        <v>1</v>
      </c>
      <c r="I18" s="15">
        <f>J16</f>
        <v>126000</v>
      </c>
      <c r="J18" s="15">
        <f>ROUND(H18*I18,2)</f>
        <v>126000</v>
      </c>
    </row>
    <row r="19" spans="1:10" ht="1.1499999999999999" customHeight="1" x14ac:dyDescent="0.25">
      <c r="A19" s="16"/>
      <c r="B19" s="16"/>
      <c r="C19" s="16"/>
      <c r="D19" s="34"/>
      <c r="E19" s="16"/>
      <c r="F19" s="16"/>
      <c r="G19" s="16"/>
      <c r="H19" s="16"/>
      <c r="I19" s="16"/>
      <c r="J19" s="16"/>
    </row>
    <row r="20" spans="1:10" x14ac:dyDescent="0.25">
      <c r="A20" s="17" t="s">
        <v>36</v>
      </c>
      <c r="B20" s="17" t="s">
        <v>10</v>
      </c>
      <c r="C20" s="17" t="s">
        <v>11</v>
      </c>
      <c r="D20" s="35" t="s">
        <v>37</v>
      </c>
      <c r="E20" s="18">
        <f t="shared" ref="E20:J20" si="4">E23</f>
        <v>1</v>
      </c>
      <c r="F20" s="18">
        <f t="shared" si="4"/>
        <v>183750</v>
      </c>
      <c r="G20" s="18">
        <f t="shared" si="4"/>
        <v>183750</v>
      </c>
      <c r="H20" s="18">
        <f t="shared" si="4"/>
        <v>1</v>
      </c>
      <c r="I20" s="18">
        <f t="shared" si="4"/>
        <v>183750</v>
      </c>
      <c r="J20" s="18">
        <f t="shared" si="4"/>
        <v>183750</v>
      </c>
    </row>
    <row r="21" spans="1:10" x14ac:dyDescent="0.25">
      <c r="A21" s="10" t="s">
        <v>38</v>
      </c>
      <c r="B21" s="11" t="s">
        <v>16</v>
      </c>
      <c r="C21" s="11" t="s">
        <v>32</v>
      </c>
      <c r="D21" s="22" t="s">
        <v>39</v>
      </c>
      <c r="E21" s="12">
        <v>1</v>
      </c>
      <c r="F21" s="12">
        <v>183750</v>
      </c>
      <c r="G21" s="13">
        <f>ROUND(E21*F21,2)</f>
        <v>183750</v>
      </c>
      <c r="H21" s="12">
        <v>1</v>
      </c>
      <c r="I21" s="39">
        <f>F21</f>
        <v>183750</v>
      </c>
      <c r="J21" s="13">
        <f>ROUND(H21*I21,2)</f>
        <v>183750</v>
      </c>
    </row>
    <row r="22" spans="1:10" ht="146.25" x14ac:dyDescent="0.25">
      <c r="A22" s="14"/>
      <c r="B22" s="14"/>
      <c r="C22" s="14"/>
      <c r="D22" s="22" t="s">
        <v>40</v>
      </c>
      <c r="E22" s="14"/>
      <c r="F22" s="14"/>
      <c r="G22" s="14"/>
      <c r="H22" s="14"/>
      <c r="I22" s="14"/>
      <c r="J22" s="14"/>
    </row>
    <row r="23" spans="1:10" x14ac:dyDescent="0.25">
      <c r="A23" s="14"/>
      <c r="B23" s="14"/>
      <c r="C23" s="14"/>
      <c r="D23" s="33" t="s">
        <v>41</v>
      </c>
      <c r="E23" s="12">
        <v>1</v>
      </c>
      <c r="F23" s="15">
        <f>G21</f>
        <v>183750</v>
      </c>
      <c r="G23" s="15">
        <f>ROUND(E23*F23,2)</f>
        <v>183750</v>
      </c>
      <c r="H23" s="12">
        <v>1</v>
      </c>
      <c r="I23" s="15">
        <f>J21</f>
        <v>183750</v>
      </c>
      <c r="J23" s="15">
        <f>ROUND(H23*I23,2)</f>
        <v>183750</v>
      </c>
    </row>
    <row r="24" spans="1:10" ht="1.1499999999999999" customHeight="1" x14ac:dyDescent="0.25">
      <c r="A24" s="16"/>
      <c r="B24" s="16"/>
      <c r="C24" s="16"/>
      <c r="D24" s="34"/>
      <c r="E24" s="16"/>
      <c r="F24" s="16"/>
      <c r="G24" s="16"/>
      <c r="H24" s="16"/>
      <c r="I24" s="16"/>
      <c r="J24" s="16"/>
    </row>
    <row r="25" spans="1:10" x14ac:dyDescent="0.25">
      <c r="A25" s="17" t="s">
        <v>42</v>
      </c>
      <c r="B25" s="17" t="s">
        <v>10</v>
      </c>
      <c r="C25" s="17" t="s">
        <v>11</v>
      </c>
      <c r="D25" s="35" t="s">
        <v>43</v>
      </c>
      <c r="E25" s="18">
        <f t="shared" ref="E25:J25" si="5">E28</f>
        <v>1</v>
      </c>
      <c r="F25" s="18">
        <f t="shared" si="5"/>
        <v>31500</v>
      </c>
      <c r="G25" s="18">
        <f t="shared" si="5"/>
        <v>31500</v>
      </c>
      <c r="H25" s="18">
        <f t="shared" si="5"/>
        <v>1</v>
      </c>
      <c r="I25" s="18">
        <f t="shared" si="5"/>
        <v>31500</v>
      </c>
      <c r="J25" s="18">
        <f t="shared" si="5"/>
        <v>31500</v>
      </c>
    </row>
    <row r="26" spans="1:10" x14ac:dyDescent="0.25">
      <c r="A26" s="10" t="s">
        <v>44</v>
      </c>
      <c r="B26" s="11" t="s">
        <v>16</v>
      </c>
      <c r="C26" s="11" t="s">
        <v>32</v>
      </c>
      <c r="D26" s="22" t="s">
        <v>45</v>
      </c>
      <c r="E26" s="12">
        <v>1</v>
      </c>
      <c r="F26" s="12">
        <v>31500</v>
      </c>
      <c r="G26" s="13">
        <f>ROUND(E26*F26,2)</f>
        <v>31500</v>
      </c>
      <c r="H26" s="12">
        <v>1</v>
      </c>
      <c r="I26" s="39">
        <f>F26</f>
        <v>31500</v>
      </c>
      <c r="J26" s="13">
        <f>ROUND(H26*I26,2)</f>
        <v>31500</v>
      </c>
    </row>
    <row r="27" spans="1:10" ht="135" x14ac:dyDescent="0.25">
      <c r="A27" s="14"/>
      <c r="B27" s="14"/>
      <c r="C27" s="14"/>
      <c r="D27" s="22" t="s">
        <v>46</v>
      </c>
      <c r="E27" s="14"/>
      <c r="F27" s="14"/>
      <c r="G27" s="14"/>
      <c r="H27" s="14"/>
      <c r="I27" s="14"/>
      <c r="J27" s="14"/>
    </row>
    <row r="28" spans="1:10" x14ac:dyDescent="0.25">
      <c r="A28" s="14"/>
      <c r="B28" s="14"/>
      <c r="C28" s="14"/>
      <c r="D28" s="33" t="s">
        <v>47</v>
      </c>
      <c r="E28" s="12">
        <v>1</v>
      </c>
      <c r="F28" s="15">
        <f>G26</f>
        <v>31500</v>
      </c>
      <c r="G28" s="15">
        <f>ROUND(E28*F28,2)</f>
        <v>31500</v>
      </c>
      <c r="H28" s="12">
        <v>1</v>
      </c>
      <c r="I28" s="15">
        <f>J26</f>
        <v>31500</v>
      </c>
      <c r="J28" s="15">
        <f>ROUND(H28*I28,2)</f>
        <v>31500</v>
      </c>
    </row>
    <row r="29" spans="1:10" ht="1.1499999999999999" customHeight="1" x14ac:dyDescent="0.25">
      <c r="A29" s="16"/>
      <c r="B29" s="16"/>
      <c r="C29" s="16"/>
      <c r="D29" s="34"/>
      <c r="E29" s="16"/>
      <c r="F29" s="16"/>
      <c r="G29" s="16"/>
      <c r="H29" s="16"/>
      <c r="I29" s="16"/>
      <c r="J29" s="16"/>
    </row>
    <row r="30" spans="1:10" x14ac:dyDescent="0.25">
      <c r="A30" s="17" t="s">
        <v>48</v>
      </c>
      <c r="B30" s="17" t="s">
        <v>10</v>
      </c>
      <c r="C30" s="17" t="s">
        <v>11</v>
      </c>
      <c r="D30" s="35" t="s">
        <v>49</v>
      </c>
      <c r="E30" s="18">
        <f t="shared" ref="E30:J30" si="6">E33</f>
        <v>1</v>
      </c>
      <c r="F30" s="18">
        <f t="shared" si="6"/>
        <v>31500</v>
      </c>
      <c r="G30" s="18">
        <f t="shared" si="6"/>
        <v>31500</v>
      </c>
      <c r="H30" s="18">
        <f t="shared" si="6"/>
        <v>1</v>
      </c>
      <c r="I30" s="18">
        <f t="shared" si="6"/>
        <v>31500</v>
      </c>
      <c r="J30" s="18">
        <f t="shared" si="6"/>
        <v>31500</v>
      </c>
    </row>
    <row r="31" spans="1:10" x14ac:dyDescent="0.25">
      <c r="A31" s="10" t="s">
        <v>50</v>
      </c>
      <c r="B31" s="11" t="s">
        <v>16</v>
      </c>
      <c r="C31" s="11" t="s">
        <v>32</v>
      </c>
      <c r="D31" s="22" t="s">
        <v>51</v>
      </c>
      <c r="E31" s="12">
        <v>1</v>
      </c>
      <c r="F31" s="12">
        <v>31500</v>
      </c>
      <c r="G31" s="13">
        <f>ROUND(E31*F31,2)</f>
        <v>31500</v>
      </c>
      <c r="H31" s="12">
        <v>1</v>
      </c>
      <c r="I31" s="39">
        <f>F31</f>
        <v>31500</v>
      </c>
      <c r="J31" s="13">
        <f>ROUND(H31*I31,2)</f>
        <v>31500</v>
      </c>
    </row>
    <row r="32" spans="1:10" ht="146.25" x14ac:dyDescent="0.25">
      <c r="A32" s="14"/>
      <c r="B32" s="14"/>
      <c r="C32" s="14"/>
      <c r="D32" s="22" t="s">
        <v>52</v>
      </c>
      <c r="E32" s="14"/>
      <c r="F32" s="14"/>
      <c r="G32" s="14"/>
      <c r="H32" s="14"/>
      <c r="I32" s="14"/>
      <c r="J32" s="14"/>
    </row>
    <row r="33" spans="1:10" x14ac:dyDescent="0.25">
      <c r="A33" s="14"/>
      <c r="B33" s="14"/>
      <c r="C33" s="14"/>
      <c r="D33" s="33" t="s">
        <v>53</v>
      </c>
      <c r="E33" s="12">
        <v>1</v>
      </c>
      <c r="F33" s="15">
        <f>G31</f>
        <v>31500</v>
      </c>
      <c r="G33" s="15">
        <f>ROUND(E33*F33,2)</f>
        <v>31500</v>
      </c>
      <c r="H33" s="12">
        <v>1</v>
      </c>
      <c r="I33" s="15">
        <f>J31</f>
        <v>31500</v>
      </c>
      <c r="J33" s="15">
        <f>ROUND(H33*I33,2)</f>
        <v>31500</v>
      </c>
    </row>
    <row r="34" spans="1:10" ht="1.1499999999999999" customHeight="1" x14ac:dyDescent="0.25">
      <c r="A34" s="16"/>
      <c r="B34" s="16"/>
      <c r="C34" s="16"/>
      <c r="D34" s="34"/>
      <c r="E34" s="16"/>
      <c r="F34" s="16"/>
      <c r="G34" s="16"/>
      <c r="H34" s="16"/>
      <c r="I34" s="16"/>
      <c r="J34" s="16"/>
    </row>
    <row r="35" spans="1:10" x14ac:dyDescent="0.25">
      <c r="A35" s="17" t="s">
        <v>54</v>
      </c>
      <c r="B35" s="17" t="s">
        <v>10</v>
      </c>
      <c r="C35" s="17" t="s">
        <v>11</v>
      </c>
      <c r="D35" s="35" t="s">
        <v>55</v>
      </c>
      <c r="E35" s="18">
        <f t="shared" ref="E35:J35" si="7">E38</f>
        <v>1</v>
      </c>
      <c r="F35" s="18">
        <f t="shared" si="7"/>
        <v>84000</v>
      </c>
      <c r="G35" s="18">
        <f t="shared" si="7"/>
        <v>84000</v>
      </c>
      <c r="H35" s="18">
        <f t="shared" si="7"/>
        <v>1</v>
      </c>
      <c r="I35" s="18">
        <f t="shared" si="7"/>
        <v>84000</v>
      </c>
      <c r="J35" s="18">
        <f t="shared" si="7"/>
        <v>84000</v>
      </c>
    </row>
    <row r="36" spans="1:10" x14ac:dyDescent="0.25">
      <c r="A36" s="10" t="s">
        <v>56</v>
      </c>
      <c r="B36" s="11" t="s">
        <v>16</v>
      </c>
      <c r="C36" s="11" t="s">
        <v>32</v>
      </c>
      <c r="D36" s="22" t="s">
        <v>57</v>
      </c>
      <c r="E36" s="12">
        <v>1</v>
      </c>
      <c r="F36" s="12">
        <v>84000</v>
      </c>
      <c r="G36" s="13">
        <f>ROUND(E36*F36,2)</f>
        <v>84000</v>
      </c>
      <c r="H36" s="12">
        <v>1</v>
      </c>
      <c r="I36" s="39">
        <f>F36</f>
        <v>84000</v>
      </c>
      <c r="J36" s="13">
        <f>ROUND(H36*I36,2)</f>
        <v>84000</v>
      </c>
    </row>
    <row r="37" spans="1:10" ht="146.25" x14ac:dyDescent="0.25">
      <c r="A37" s="14"/>
      <c r="B37" s="14"/>
      <c r="C37" s="14"/>
      <c r="D37" s="22" t="s">
        <v>58</v>
      </c>
      <c r="E37" s="14"/>
      <c r="F37" s="14"/>
      <c r="G37" s="14"/>
      <c r="H37" s="14"/>
      <c r="I37" s="14"/>
      <c r="J37" s="14"/>
    </row>
    <row r="38" spans="1:10" x14ac:dyDescent="0.25">
      <c r="A38" s="14"/>
      <c r="B38" s="14"/>
      <c r="C38" s="14"/>
      <c r="D38" s="33" t="s">
        <v>59</v>
      </c>
      <c r="E38" s="12">
        <v>1</v>
      </c>
      <c r="F38" s="15">
        <f>G36</f>
        <v>84000</v>
      </c>
      <c r="G38" s="15">
        <f>ROUND(E38*F38,2)</f>
        <v>84000</v>
      </c>
      <c r="H38" s="12">
        <v>1</v>
      </c>
      <c r="I38" s="15">
        <f>J36</f>
        <v>84000</v>
      </c>
      <c r="J38" s="15">
        <f>ROUND(H38*I38,2)</f>
        <v>84000</v>
      </c>
    </row>
    <row r="39" spans="1:10" ht="1.1499999999999999" customHeight="1" x14ac:dyDescent="0.25">
      <c r="A39" s="16"/>
      <c r="B39" s="16"/>
      <c r="C39" s="16"/>
      <c r="D39" s="34"/>
      <c r="E39" s="16"/>
      <c r="F39" s="16"/>
      <c r="G39" s="16"/>
      <c r="H39" s="16"/>
      <c r="I39" s="16"/>
      <c r="J39" s="16"/>
    </row>
    <row r="40" spans="1:10" x14ac:dyDescent="0.25">
      <c r="A40" s="17" t="s">
        <v>60</v>
      </c>
      <c r="B40" s="17" t="s">
        <v>10</v>
      </c>
      <c r="C40" s="17" t="s">
        <v>11</v>
      </c>
      <c r="D40" s="35" t="s">
        <v>61</v>
      </c>
      <c r="E40" s="18">
        <f t="shared" ref="E40:J40" si="8">E43</f>
        <v>1</v>
      </c>
      <c r="F40" s="18">
        <f t="shared" si="8"/>
        <v>21000</v>
      </c>
      <c r="G40" s="18">
        <f t="shared" si="8"/>
        <v>21000</v>
      </c>
      <c r="H40" s="18">
        <f t="shared" si="8"/>
        <v>1</v>
      </c>
      <c r="I40" s="18">
        <f t="shared" si="8"/>
        <v>21000</v>
      </c>
      <c r="J40" s="18">
        <f t="shared" si="8"/>
        <v>21000</v>
      </c>
    </row>
    <row r="41" spans="1:10" x14ac:dyDescent="0.25">
      <c r="A41" s="10" t="s">
        <v>62</v>
      </c>
      <c r="B41" s="11" t="s">
        <v>16</v>
      </c>
      <c r="C41" s="11" t="s">
        <v>32</v>
      </c>
      <c r="D41" s="22" t="s">
        <v>63</v>
      </c>
      <c r="E41" s="12">
        <v>1</v>
      </c>
      <c r="F41" s="12">
        <v>21000</v>
      </c>
      <c r="G41" s="13">
        <f>ROUND(E41*F41,2)</f>
        <v>21000</v>
      </c>
      <c r="H41" s="12">
        <v>1</v>
      </c>
      <c r="I41" s="39">
        <f>F41</f>
        <v>21000</v>
      </c>
      <c r="J41" s="13">
        <f>ROUND(H41*I41,2)</f>
        <v>21000</v>
      </c>
    </row>
    <row r="42" spans="1:10" ht="146.25" x14ac:dyDescent="0.25">
      <c r="A42" s="14"/>
      <c r="B42" s="14"/>
      <c r="C42" s="14"/>
      <c r="D42" s="22" t="s">
        <v>64</v>
      </c>
      <c r="E42" s="14"/>
      <c r="F42" s="14"/>
      <c r="G42" s="14"/>
      <c r="H42" s="14"/>
      <c r="I42" s="14"/>
      <c r="J42" s="14"/>
    </row>
    <row r="43" spans="1:10" x14ac:dyDescent="0.25">
      <c r="A43" s="14"/>
      <c r="B43" s="14"/>
      <c r="C43" s="14"/>
      <c r="D43" s="33" t="s">
        <v>65</v>
      </c>
      <c r="E43" s="12">
        <v>1</v>
      </c>
      <c r="F43" s="15">
        <f>G41</f>
        <v>21000</v>
      </c>
      <c r="G43" s="15">
        <f>ROUND(E43*F43,2)</f>
        <v>21000</v>
      </c>
      <c r="H43" s="12">
        <v>1</v>
      </c>
      <c r="I43" s="15">
        <f>J41</f>
        <v>21000</v>
      </c>
      <c r="J43" s="15">
        <f>ROUND(H43*I43,2)</f>
        <v>21000</v>
      </c>
    </row>
    <row r="44" spans="1:10" ht="1.1499999999999999" customHeight="1" x14ac:dyDescent="0.25">
      <c r="A44" s="16"/>
      <c r="B44" s="16"/>
      <c r="C44" s="16"/>
      <c r="D44" s="34"/>
      <c r="E44" s="16"/>
      <c r="F44" s="16"/>
      <c r="G44" s="16"/>
      <c r="H44" s="16"/>
      <c r="I44" s="16"/>
      <c r="J44" s="16"/>
    </row>
    <row r="45" spans="1:10" x14ac:dyDescent="0.25">
      <c r="A45" s="17" t="s">
        <v>66</v>
      </c>
      <c r="B45" s="17" t="s">
        <v>10</v>
      </c>
      <c r="C45" s="17" t="s">
        <v>11</v>
      </c>
      <c r="D45" s="35" t="s">
        <v>67</v>
      </c>
      <c r="E45" s="18">
        <f t="shared" ref="E45:J45" si="9">E48</f>
        <v>1</v>
      </c>
      <c r="F45" s="18">
        <f t="shared" si="9"/>
        <v>63000</v>
      </c>
      <c r="G45" s="18">
        <f t="shared" si="9"/>
        <v>63000</v>
      </c>
      <c r="H45" s="18">
        <f t="shared" si="9"/>
        <v>1</v>
      </c>
      <c r="I45" s="18">
        <f t="shared" si="9"/>
        <v>63000</v>
      </c>
      <c r="J45" s="18">
        <f t="shared" si="9"/>
        <v>63000</v>
      </c>
    </row>
    <row r="46" spans="1:10" x14ac:dyDescent="0.25">
      <c r="A46" s="10" t="s">
        <v>68</v>
      </c>
      <c r="B46" s="11" t="s">
        <v>16</v>
      </c>
      <c r="C46" s="11" t="s">
        <v>32</v>
      </c>
      <c r="D46" s="22" t="s">
        <v>69</v>
      </c>
      <c r="E46" s="12">
        <v>1</v>
      </c>
      <c r="F46" s="12">
        <v>63000</v>
      </c>
      <c r="G46" s="13">
        <f>ROUND(E46*F46,2)</f>
        <v>63000</v>
      </c>
      <c r="H46" s="12">
        <v>1</v>
      </c>
      <c r="I46" s="39">
        <f>F46</f>
        <v>63000</v>
      </c>
      <c r="J46" s="13">
        <f>ROUND(H46*I46,2)</f>
        <v>63000</v>
      </c>
    </row>
    <row r="47" spans="1:10" ht="157.5" x14ac:dyDescent="0.25">
      <c r="A47" s="14"/>
      <c r="B47" s="14"/>
      <c r="C47" s="14"/>
      <c r="D47" s="22" t="s">
        <v>70</v>
      </c>
      <c r="E47" s="14"/>
      <c r="F47" s="14"/>
      <c r="G47" s="14"/>
      <c r="H47" s="14"/>
      <c r="I47" s="14"/>
      <c r="J47" s="14"/>
    </row>
    <row r="48" spans="1:10" x14ac:dyDescent="0.25">
      <c r="A48" s="14"/>
      <c r="B48" s="14"/>
      <c r="C48" s="14"/>
      <c r="D48" s="33" t="s">
        <v>71</v>
      </c>
      <c r="E48" s="12">
        <v>1</v>
      </c>
      <c r="F48" s="15">
        <f>G46</f>
        <v>63000</v>
      </c>
      <c r="G48" s="15">
        <f>ROUND(E48*F48,2)</f>
        <v>63000</v>
      </c>
      <c r="H48" s="12">
        <v>1</v>
      </c>
      <c r="I48" s="15">
        <f>J46</f>
        <v>63000</v>
      </c>
      <c r="J48" s="15">
        <f>ROUND(H48*I48,2)</f>
        <v>63000</v>
      </c>
    </row>
    <row r="49" spans="1:10" ht="1.1499999999999999" customHeight="1" x14ac:dyDescent="0.25">
      <c r="A49" s="16"/>
      <c r="B49" s="16"/>
      <c r="C49" s="16"/>
      <c r="D49" s="34"/>
      <c r="E49" s="16"/>
      <c r="F49" s="16"/>
      <c r="G49" s="16"/>
      <c r="H49" s="16"/>
      <c r="I49" s="16"/>
      <c r="J49" s="16"/>
    </row>
    <row r="50" spans="1:10" x14ac:dyDescent="0.25">
      <c r="A50" s="17" t="s">
        <v>72</v>
      </c>
      <c r="B50" s="17" t="s">
        <v>10</v>
      </c>
      <c r="C50" s="17" t="s">
        <v>11</v>
      </c>
      <c r="D50" s="35" t="s">
        <v>73</v>
      </c>
      <c r="E50" s="18">
        <f t="shared" ref="E50:J50" si="10">E55</f>
        <v>1</v>
      </c>
      <c r="F50" s="18">
        <f t="shared" si="10"/>
        <v>120750</v>
      </c>
      <c r="G50" s="18">
        <f t="shared" si="10"/>
        <v>120750</v>
      </c>
      <c r="H50" s="18">
        <f t="shared" si="10"/>
        <v>1</v>
      </c>
      <c r="I50" s="18">
        <f t="shared" si="10"/>
        <v>105000</v>
      </c>
      <c r="J50" s="18">
        <f t="shared" si="10"/>
        <v>105000</v>
      </c>
    </row>
    <row r="51" spans="1:10" x14ac:dyDescent="0.25">
      <c r="A51" s="10" t="s">
        <v>74</v>
      </c>
      <c r="B51" s="11" t="s">
        <v>16</v>
      </c>
      <c r="C51" s="11" t="s">
        <v>32</v>
      </c>
      <c r="D51" s="22" t="s">
        <v>75</v>
      </c>
      <c r="E51" s="12">
        <v>1</v>
      </c>
      <c r="F51" s="12">
        <v>105000</v>
      </c>
      <c r="G51" s="13">
        <f>ROUND(E51*F51,2)</f>
        <v>105000</v>
      </c>
      <c r="H51" s="12">
        <v>1</v>
      </c>
      <c r="I51" s="39">
        <f>F51</f>
        <v>105000</v>
      </c>
      <c r="J51" s="13">
        <f>ROUND(H51*I51,2)</f>
        <v>105000</v>
      </c>
    </row>
    <row r="52" spans="1:10" ht="56.25" x14ac:dyDescent="0.25">
      <c r="A52" s="14"/>
      <c r="B52" s="14"/>
      <c r="C52" s="14"/>
      <c r="D52" s="22" t="s">
        <v>76</v>
      </c>
      <c r="E52" s="14"/>
      <c r="F52" s="14"/>
      <c r="G52" s="14"/>
      <c r="H52" s="14"/>
      <c r="I52" s="14"/>
      <c r="J52" s="14"/>
    </row>
    <row r="53" spans="1:10" x14ac:dyDescent="0.25">
      <c r="A53" s="10" t="s">
        <v>77</v>
      </c>
      <c r="B53" s="11" t="s">
        <v>16</v>
      </c>
      <c r="C53" s="11" t="s">
        <v>17</v>
      </c>
      <c r="D53" s="22" t="s">
        <v>78</v>
      </c>
      <c r="E53" s="12">
        <v>1</v>
      </c>
      <c r="F53" s="12">
        <v>15750</v>
      </c>
      <c r="G53" s="13">
        <f>ROUND(E53*F53,2)</f>
        <v>15750</v>
      </c>
      <c r="H53" s="12">
        <v>1</v>
      </c>
      <c r="I53" s="38">
        <v>0</v>
      </c>
      <c r="J53" s="13">
        <f>ROUND(H53*I53,2)</f>
        <v>0</v>
      </c>
    </row>
    <row r="54" spans="1:10" ht="67.5" x14ac:dyDescent="0.25">
      <c r="A54" s="14"/>
      <c r="B54" s="14"/>
      <c r="C54" s="14"/>
      <c r="D54" s="22" t="s">
        <v>79</v>
      </c>
      <c r="E54" s="14"/>
      <c r="F54" s="14"/>
      <c r="G54" s="14"/>
      <c r="H54" s="14"/>
      <c r="I54" s="14"/>
      <c r="J54" s="14"/>
    </row>
    <row r="55" spans="1:10" x14ac:dyDescent="0.25">
      <c r="A55" s="14"/>
      <c r="B55" s="14"/>
      <c r="C55" s="14"/>
      <c r="D55" s="33" t="s">
        <v>80</v>
      </c>
      <c r="E55" s="12">
        <v>1</v>
      </c>
      <c r="F55" s="15">
        <f>G51+G53</f>
        <v>120750</v>
      </c>
      <c r="G55" s="15">
        <f>ROUND(E55*F55,2)</f>
        <v>120750</v>
      </c>
      <c r="H55" s="12">
        <v>1</v>
      </c>
      <c r="I55" s="15">
        <f>J51+J53</f>
        <v>105000</v>
      </c>
      <c r="J55" s="15">
        <f>ROUND(H55*I55,2)</f>
        <v>105000</v>
      </c>
    </row>
    <row r="56" spans="1:10" ht="1.1499999999999999" customHeight="1" x14ac:dyDescent="0.25">
      <c r="A56" s="16"/>
      <c r="B56" s="16"/>
      <c r="C56" s="16"/>
      <c r="D56" s="34"/>
      <c r="E56" s="16"/>
      <c r="F56" s="16"/>
      <c r="G56" s="16"/>
      <c r="H56" s="16"/>
      <c r="I56" s="16"/>
      <c r="J56" s="16"/>
    </row>
    <row r="57" spans="1:10" x14ac:dyDescent="0.25">
      <c r="A57" s="14"/>
      <c r="B57" s="14"/>
      <c r="C57" s="14"/>
      <c r="D57" s="33" t="s">
        <v>81</v>
      </c>
      <c r="E57" s="12">
        <v>1</v>
      </c>
      <c r="F57" s="15">
        <f>G15+G20+G25+G30+G35+G40+G45+G50</f>
        <v>661500</v>
      </c>
      <c r="G57" s="15">
        <f>ROUND(E57*F57,2)</f>
        <v>661500</v>
      </c>
      <c r="H57" s="12">
        <v>1</v>
      </c>
      <c r="I57" s="15">
        <f>J15+J20+J25+J30+J35+J40+J45+J50</f>
        <v>645750</v>
      </c>
      <c r="J57" s="15">
        <f>ROUND(H57*I57,2)</f>
        <v>645750</v>
      </c>
    </row>
    <row r="58" spans="1:10" ht="1.1499999999999999" customHeight="1" x14ac:dyDescent="0.25">
      <c r="A58" s="16"/>
      <c r="B58" s="16"/>
      <c r="C58" s="16"/>
      <c r="D58" s="34"/>
      <c r="E58" s="16"/>
      <c r="F58" s="16"/>
      <c r="G58" s="16"/>
      <c r="H58" s="16"/>
      <c r="I58" s="16"/>
      <c r="J58" s="16"/>
    </row>
    <row r="59" spans="1:10" x14ac:dyDescent="0.25">
      <c r="A59" s="8" t="s">
        <v>82</v>
      </c>
      <c r="B59" s="8" t="s">
        <v>10</v>
      </c>
      <c r="C59" s="8" t="s">
        <v>11</v>
      </c>
      <c r="D59" s="32" t="s">
        <v>83</v>
      </c>
      <c r="E59" s="9">
        <f t="shared" ref="E59:J59" si="11">E90</f>
        <v>1</v>
      </c>
      <c r="F59" s="9">
        <f t="shared" si="11"/>
        <v>95478.53</v>
      </c>
      <c r="G59" s="9">
        <f t="shared" si="11"/>
        <v>95478.53</v>
      </c>
      <c r="H59" s="9">
        <f t="shared" si="11"/>
        <v>1</v>
      </c>
      <c r="I59" s="9">
        <f t="shared" si="11"/>
        <v>15750</v>
      </c>
      <c r="J59" s="9">
        <f t="shared" si="11"/>
        <v>15750</v>
      </c>
    </row>
    <row r="60" spans="1:10" x14ac:dyDescent="0.25">
      <c r="A60" s="10" t="s">
        <v>84</v>
      </c>
      <c r="B60" s="11" t="s">
        <v>16</v>
      </c>
      <c r="C60" s="11" t="s">
        <v>17</v>
      </c>
      <c r="D60" s="22" t="s">
        <v>85</v>
      </c>
      <c r="E60" s="12">
        <v>17</v>
      </c>
      <c r="F60" s="12">
        <v>121.89</v>
      </c>
      <c r="G60" s="13">
        <f>ROUND(E60*F60,2)</f>
        <v>2072.13</v>
      </c>
      <c r="H60" s="12">
        <v>17</v>
      </c>
      <c r="I60" s="38">
        <v>0</v>
      </c>
      <c r="J60" s="13">
        <f>ROUND(H60*I60,2)</f>
        <v>0</v>
      </c>
    </row>
    <row r="61" spans="1:10" ht="56.25" x14ac:dyDescent="0.25">
      <c r="A61" s="14"/>
      <c r="B61" s="14"/>
      <c r="C61" s="14"/>
      <c r="D61" s="22" t="s">
        <v>86</v>
      </c>
      <c r="E61" s="14"/>
      <c r="F61" s="14"/>
      <c r="G61" s="14"/>
      <c r="H61" s="14"/>
      <c r="I61" s="14"/>
      <c r="J61" s="14"/>
    </row>
    <row r="62" spans="1:10" x14ac:dyDescent="0.25">
      <c r="A62" s="10" t="s">
        <v>87</v>
      </c>
      <c r="B62" s="11" t="s">
        <v>16</v>
      </c>
      <c r="C62" s="11" t="s">
        <v>17</v>
      </c>
      <c r="D62" s="22" t="s">
        <v>88</v>
      </c>
      <c r="E62" s="12">
        <v>36</v>
      </c>
      <c r="F62" s="12">
        <v>111.45</v>
      </c>
      <c r="G62" s="13">
        <f>ROUND(E62*F62,2)</f>
        <v>4012.2</v>
      </c>
      <c r="H62" s="12">
        <v>36</v>
      </c>
      <c r="I62" s="38">
        <v>0</v>
      </c>
      <c r="J62" s="13">
        <f>ROUND(H62*I62,2)</f>
        <v>0</v>
      </c>
    </row>
    <row r="63" spans="1:10" ht="56.25" x14ac:dyDescent="0.25">
      <c r="A63" s="14"/>
      <c r="B63" s="14"/>
      <c r="C63" s="14"/>
      <c r="D63" s="22" t="s">
        <v>89</v>
      </c>
      <c r="E63" s="14"/>
      <c r="F63" s="14"/>
      <c r="G63" s="14"/>
      <c r="H63" s="14"/>
      <c r="I63" s="14"/>
      <c r="J63" s="14"/>
    </row>
    <row r="64" spans="1:10" x14ac:dyDescent="0.25">
      <c r="A64" s="10" t="s">
        <v>90</v>
      </c>
      <c r="B64" s="11" t="s">
        <v>16</v>
      </c>
      <c r="C64" s="11" t="s">
        <v>17</v>
      </c>
      <c r="D64" s="22" t="s">
        <v>91</v>
      </c>
      <c r="E64" s="12">
        <v>16</v>
      </c>
      <c r="F64" s="12">
        <v>214.48</v>
      </c>
      <c r="G64" s="13">
        <f>ROUND(E64*F64,2)</f>
        <v>3431.68</v>
      </c>
      <c r="H64" s="12">
        <v>16</v>
      </c>
      <c r="I64" s="38">
        <v>0</v>
      </c>
      <c r="J64" s="13">
        <f>ROUND(H64*I64,2)</f>
        <v>0</v>
      </c>
    </row>
    <row r="65" spans="1:10" ht="56.25" x14ac:dyDescent="0.25">
      <c r="A65" s="14"/>
      <c r="B65" s="14"/>
      <c r="C65" s="14"/>
      <c r="D65" s="22" t="s">
        <v>92</v>
      </c>
      <c r="E65" s="14"/>
      <c r="F65" s="14"/>
      <c r="G65" s="14"/>
      <c r="H65" s="14"/>
      <c r="I65" s="14"/>
      <c r="J65" s="14"/>
    </row>
    <row r="66" spans="1:10" x14ac:dyDescent="0.25">
      <c r="A66" s="10" t="s">
        <v>93</v>
      </c>
      <c r="B66" s="11" t="s">
        <v>16</v>
      </c>
      <c r="C66" s="11" t="s">
        <v>94</v>
      </c>
      <c r="D66" s="22" t="s">
        <v>95</v>
      </c>
      <c r="E66" s="12">
        <v>15.5</v>
      </c>
      <c r="F66" s="12">
        <v>326.64</v>
      </c>
      <c r="G66" s="13">
        <f>ROUND(E66*F66,2)</f>
        <v>5062.92</v>
      </c>
      <c r="H66" s="12">
        <v>15.5</v>
      </c>
      <c r="I66" s="38">
        <v>0</v>
      </c>
      <c r="J66" s="13">
        <f>ROUND(H66*I66,2)</f>
        <v>0</v>
      </c>
    </row>
    <row r="67" spans="1:10" ht="67.5" x14ac:dyDescent="0.25">
      <c r="A67" s="14"/>
      <c r="B67" s="14"/>
      <c r="C67" s="14"/>
      <c r="D67" s="22" t="s">
        <v>96</v>
      </c>
      <c r="E67" s="14"/>
      <c r="F67" s="14"/>
      <c r="G67" s="14"/>
      <c r="H67" s="14"/>
      <c r="I67" s="14"/>
      <c r="J67" s="14"/>
    </row>
    <row r="68" spans="1:10" x14ac:dyDescent="0.25">
      <c r="A68" s="10" t="s">
        <v>97</v>
      </c>
      <c r="B68" s="11" t="s">
        <v>16</v>
      </c>
      <c r="C68" s="11" t="s">
        <v>17</v>
      </c>
      <c r="D68" s="22" t="s">
        <v>98</v>
      </c>
      <c r="E68" s="12">
        <v>20</v>
      </c>
      <c r="F68" s="12">
        <v>282.81</v>
      </c>
      <c r="G68" s="13">
        <f>ROUND(E68*F68,2)</f>
        <v>5656.2</v>
      </c>
      <c r="H68" s="12">
        <v>20</v>
      </c>
      <c r="I68" s="38">
        <v>0</v>
      </c>
      <c r="J68" s="13">
        <f>ROUND(H68*I68,2)</f>
        <v>0</v>
      </c>
    </row>
    <row r="69" spans="1:10" ht="56.25" x14ac:dyDescent="0.25">
      <c r="A69" s="14"/>
      <c r="B69" s="14"/>
      <c r="C69" s="14"/>
      <c r="D69" s="22" t="s">
        <v>99</v>
      </c>
      <c r="E69" s="14"/>
      <c r="F69" s="14"/>
      <c r="G69" s="14"/>
      <c r="H69" s="14"/>
      <c r="I69" s="14"/>
      <c r="J69" s="14"/>
    </row>
    <row r="70" spans="1:10" x14ac:dyDescent="0.25">
      <c r="A70" s="10" t="s">
        <v>100</v>
      </c>
      <c r="B70" s="11" t="s">
        <v>16</v>
      </c>
      <c r="C70" s="11" t="s">
        <v>17</v>
      </c>
      <c r="D70" s="22" t="s">
        <v>101</v>
      </c>
      <c r="E70" s="12">
        <v>120</v>
      </c>
      <c r="F70" s="12">
        <v>122.75</v>
      </c>
      <c r="G70" s="13">
        <f>ROUND(E70*F70,2)</f>
        <v>14730</v>
      </c>
      <c r="H70" s="12">
        <v>120</v>
      </c>
      <c r="I70" s="38">
        <v>0</v>
      </c>
      <c r="J70" s="13">
        <f>ROUND(H70*I70,2)</f>
        <v>0</v>
      </c>
    </row>
    <row r="71" spans="1:10" ht="56.25" x14ac:dyDescent="0.25">
      <c r="A71" s="14"/>
      <c r="B71" s="14"/>
      <c r="C71" s="14"/>
      <c r="D71" s="22" t="s">
        <v>102</v>
      </c>
      <c r="E71" s="14"/>
      <c r="F71" s="14"/>
      <c r="G71" s="14"/>
      <c r="H71" s="14"/>
      <c r="I71" s="14"/>
      <c r="J71" s="14"/>
    </row>
    <row r="72" spans="1:10" x14ac:dyDescent="0.25">
      <c r="A72" s="10" t="s">
        <v>103</v>
      </c>
      <c r="B72" s="11" t="s">
        <v>16</v>
      </c>
      <c r="C72" s="11" t="s">
        <v>17</v>
      </c>
      <c r="D72" s="22" t="s">
        <v>104</v>
      </c>
      <c r="E72" s="12">
        <v>40</v>
      </c>
      <c r="F72" s="12">
        <v>61.15</v>
      </c>
      <c r="G72" s="13">
        <f>ROUND(E72*F72,2)</f>
        <v>2446</v>
      </c>
      <c r="H72" s="12">
        <v>40</v>
      </c>
      <c r="I72" s="38">
        <v>0</v>
      </c>
      <c r="J72" s="13">
        <f>ROUND(H72*I72,2)</f>
        <v>0</v>
      </c>
    </row>
    <row r="73" spans="1:10" ht="45" x14ac:dyDescent="0.25">
      <c r="A73" s="14"/>
      <c r="B73" s="14"/>
      <c r="C73" s="14"/>
      <c r="D73" s="22" t="s">
        <v>105</v>
      </c>
      <c r="E73" s="14"/>
      <c r="F73" s="14"/>
      <c r="G73" s="14"/>
      <c r="H73" s="14"/>
      <c r="I73" s="14"/>
      <c r="J73" s="14"/>
    </row>
    <row r="74" spans="1:10" x14ac:dyDescent="0.25">
      <c r="A74" s="10" t="s">
        <v>106</v>
      </c>
      <c r="B74" s="11" t="s">
        <v>16</v>
      </c>
      <c r="C74" s="11" t="s">
        <v>107</v>
      </c>
      <c r="D74" s="22" t="s">
        <v>108</v>
      </c>
      <c r="E74" s="12">
        <v>1050</v>
      </c>
      <c r="F74" s="12">
        <v>0.37</v>
      </c>
      <c r="G74" s="13">
        <f>ROUND(E74*F74,2)</f>
        <v>388.5</v>
      </c>
      <c r="H74" s="12">
        <v>1050</v>
      </c>
      <c r="I74" s="38">
        <v>0</v>
      </c>
      <c r="J74" s="13">
        <f>ROUND(H74*I74,2)</f>
        <v>0</v>
      </c>
    </row>
    <row r="75" spans="1:10" ht="56.25" x14ac:dyDescent="0.25">
      <c r="A75" s="14"/>
      <c r="B75" s="14"/>
      <c r="C75" s="14"/>
      <c r="D75" s="22" t="s">
        <v>109</v>
      </c>
      <c r="E75" s="14"/>
      <c r="F75" s="14"/>
      <c r="G75" s="14"/>
      <c r="H75" s="14"/>
      <c r="I75" s="14"/>
      <c r="J75" s="14"/>
    </row>
    <row r="76" spans="1:10" x14ac:dyDescent="0.25">
      <c r="A76" s="10" t="s">
        <v>110</v>
      </c>
      <c r="B76" s="11" t="s">
        <v>16</v>
      </c>
      <c r="C76" s="11" t="s">
        <v>107</v>
      </c>
      <c r="D76" s="22" t="s">
        <v>111</v>
      </c>
      <c r="E76" s="12">
        <v>600</v>
      </c>
      <c r="F76" s="12">
        <v>0.4</v>
      </c>
      <c r="G76" s="13">
        <f>ROUND(E76*F76,2)</f>
        <v>240</v>
      </c>
      <c r="H76" s="12">
        <v>600</v>
      </c>
      <c r="I76" s="38">
        <v>0</v>
      </c>
      <c r="J76" s="13">
        <f>ROUND(H76*I76,2)</f>
        <v>0</v>
      </c>
    </row>
    <row r="77" spans="1:10" ht="56.25" x14ac:dyDescent="0.25">
      <c r="A77" s="14"/>
      <c r="B77" s="14"/>
      <c r="C77" s="14"/>
      <c r="D77" s="22" t="s">
        <v>112</v>
      </c>
      <c r="E77" s="14"/>
      <c r="F77" s="14"/>
      <c r="G77" s="14"/>
      <c r="H77" s="14"/>
      <c r="I77" s="14"/>
      <c r="J77" s="14"/>
    </row>
    <row r="78" spans="1:10" x14ac:dyDescent="0.25">
      <c r="A78" s="10" t="s">
        <v>113</v>
      </c>
      <c r="B78" s="11" t="s">
        <v>16</v>
      </c>
      <c r="C78" s="11" t="s">
        <v>94</v>
      </c>
      <c r="D78" s="22" t="s">
        <v>114</v>
      </c>
      <c r="E78" s="12">
        <v>616</v>
      </c>
      <c r="F78" s="12">
        <v>8.1</v>
      </c>
      <c r="G78" s="13">
        <f>ROUND(E78*F78,2)</f>
        <v>4989.6000000000004</v>
      </c>
      <c r="H78" s="12">
        <v>616</v>
      </c>
      <c r="I78" s="38">
        <v>0</v>
      </c>
      <c r="J78" s="13">
        <f>ROUND(H78*I78,2)</f>
        <v>0</v>
      </c>
    </row>
    <row r="79" spans="1:10" ht="33.75" x14ac:dyDescent="0.25">
      <c r="A79" s="14"/>
      <c r="B79" s="14"/>
      <c r="C79" s="14"/>
      <c r="D79" s="22" t="s">
        <v>115</v>
      </c>
      <c r="E79" s="14"/>
      <c r="F79" s="14"/>
      <c r="G79" s="14"/>
      <c r="H79" s="14"/>
      <c r="I79" s="14"/>
      <c r="J79" s="14"/>
    </row>
    <row r="80" spans="1:10" x14ac:dyDescent="0.25">
      <c r="A80" s="10" t="s">
        <v>116</v>
      </c>
      <c r="B80" s="11" t="s">
        <v>16</v>
      </c>
      <c r="C80" s="11" t="s">
        <v>94</v>
      </c>
      <c r="D80" s="22" t="s">
        <v>117</v>
      </c>
      <c r="E80" s="12">
        <v>60</v>
      </c>
      <c r="F80" s="12">
        <v>9.7100000000000009</v>
      </c>
      <c r="G80" s="13">
        <f>ROUND(E80*F80,2)</f>
        <v>582.6</v>
      </c>
      <c r="H80" s="12">
        <v>60</v>
      </c>
      <c r="I80" s="38">
        <v>0</v>
      </c>
      <c r="J80" s="13">
        <f>ROUND(H80*I80,2)</f>
        <v>0</v>
      </c>
    </row>
    <row r="81" spans="1:10" ht="33.75" x14ac:dyDescent="0.25">
      <c r="A81" s="14"/>
      <c r="B81" s="14"/>
      <c r="C81" s="14"/>
      <c r="D81" s="22" t="s">
        <v>118</v>
      </c>
      <c r="E81" s="14"/>
      <c r="F81" s="14"/>
      <c r="G81" s="14"/>
      <c r="H81" s="14"/>
      <c r="I81" s="14"/>
      <c r="J81" s="14"/>
    </row>
    <row r="82" spans="1:10" x14ac:dyDescent="0.25">
      <c r="A82" s="10" t="s">
        <v>119</v>
      </c>
      <c r="B82" s="11" t="s">
        <v>16</v>
      </c>
      <c r="C82" s="11" t="s">
        <v>94</v>
      </c>
      <c r="D82" s="22" t="s">
        <v>120</v>
      </c>
      <c r="E82" s="12">
        <v>1000</v>
      </c>
      <c r="F82" s="12">
        <v>18.05</v>
      </c>
      <c r="G82" s="13">
        <f>ROUND(E82*F82,2)</f>
        <v>18050</v>
      </c>
      <c r="H82" s="12">
        <v>1000</v>
      </c>
      <c r="I82" s="38">
        <v>0</v>
      </c>
      <c r="J82" s="13">
        <f>ROUND(H82*I82,2)</f>
        <v>0</v>
      </c>
    </row>
    <row r="83" spans="1:10" x14ac:dyDescent="0.25">
      <c r="A83" s="10" t="s">
        <v>121</v>
      </c>
      <c r="B83" s="11" t="s">
        <v>16</v>
      </c>
      <c r="C83" s="11" t="s">
        <v>17</v>
      </c>
      <c r="D83" s="22" t="s">
        <v>122</v>
      </c>
      <c r="E83" s="12">
        <v>20</v>
      </c>
      <c r="F83" s="12">
        <v>416.93</v>
      </c>
      <c r="G83" s="13">
        <f>ROUND(E83*F83,2)</f>
        <v>8338.6</v>
      </c>
      <c r="H83" s="12">
        <v>20</v>
      </c>
      <c r="I83" s="38">
        <v>0</v>
      </c>
      <c r="J83" s="13">
        <f>ROUND(H83*I83,2)</f>
        <v>0</v>
      </c>
    </row>
    <row r="84" spans="1:10" x14ac:dyDescent="0.25">
      <c r="A84" s="10" t="s">
        <v>123</v>
      </c>
      <c r="B84" s="11" t="s">
        <v>16</v>
      </c>
      <c r="C84" s="11" t="s">
        <v>17</v>
      </c>
      <c r="D84" s="22" t="s">
        <v>124</v>
      </c>
      <c r="E84" s="12">
        <v>5</v>
      </c>
      <c r="F84" s="12">
        <v>554.27</v>
      </c>
      <c r="G84" s="13">
        <f>ROUND(E84*F84,2)</f>
        <v>2771.35</v>
      </c>
      <c r="H84" s="12">
        <v>5</v>
      </c>
      <c r="I84" s="38">
        <v>0</v>
      </c>
      <c r="J84" s="13">
        <f>ROUND(H84*I84,2)</f>
        <v>0</v>
      </c>
    </row>
    <row r="85" spans="1:10" x14ac:dyDescent="0.25">
      <c r="A85" s="10" t="s">
        <v>125</v>
      </c>
      <c r="B85" s="11" t="s">
        <v>16</v>
      </c>
      <c r="C85" s="11" t="s">
        <v>17</v>
      </c>
      <c r="D85" s="22" t="s">
        <v>126</v>
      </c>
      <c r="E85" s="12">
        <v>15</v>
      </c>
      <c r="F85" s="12">
        <v>30.85</v>
      </c>
      <c r="G85" s="13">
        <f>ROUND(E85*F85,2)</f>
        <v>462.75</v>
      </c>
      <c r="H85" s="12">
        <v>15</v>
      </c>
      <c r="I85" s="38">
        <v>0</v>
      </c>
      <c r="J85" s="13">
        <f>ROUND(H85*I85,2)</f>
        <v>0</v>
      </c>
    </row>
    <row r="86" spans="1:10" x14ac:dyDescent="0.25">
      <c r="A86" s="10" t="s">
        <v>127</v>
      </c>
      <c r="B86" s="11" t="s">
        <v>16</v>
      </c>
      <c r="C86" s="11" t="s">
        <v>17</v>
      </c>
      <c r="D86" s="22" t="s">
        <v>128</v>
      </c>
      <c r="E86" s="12">
        <v>4</v>
      </c>
      <c r="F86" s="12">
        <v>1623.5</v>
      </c>
      <c r="G86" s="13">
        <f>ROUND(E86*F86,2)</f>
        <v>6494</v>
      </c>
      <c r="H86" s="12">
        <v>4</v>
      </c>
      <c r="I86" s="38">
        <v>0</v>
      </c>
      <c r="J86" s="13">
        <f>ROUND(H86*I86,2)</f>
        <v>0</v>
      </c>
    </row>
    <row r="87" spans="1:10" ht="112.5" x14ac:dyDescent="0.25">
      <c r="A87" s="14"/>
      <c r="B87" s="14"/>
      <c r="C87" s="14"/>
      <c r="D87" s="22" t="s">
        <v>129</v>
      </c>
      <c r="E87" s="14"/>
      <c r="F87" s="14"/>
      <c r="G87" s="14"/>
      <c r="H87" s="14"/>
      <c r="I87" s="14"/>
      <c r="J87" s="14"/>
    </row>
    <row r="88" spans="1:10" x14ac:dyDescent="0.25">
      <c r="A88" s="10" t="s">
        <v>130</v>
      </c>
      <c r="B88" s="11" t="s">
        <v>16</v>
      </c>
      <c r="C88" s="11" t="s">
        <v>32</v>
      </c>
      <c r="D88" s="22" t="s">
        <v>131</v>
      </c>
      <c r="E88" s="12">
        <v>1</v>
      </c>
      <c r="F88" s="12">
        <v>15750</v>
      </c>
      <c r="G88" s="13">
        <f>ROUND(E88*F88,2)</f>
        <v>15750</v>
      </c>
      <c r="H88" s="12">
        <v>1</v>
      </c>
      <c r="I88" s="39">
        <f>F88</f>
        <v>15750</v>
      </c>
      <c r="J88" s="13">
        <f>ROUND(H88*I88,2)</f>
        <v>15750</v>
      </c>
    </row>
    <row r="89" spans="1:10" ht="56.25" x14ac:dyDescent="0.25">
      <c r="A89" s="14"/>
      <c r="B89" s="14"/>
      <c r="C89" s="14"/>
      <c r="D89" s="22" t="s">
        <v>132</v>
      </c>
      <c r="E89" s="14"/>
      <c r="F89" s="14"/>
      <c r="G89" s="14"/>
      <c r="H89" s="14"/>
      <c r="I89" s="14"/>
      <c r="J89" s="14"/>
    </row>
    <row r="90" spans="1:10" x14ac:dyDescent="0.25">
      <c r="A90" s="14"/>
      <c r="B90" s="14"/>
      <c r="C90" s="14"/>
      <c r="D90" s="33" t="s">
        <v>133</v>
      </c>
      <c r="E90" s="12">
        <v>1</v>
      </c>
      <c r="F90" s="15">
        <f>G60+G62+G64+G66+G68+G70+G72+G74+G76+G78+G80+G82+G83+G84+G85+G86+G88</f>
        <v>95478.53</v>
      </c>
      <c r="G90" s="15">
        <f>ROUND(E90*F90,2)</f>
        <v>95478.53</v>
      </c>
      <c r="H90" s="12">
        <v>1</v>
      </c>
      <c r="I90" s="15">
        <f>J60+J62+J64+J66+J68+J70+J72+J74+J76+J78+J80+J82+J83+J84+J85+J86+J88</f>
        <v>15750</v>
      </c>
      <c r="J90" s="15">
        <f>ROUND(H90*I90,2)</f>
        <v>15750</v>
      </c>
    </row>
    <row r="91" spans="1:10" ht="1.1499999999999999" customHeight="1" x14ac:dyDescent="0.25">
      <c r="A91" s="16"/>
      <c r="B91" s="16"/>
      <c r="C91" s="16"/>
      <c r="D91" s="34"/>
      <c r="E91" s="16"/>
      <c r="F91" s="16"/>
      <c r="G91" s="16"/>
      <c r="H91" s="16"/>
      <c r="I91" s="16"/>
      <c r="J91" s="16"/>
    </row>
    <row r="92" spans="1:10" x14ac:dyDescent="0.25">
      <c r="A92" s="8" t="s">
        <v>134</v>
      </c>
      <c r="B92" s="8" t="s">
        <v>10</v>
      </c>
      <c r="C92" s="8" t="s">
        <v>11</v>
      </c>
      <c r="D92" s="32" t="s">
        <v>135</v>
      </c>
      <c r="E92" s="9">
        <f t="shared" ref="E92:J92" si="12">E112</f>
        <v>1</v>
      </c>
      <c r="F92" s="9">
        <f t="shared" si="12"/>
        <v>59053.02</v>
      </c>
      <c r="G92" s="9">
        <f t="shared" si="12"/>
        <v>59053.02</v>
      </c>
      <c r="H92" s="9">
        <f t="shared" si="12"/>
        <v>1</v>
      </c>
      <c r="I92" s="9">
        <f t="shared" si="12"/>
        <v>21000</v>
      </c>
      <c r="J92" s="9">
        <f t="shared" si="12"/>
        <v>21000</v>
      </c>
    </row>
    <row r="93" spans="1:10" x14ac:dyDescent="0.25">
      <c r="A93" s="10" t="s">
        <v>136</v>
      </c>
      <c r="B93" s="11" t="s">
        <v>16</v>
      </c>
      <c r="C93" s="11" t="s">
        <v>32</v>
      </c>
      <c r="D93" s="22" t="s">
        <v>137</v>
      </c>
      <c r="E93" s="12">
        <v>1</v>
      </c>
      <c r="F93" s="12">
        <v>21000</v>
      </c>
      <c r="G93" s="13">
        <f>ROUND(E93*F93,2)</f>
        <v>21000</v>
      </c>
      <c r="H93" s="12">
        <v>1</v>
      </c>
      <c r="I93" s="39">
        <f>F93</f>
        <v>21000</v>
      </c>
      <c r="J93" s="13">
        <f>ROUND(H93*I93,2)</f>
        <v>21000</v>
      </c>
    </row>
    <row r="94" spans="1:10" ht="22.5" x14ac:dyDescent="0.25">
      <c r="A94" s="14"/>
      <c r="B94" s="14"/>
      <c r="C94" s="14"/>
      <c r="D94" s="22" t="s">
        <v>138</v>
      </c>
      <c r="E94" s="14"/>
      <c r="F94" s="14"/>
      <c r="G94" s="14"/>
      <c r="H94" s="14"/>
      <c r="I94" s="14"/>
      <c r="J94" s="14"/>
    </row>
    <row r="95" spans="1:10" x14ac:dyDescent="0.25">
      <c r="A95" s="10" t="s">
        <v>139</v>
      </c>
      <c r="B95" s="11" t="s">
        <v>16</v>
      </c>
      <c r="C95" s="11" t="s">
        <v>107</v>
      </c>
      <c r="D95" s="22" t="s">
        <v>140</v>
      </c>
      <c r="E95" s="12">
        <v>300</v>
      </c>
      <c r="F95" s="12">
        <v>76.11</v>
      </c>
      <c r="G95" s="13">
        <f>ROUND(E95*F95,2)</f>
        <v>22833</v>
      </c>
      <c r="H95" s="12">
        <v>300</v>
      </c>
      <c r="I95" s="38">
        <v>0</v>
      </c>
      <c r="J95" s="13">
        <f>ROUND(H95*I95,2)</f>
        <v>0</v>
      </c>
    </row>
    <row r="96" spans="1:10" ht="78.75" x14ac:dyDescent="0.25">
      <c r="A96" s="14"/>
      <c r="B96" s="14"/>
      <c r="C96" s="14"/>
      <c r="D96" s="22" t="s">
        <v>141</v>
      </c>
      <c r="E96" s="14"/>
      <c r="F96" s="14"/>
      <c r="G96" s="14"/>
      <c r="H96" s="14"/>
      <c r="I96" s="14"/>
      <c r="J96" s="14"/>
    </row>
    <row r="97" spans="1:10" ht="22.5" x14ac:dyDescent="0.25">
      <c r="A97" s="10" t="s">
        <v>142</v>
      </c>
      <c r="B97" s="11" t="s">
        <v>16</v>
      </c>
      <c r="C97" s="11" t="s">
        <v>17</v>
      </c>
      <c r="D97" s="22" t="s">
        <v>143</v>
      </c>
      <c r="E97" s="12">
        <v>15</v>
      </c>
      <c r="F97" s="12">
        <v>105</v>
      </c>
      <c r="G97" s="13">
        <f>ROUND(E97*F97,2)</f>
        <v>1575</v>
      </c>
      <c r="H97" s="12">
        <v>15</v>
      </c>
      <c r="I97" s="38">
        <v>0</v>
      </c>
      <c r="J97" s="13">
        <f>ROUND(H97*I97,2)</f>
        <v>0</v>
      </c>
    </row>
    <row r="98" spans="1:10" ht="90" x14ac:dyDescent="0.25">
      <c r="A98" s="14"/>
      <c r="B98" s="14"/>
      <c r="C98" s="14"/>
      <c r="D98" s="22" t="s">
        <v>144</v>
      </c>
      <c r="E98" s="14"/>
      <c r="F98" s="14"/>
      <c r="G98" s="14"/>
      <c r="H98" s="14"/>
      <c r="I98" s="14"/>
      <c r="J98" s="14"/>
    </row>
    <row r="99" spans="1:10" x14ac:dyDescent="0.25">
      <c r="A99" s="10" t="s">
        <v>145</v>
      </c>
      <c r="B99" s="11" t="s">
        <v>16</v>
      </c>
      <c r="C99" s="11" t="s">
        <v>17</v>
      </c>
      <c r="D99" s="22" t="s">
        <v>146</v>
      </c>
      <c r="E99" s="12">
        <v>20</v>
      </c>
      <c r="F99" s="12">
        <v>84</v>
      </c>
      <c r="G99" s="13">
        <f>ROUND(E99*F99,2)</f>
        <v>1680</v>
      </c>
      <c r="H99" s="12">
        <v>20</v>
      </c>
      <c r="I99" s="38">
        <v>0</v>
      </c>
      <c r="J99" s="13">
        <f>ROUND(H99*I99,2)</f>
        <v>0</v>
      </c>
    </row>
    <row r="100" spans="1:10" ht="22.5" x14ac:dyDescent="0.25">
      <c r="A100" s="14"/>
      <c r="B100" s="14"/>
      <c r="C100" s="14"/>
      <c r="D100" s="22" t="s">
        <v>147</v>
      </c>
      <c r="E100" s="14"/>
      <c r="F100" s="14"/>
      <c r="G100" s="14"/>
      <c r="H100" s="14"/>
      <c r="I100" s="14"/>
      <c r="J100" s="14"/>
    </row>
    <row r="101" spans="1:10" x14ac:dyDescent="0.25">
      <c r="A101" s="10" t="s">
        <v>148</v>
      </c>
      <c r="B101" s="11" t="s">
        <v>16</v>
      </c>
      <c r="C101" s="11" t="s">
        <v>17</v>
      </c>
      <c r="D101" s="22" t="s">
        <v>149</v>
      </c>
      <c r="E101" s="12">
        <v>30</v>
      </c>
      <c r="F101" s="12">
        <v>48.3</v>
      </c>
      <c r="G101" s="13">
        <f>ROUND(E101*F101,2)</f>
        <v>1449</v>
      </c>
      <c r="H101" s="12">
        <v>30</v>
      </c>
      <c r="I101" s="38">
        <v>0</v>
      </c>
      <c r="J101" s="13">
        <f>ROUND(H101*I101,2)</f>
        <v>0</v>
      </c>
    </row>
    <row r="102" spans="1:10" ht="56.25" x14ac:dyDescent="0.25">
      <c r="A102" s="14"/>
      <c r="B102" s="14"/>
      <c r="C102" s="14"/>
      <c r="D102" s="22" t="s">
        <v>150</v>
      </c>
      <c r="E102" s="14"/>
      <c r="F102" s="14"/>
      <c r="G102" s="14"/>
      <c r="H102" s="14"/>
      <c r="I102" s="14"/>
      <c r="J102" s="14"/>
    </row>
    <row r="103" spans="1:10" x14ac:dyDescent="0.25">
      <c r="A103" s="10" t="s">
        <v>151</v>
      </c>
      <c r="B103" s="11" t="s">
        <v>16</v>
      </c>
      <c r="C103" s="11" t="s">
        <v>17</v>
      </c>
      <c r="D103" s="22" t="s">
        <v>152</v>
      </c>
      <c r="E103" s="12">
        <v>4</v>
      </c>
      <c r="F103" s="12">
        <v>512.70000000000005</v>
      </c>
      <c r="G103" s="13">
        <f>ROUND(E103*F103,2)</f>
        <v>2050.8000000000002</v>
      </c>
      <c r="H103" s="12">
        <v>4</v>
      </c>
      <c r="I103" s="38">
        <v>0</v>
      </c>
      <c r="J103" s="13">
        <f>ROUND(H103*I103,2)</f>
        <v>0</v>
      </c>
    </row>
    <row r="104" spans="1:10" x14ac:dyDescent="0.25">
      <c r="A104" s="10" t="s">
        <v>153</v>
      </c>
      <c r="B104" s="11" t="s">
        <v>16</v>
      </c>
      <c r="C104" s="11" t="s">
        <v>17</v>
      </c>
      <c r="D104" s="22" t="s">
        <v>154</v>
      </c>
      <c r="E104" s="12">
        <v>20</v>
      </c>
      <c r="F104" s="12">
        <v>104.32</v>
      </c>
      <c r="G104" s="13">
        <f>ROUND(E104*F104,2)</f>
        <v>2086.4</v>
      </c>
      <c r="H104" s="12">
        <v>20</v>
      </c>
      <c r="I104" s="38">
        <v>0</v>
      </c>
      <c r="J104" s="13">
        <f>ROUND(H104*I104,2)</f>
        <v>0</v>
      </c>
    </row>
    <row r="105" spans="1:10" x14ac:dyDescent="0.25">
      <c r="A105" s="10" t="s">
        <v>155</v>
      </c>
      <c r="B105" s="11" t="s">
        <v>16</v>
      </c>
      <c r="C105" s="11" t="s">
        <v>17</v>
      </c>
      <c r="D105" s="22" t="s">
        <v>156</v>
      </c>
      <c r="E105" s="12">
        <v>15</v>
      </c>
      <c r="F105" s="12">
        <v>57.62</v>
      </c>
      <c r="G105" s="13">
        <f>ROUND(E105*F105,2)</f>
        <v>864.3</v>
      </c>
      <c r="H105" s="12">
        <v>15</v>
      </c>
      <c r="I105" s="38">
        <v>0</v>
      </c>
      <c r="J105" s="13">
        <f>ROUND(H105*I105,2)</f>
        <v>0</v>
      </c>
    </row>
    <row r="106" spans="1:10" ht="45" x14ac:dyDescent="0.25">
      <c r="A106" s="14"/>
      <c r="B106" s="14"/>
      <c r="C106" s="14"/>
      <c r="D106" s="22" t="s">
        <v>157</v>
      </c>
      <c r="E106" s="14"/>
      <c r="F106" s="14"/>
      <c r="G106" s="14"/>
      <c r="H106" s="14"/>
      <c r="I106" s="14"/>
      <c r="J106" s="14"/>
    </row>
    <row r="107" spans="1:10" x14ac:dyDescent="0.25">
      <c r="A107" s="10" t="s">
        <v>158</v>
      </c>
      <c r="B107" s="11" t="s">
        <v>16</v>
      </c>
      <c r="C107" s="11" t="s">
        <v>17</v>
      </c>
      <c r="D107" s="22" t="s">
        <v>159</v>
      </c>
      <c r="E107" s="12">
        <v>20</v>
      </c>
      <c r="F107" s="12">
        <v>48.17</v>
      </c>
      <c r="G107" s="13">
        <f>ROUND(E107*F107,2)</f>
        <v>963.4</v>
      </c>
      <c r="H107" s="12">
        <v>20</v>
      </c>
      <c r="I107" s="38">
        <v>0</v>
      </c>
      <c r="J107" s="13">
        <f>ROUND(H107*I107,2)</f>
        <v>0</v>
      </c>
    </row>
    <row r="108" spans="1:10" x14ac:dyDescent="0.25">
      <c r="A108" s="10" t="s">
        <v>160</v>
      </c>
      <c r="B108" s="11" t="s">
        <v>16</v>
      </c>
      <c r="C108" s="11" t="s">
        <v>17</v>
      </c>
      <c r="D108" s="22" t="s">
        <v>161</v>
      </c>
      <c r="E108" s="12">
        <v>2</v>
      </c>
      <c r="F108" s="12">
        <v>159.76</v>
      </c>
      <c r="G108" s="13">
        <f>ROUND(E108*F108,2)</f>
        <v>319.52</v>
      </c>
      <c r="H108" s="12">
        <v>2</v>
      </c>
      <c r="I108" s="38">
        <v>0</v>
      </c>
      <c r="J108" s="13">
        <f>ROUND(H108*I108,2)</f>
        <v>0</v>
      </c>
    </row>
    <row r="109" spans="1:10" x14ac:dyDescent="0.25">
      <c r="A109" s="10" t="s">
        <v>162</v>
      </c>
      <c r="B109" s="11" t="s">
        <v>16</v>
      </c>
      <c r="C109" s="11" t="s">
        <v>17</v>
      </c>
      <c r="D109" s="22" t="s">
        <v>163</v>
      </c>
      <c r="E109" s="12">
        <v>4</v>
      </c>
      <c r="F109" s="12">
        <v>112.9</v>
      </c>
      <c r="G109" s="13">
        <f>ROUND(E109*F109,2)</f>
        <v>451.6</v>
      </c>
      <c r="H109" s="12">
        <v>4</v>
      </c>
      <c r="I109" s="38">
        <v>0</v>
      </c>
      <c r="J109" s="13">
        <f>ROUND(H109*I109,2)</f>
        <v>0</v>
      </c>
    </row>
    <row r="110" spans="1:10" x14ac:dyDescent="0.25">
      <c r="A110" s="10" t="s">
        <v>164</v>
      </c>
      <c r="B110" s="11" t="s">
        <v>16</v>
      </c>
      <c r="C110" s="11" t="s">
        <v>107</v>
      </c>
      <c r="D110" s="22" t="s">
        <v>165</v>
      </c>
      <c r="E110" s="12">
        <v>30</v>
      </c>
      <c r="F110" s="12">
        <v>126</v>
      </c>
      <c r="G110" s="13">
        <f>ROUND(E110*F110,2)</f>
        <v>3780</v>
      </c>
      <c r="H110" s="12">
        <v>30</v>
      </c>
      <c r="I110" s="38">
        <v>0</v>
      </c>
      <c r="J110" s="13">
        <f>ROUND(H110*I110,2)</f>
        <v>0</v>
      </c>
    </row>
    <row r="111" spans="1:10" ht="22.5" x14ac:dyDescent="0.25">
      <c r="A111" s="14"/>
      <c r="B111" s="14"/>
      <c r="C111" s="14"/>
      <c r="D111" s="22" t="s">
        <v>166</v>
      </c>
      <c r="E111" s="14"/>
      <c r="F111" s="14"/>
      <c r="G111" s="14"/>
      <c r="H111" s="14"/>
      <c r="I111" s="14"/>
      <c r="J111" s="14"/>
    </row>
    <row r="112" spans="1:10" x14ac:dyDescent="0.25">
      <c r="A112" s="14"/>
      <c r="B112" s="14"/>
      <c r="C112" s="14"/>
      <c r="D112" s="33" t="s">
        <v>167</v>
      </c>
      <c r="E112" s="12">
        <v>1</v>
      </c>
      <c r="F112" s="15">
        <f>G93+G95+G97+G99+G101+G103+G104+G105+G107+G108+G109+G110</f>
        <v>59053.02</v>
      </c>
      <c r="G112" s="15">
        <f>ROUND(E112*F112,2)</f>
        <v>59053.02</v>
      </c>
      <c r="H112" s="12">
        <v>1</v>
      </c>
      <c r="I112" s="15">
        <f>J93+J95+J97+J99+J101+J103+J104+J105+J107+J108+J109+J110</f>
        <v>21000</v>
      </c>
      <c r="J112" s="15">
        <f>ROUND(H112*I112,2)</f>
        <v>21000</v>
      </c>
    </row>
    <row r="113" spans="1:10" ht="1.1499999999999999" customHeight="1" x14ac:dyDescent="0.25">
      <c r="A113" s="16"/>
      <c r="B113" s="16"/>
      <c r="C113" s="16"/>
      <c r="D113" s="34"/>
      <c r="E113" s="16"/>
      <c r="F113" s="16"/>
      <c r="G113" s="16"/>
      <c r="H113" s="16"/>
      <c r="I113" s="16"/>
      <c r="J113" s="16"/>
    </row>
    <row r="114" spans="1:10" x14ac:dyDescent="0.25">
      <c r="A114" s="8" t="s">
        <v>168</v>
      </c>
      <c r="B114" s="8" t="s">
        <v>10</v>
      </c>
      <c r="C114" s="8" t="s">
        <v>11</v>
      </c>
      <c r="D114" s="32" t="s">
        <v>169</v>
      </c>
      <c r="E114" s="9">
        <f t="shared" ref="E114:J114" si="13">E117</f>
        <v>1</v>
      </c>
      <c r="F114" s="9">
        <f t="shared" si="13"/>
        <v>10500</v>
      </c>
      <c r="G114" s="9">
        <f t="shared" si="13"/>
        <v>10500</v>
      </c>
      <c r="H114" s="9">
        <f t="shared" si="13"/>
        <v>1</v>
      </c>
      <c r="I114" s="9">
        <f t="shared" si="13"/>
        <v>0</v>
      </c>
      <c r="J114" s="9">
        <f t="shared" si="13"/>
        <v>0</v>
      </c>
    </row>
    <row r="115" spans="1:10" x14ac:dyDescent="0.25">
      <c r="A115" s="10" t="s">
        <v>170</v>
      </c>
      <c r="B115" s="11" t="s">
        <v>16</v>
      </c>
      <c r="C115" s="11" t="s">
        <v>17</v>
      </c>
      <c r="D115" s="22" t="s">
        <v>169</v>
      </c>
      <c r="E115" s="12">
        <v>1</v>
      </c>
      <c r="F115" s="12">
        <v>10500</v>
      </c>
      <c r="G115" s="13">
        <f>ROUND(E115*F115,2)</f>
        <v>10500</v>
      </c>
      <c r="H115" s="12">
        <v>1</v>
      </c>
      <c r="I115" s="38">
        <v>0</v>
      </c>
      <c r="J115" s="13">
        <f>ROUND(H115*I115,2)</f>
        <v>0</v>
      </c>
    </row>
    <row r="116" spans="1:10" ht="56.25" x14ac:dyDescent="0.25">
      <c r="A116" s="14"/>
      <c r="B116" s="14"/>
      <c r="C116" s="14"/>
      <c r="D116" s="22" t="s">
        <v>171</v>
      </c>
      <c r="E116" s="14"/>
      <c r="F116" s="14"/>
      <c r="G116" s="14"/>
      <c r="H116" s="14"/>
      <c r="I116" s="14"/>
      <c r="J116" s="14"/>
    </row>
    <row r="117" spans="1:10" x14ac:dyDescent="0.25">
      <c r="A117" s="14"/>
      <c r="B117" s="14"/>
      <c r="C117" s="14"/>
      <c r="D117" s="33" t="s">
        <v>172</v>
      </c>
      <c r="E117" s="12">
        <v>1</v>
      </c>
      <c r="F117" s="15">
        <f>G115</f>
        <v>10500</v>
      </c>
      <c r="G117" s="15">
        <f>ROUND(E117*F117,2)</f>
        <v>10500</v>
      </c>
      <c r="H117" s="12">
        <v>1</v>
      </c>
      <c r="I117" s="15">
        <f>J115</f>
        <v>0</v>
      </c>
      <c r="J117" s="15">
        <f>ROUND(H117*I117,2)</f>
        <v>0</v>
      </c>
    </row>
    <row r="118" spans="1:10" ht="1.1499999999999999" customHeight="1" x14ac:dyDescent="0.25">
      <c r="A118" s="16"/>
      <c r="B118" s="16"/>
      <c r="C118" s="16"/>
      <c r="D118" s="34"/>
      <c r="E118" s="16"/>
      <c r="F118" s="16"/>
      <c r="G118" s="16"/>
      <c r="H118" s="16"/>
      <c r="I118" s="16"/>
      <c r="J118" s="16"/>
    </row>
    <row r="119" spans="1:10" x14ac:dyDescent="0.25">
      <c r="A119" s="8" t="s">
        <v>173</v>
      </c>
      <c r="B119" s="8" t="s">
        <v>10</v>
      </c>
      <c r="C119" s="8" t="s">
        <v>11</v>
      </c>
      <c r="D119" s="32" t="s">
        <v>174</v>
      </c>
      <c r="E119" s="9">
        <f t="shared" ref="E119:J119" si="14">E169</f>
        <v>1</v>
      </c>
      <c r="F119" s="9">
        <f t="shared" si="14"/>
        <v>246978.93</v>
      </c>
      <c r="G119" s="9">
        <f t="shared" si="14"/>
        <v>246978.93</v>
      </c>
      <c r="H119" s="9">
        <f t="shared" si="14"/>
        <v>1</v>
      </c>
      <c r="I119" s="9">
        <f t="shared" si="14"/>
        <v>133696</v>
      </c>
      <c r="J119" s="9">
        <f t="shared" si="14"/>
        <v>133696</v>
      </c>
    </row>
    <row r="120" spans="1:10" x14ac:dyDescent="0.25">
      <c r="A120" s="17" t="s">
        <v>175</v>
      </c>
      <c r="B120" s="17" t="s">
        <v>10</v>
      </c>
      <c r="C120" s="17" t="s">
        <v>11</v>
      </c>
      <c r="D120" s="35" t="s">
        <v>176</v>
      </c>
      <c r="E120" s="18">
        <f t="shared" ref="E120:J120" si="15">E146</f>
        <v>1</v>
      </c>
      <c r="F120" s="18">
        <f t="shared" si="15"/>
        <v>220730.81</v>
      </c>
      <c r="G120" s="18">
        <f t="shared" si="15"/>
        <v>220730.81</v>
      </c>
      <c r="H120" s="18">
        <f t="shared" si="15"/>
        <v>1</v>
      </c>
      <c r="I120" s="18">
        <f t="shared" si="15"/>
        <v>133696</v>
      </c>
      <c r="J120" s="18">
        <f t="shared" si="15"/>
        <v>133696</v>
      </c>
    </row>
    <row r="121" spans="1:10" x14ac:dyDescent="0.25">
      <c r="A121" s="10" t="s">
        <v>177</v>
      </c>
      <c r="B121" s="11" t="s">
        <v>16</v>
      </c>
      <c r="C121" s="11" t="s">
        <v>107</v>
      </c>
      <c r="D121" s="22" t="s">
        <v>178</v>
      </c>
      <c r="E121" s="12">
        <v>60</v>
      </c>
      <c r="F121" s="12">
        <v>25.44</v>
      </c>
      <c r="G121" s="13">
        <f>ROUND(E121*F121,2)</f>
        <v>1526.4</v>
      </c>
      <c r="H121" s="12">
        <v>60</v>
      </c>
      <c r="I121" s="38">
        <v>0</v>
      </c>
      <c r="J121" s="13">
        <f>ROUND(H121*I121,2)</f>
        <v>0</v>
      </c>
    </row>
    <row r="122" spans="1:10" x14ac:dyDescent="0.25">
      <c r="A122" s="14"/>
      <c r="B122" s="14"/>
      <c r="C122" s="14"/>
      <c r="D122" s="22" t="s">
        <v>179</v>
      </c>
      <c r="E122" s="14"/>
      <c r="F122" s="14"/>
      <c r="G122" s="14"/>
      <c r="H122" s="14"/>
      <c r="I122" s="14"/>
      <c r="J122" s="14"/>
    </row>
    <row r="123" spans="1:10" x14ac:dyDescent="0.25">
      <c r="A123" s="10" t="s">
        <v>180</v>
      </c>
      <c r="B123" s="11" t="s">
        <v>16</v>
      </c>
      <c r="C123" s="11" t="s">
        <v>94</v>
      </c>
      <c r="D123" s="22" t="s">
        <v>181</v>
      </c>
      <c r="E123" s="12">
        <v>180</v>
      </c>
      <c r="F123" s="12">
        <v>4.08</v>
      </c>
      <c r="G123" s="13">
        <f t="shared" ref="G123:G128" si="16">ROUND(E123*F123,2)</f>
        <v>734.4</v>
      </c>
      <c r="H123" s="12">
        <v>180</v>
      </c>
      <c r="I123" s="38">
        <v>0</v>
      </c>
      <c r="J123" s="13">
        <f t="shared" ref="J123:J128" si="17">ROUND(H123*I123,2)</f>
        <v>0</v>
      </c>
    </row>
    <row r="124" spans="1:10" x14ac:dyDescent="0.25">
      <c r="A124" s="10" t="s">
        <v>182</v>
      </c>
      <c r="B124" s="11" t="s">
        <v>16</v>
      </c>
      <c r="C124" s="11" t="s">
        <v>94</v>
      </c>
      <c r="D124" s="22" t="s">
        <v>183</v>
      </c>
      <c r="E124" s="12">
        <v>3200</v>
      </c>
      <c r="F124" s="12">
        <v>2.5099999999999998</v>
      </c>
      <c r="G124" s="13">
        <f t="shared" si="16"/>
        <v>8032</v>
      </c>
      <c r="H124" s="12">
        <v>3200</v>
      </c>
      <c r="I124" s="38">
        <v>0</v>
      </c>
      <c r="J124" s="13">
        <f t="shared" si="17"/>
        <v>0</v>
      </c>
    </row>
    <row r="125" spans="1:10" x14ac:dyDescent="0.25">
      <c r="A125" s="10" t="s">
        <v>184</v>
      </c>
      <c r="B125" s="11" t="s">
        <v>16</v>
      </c>
      <c r="C125" s="11" t="s">
        <v>107</v>
      </c>
      <c r="D125" s="22" t="s">
        <v>185</v>
      </c>
      <c r="E125" s="12">
        <v>60</v>
      </c>
      <c r="F125" s="12">
        <v>13.18</v>
      </c>
      <c r="G125" s="13">
        <f t="shared" si="16"/>
        <v>790.8</v>
      </c>
      <c r="H125" s="12">
        <v>60</v>
      </c>
      <c r="I125" s="38">
        <v>0</v>
      </c>
      <c r="J125" s="13">
        <f t="shared" si="17"/>
        <v>0</v>
      </c>
    </row>
    <row r="126" spans="1:10" x14ac:dyDescent="0.25">
      <c r="A126" s="10" t="s">
        <v>186</v>
      </c>
      <c r="B126" s="11" t="s">
        <v>16</v>
      </c>
      <c r="C126" s="11" t="s">
        <v>94</v>
      </c>
      <c r="D126" s="22" t="s">
        <v>187</v>
      </c>
      <c r="E126" s="12">
        <v>180</v>
      </c>
      <c r="F126" s="12">
        <v>37.83</v>
      </c>
      <c r="G126" s="13">
        <f t="shared" si="16"/>
        <v>6809.4</v>
      </c>
      <c r="H126" s="12">
        <v>180</v>
      </c>
      <c r="I126" s="38">
        <v>0</v>
      </c>
      <c r="J126" s="13">
        <f t="shared" si="17"/>
        <v>0</v>
      </c>
    </row>
    <row r="127" spans="1:10" x14ac:dyDescent="0.25">
      <c r="A127" s="10" t="s">
        <v>188</v>
      </c>
      <c r="B127" s="11" t="s">
        <v>16</v>
      </c>
      <c r="C127" s="11" t="s">
        <v>17</v>
      </c>
      <c r="D127" s="22" t="s">
        <v>189</v>
      </c>
      <c r="E127" s="12">
        <v>10</v>
      </c>
      <c r="F127" s="12">
        <v>129.76</v>
      </c>
      <c r="G127" s="13">
        <f t="shared" si="16"/>
        <v>1297.5999999999999</v>
      </c>
      <c r="H127" s="12">
        <v>10</v>
      </c>
      <c r="I127" s="38">
        <v>0</v>
      </c>
      <c r="J127" s="13">
        <f t="shared" si="17"/>
        <v>0</v>
      </c>
    </row>
    <row r="128" spans="1:10" x14ac:dyDescent="0.25">
      <c r="A128" s="10" t="s">
        <v>190</v>
      </c>
      <c r="B128" s="11" t="s">
        <v>16</v>
      </c>
      <c r="C128" s="11" t="s">
        <v>107</v>
      </c>
      <c r="D128" s="22" t="s">
        <v>191</v>
      </c>
      <c r="E128" s="12">
        <v>30</v>
      </c>
      <c r="F128" s="12">
        <v>2.63</v>
      </c>
      <c r="G128" s="13">
        <f t="shared" si="16"/>
        <v>78.900000000000006</v>
      </c>
      <c r="H128" s="12">
        <v>30</v>
      </c>
      <c r="I128" s="38">
        <v>0</v>
      </c>
      <c r="J128" s="13">
        <f t="shared" si="17"/>
        <v>0</v>
      </c>
    </row>
    <row r="129" spans="1:10" ht="33.75" x14ac:dyDescent="0.25">
      <c r="A129" s="14"/>
      <c r="B129" s="14"/>
      <c r="C129" s="14"/>
      <c r="D129" s="22" t="s">
        <v>192</v>
      </c>
      <c r="E129" s="14"/>
      <c r="F129" s="14"/>
      <c r="G129" s="14"/>
      <c r="H129" s="14"/>
      <c r="I129" s="14"/>
      <c r="J129" s="14"/>
    </row>
    <row r="130" spans="1:10" x14ac:dyDescent="0.25">
      <c r="A130" s="10" t="s">
        <v>162</v>
      </c>
      <c r="B130" s="11" t="s">
        <v>16</v>
      </c>
      <c r="C130" s="11" t="s">
        <v>17</v>
      </c>
      <c r="D130" s="22" t="s">
        <v>163</v>
      </c>
      <c r="E130" s="12">
        <v>4</v>
      </c>
      <c r="F130" s="12">
        <v>112.9</v>
      </c>
      <c r="G130" s="13">
        <f>ROUND(E130*F130,2)</f>
        <v>451.6</v>
      </c>
      <c r="H130" s="12">
        <v>4</v>
      </c>
      <c r="I130" s="38">
        <v>0</v>
      </c>
      <c r="J130" s="13">
        <f>ROUND(H130*I130,2)</f>
        <v>0</v>
      </c>
    </row>
    <row r="131" spans="1:10" x14ac:dyDescent="0.25">
      <c r="A131" s="10" t="s">
        <v>160</v>
      </c>
      <c r="B131" s="11" t="s">
        <v>16</v>
      </c>
      <c r="C131" s="11" t="s">
        <v>17</v>
      </c>
      <c r="D131" s="22" t="s">
        <v>161</v>
      </c>
      <c r="E131" s="12">
        <v>4</v>
      </c>
      <c r="F131" s="12">
        <v>159.76</v>
      </c>
      <c r="G131" s="13">
        <f>ROUND(E131*F131,2)</f>
        <v>639.04</v>
      </c>
      <c r="H131" s="12">
        <v>4</v>
      </c>
      <c r="I131" s="38">
        <v>0</v>
      </c>
      <c r="J131" s="13">
        <f>ROUND(H131*I131,2)</f>
        <v>0</v>
      </c>
    </row>
    <row r="132" spans="1:10" x14ac:dyDescent="0.25">
      <c r="A132" s="10" t="s">
        <v>193</v>
      </c>
      <c r="B132" s="11" t="s">
        <v>16</v>
      </c>
      <c r="C132" s="11" t="s">
        <v>107</v>
      </c>
      <c r="D132" s="22" t="s">
        <v>194</v>
      </c>
      <c r="E132" s="12">
        <v>60</v>
      </c>
      <c r="F132" s="12">
        <v>112.85</v>
      </c>
      <c r="G132" s="13">
        <f>ROUND(E132*F132,2)</f>
        <v>6771</v>
      </c>
      <c r="H132" s="12">
        <v>60</v>
      </c>
      <c r="I132" s="38">
        <v>0</v>
      </c>
      <c r="J132" s="13">
        <f>ROUND(H132*I132,2)</f>
        <v>0</v>
      </c>
    </row>
    <row r="133" spans="1:10" ht="22.5" x14ac:dyDescent="0.25">
      <c r="A133" s="14"/>
      <c r="B133" s="14"/>
      <c r="C133" s="14"/>
      <c r="D133" s="22" t="s">
        <v>195</v>
      </c>
      <c r="E133" s="14"/>
      <c r="F133" s="14"/>
      <c r="G133" s="14"/>
      <c r="H133" s="14"/>
      <c r="I133" s="14"/>
      <c r="J133" s="14"/>
    </row>
    <row r="134" spans="1:10" x14ac:dyDescent="0.25">
      <c r="A134" s="10" t="s">
        <v>196</v>
      </c>
      <c r="B134" s="11" t="s">
        <v>16</v>
      </c>
      <c r="C134" s="11" t="s">
        <v>94</v>
      </c>
      <c r="D134" s="22" t="s">
        <v>197</v>
      </c>
      <c r="E134" s="12">
        <v>180</v>
      </c>
      <c r="F134" s="12">
        <v>19.07</v>
      </c>
      <c r="G134" s="13">
        <f>ROUND(E134*F134,2)</f>
        <v>3432.6</v>
      </c>
      <c r="H134" s="12">
        <v>180</v>
      </c>
      <c r="I134" s="38">
        <v>0</v>
      </c>
      <c r="J134" s="13">
        <f>ROUND(H134*I134,2)</f>
        <v>0</v>
      </c>
    </row>
    <row r="135" spans="1:10" ht="33.75" x14ac:dyDescent="0.25">
      <c r="A135" s="14"/>
      <c r="B135" s="14"/>
      <c r="C135" s="14"/>
      <c r="D135" s="22" t="s">
        <v>198</v>
      </c>
      <c r="E135" s="14"/>
      <c r="F135" s="14"/>
      <c r="G135" s="14"/>
      <c r="H135" s="14"/>
      <c r="I135" s="14"/>
      <c r="J135" s="14"/>
    </row>
    <row r="136" spans="1:10" x14ac:dyDescent="0.25">
      <c r="A136" s="10" t="s">
        <v>199</v>
      </c>
      <c r="B136" s="11" t="s">
        <v>16</v>
      </c>
      <c r="C136" s="11" t="s">
        <v>94</v>
      </c>
      <c r="D136" s="22" t="s">
        <v>200</v>
      </c>
      <c r="E136" s="12">
        <v>24</v>
      </c>
      <c r="F136" s="12">
        <v>19.07</v>
      </c>
      <c r="G136" s="13">
        <f>ROUND(E136*F136,2)</f>
        <v>457.68</v>
      </c>
      <c r="H136" s="12">
        <v>24</v>
      </c>
      <c r="I136" s="38">
        <v>0</v>
      </c>
      <c r="J136" s="13">
        <f>ROUND(H136*I136,2)</f>
        <v>0</v>
      </c>
    </row>
    <row r="137" spans="1:10" ht="45" x14ac:dyDescent="0.25">
      <c r="A137" s="14"/>
      <c r="B137" s="14"/>
      <c r="C137" s="14"/>
      <c r="D137" s="22" t="s">
        <v>201</v>
      </c>
      <c r="E137" s="14"/>
      <c r="F137" s="14"/>
      <c r="G137" s="14"/>
      <c r="H137" s="14"/>
      <c r="I137" s="14"/>
      <c r="J137" s="14"/>
    </row>
    <row r="138" spans="1:10" x14ac:dyDescent="0.25">
      <c r="A138" s="10" t="s">
        <v>202</v>
      </c>
      <c r="B138" s="11" t="s">
        <v>16</v>
      </c>
      <c r="C138" s="11" t="s">
        <v>94</v>
      </c>
      <c r="D138" s="22" t="s">
        <v>203</v>
      </c>
      <c r="E138" s="12">
        <v>1.28</v>
      </c>
      <c r="F138" s="12">
        <v>155.18</v>
      </c>
      <c r="G138" s="13">
        <f>ROUND(E138*F138,2)</f>
        <v>198.63</v>
      </c>
      <c r="H138" s="12">
        <v>1.28</v>
      </c>
      <c r="I138" s="38">
        <v>0</v>
      </c>
      <c r="J138" s="13">
        <f>ROUND(H138*I138,2)</f>
        <v>0</v>
      </c>
    </row>
    <row r="139" spans="1:10" ht="67.5" x14ac:dyDescent="0.25">
      <c r="A139" s="14"/>
      <c r="B139" s="14"/>
      <c r="C139" s="14"/>
      <c r="D139" s="22" t="s">
        <v>204</v>
      </c>
      <c r="E139" s="14"/>
      <c r="F139" s="14"/>
      <c r="G139" s="14"/>
      <c r="H139" s="14"/>
      <c r="I139" s="14"/>
      <c r="J139" s="14"/>
    </row>
    <row r="140" spans="1:10" x14ac:dyDescent="0.25">
      <c r="A140" s="10" t="s">
        <v>205</v>
      </c>
      <c r="B140" s="11" t="s">
        <v>16</v>
      </c>
      <c r="C140" s="11" t="s">
        <v>32</v>
      </c>
      <c r="D140" s="22" t="s">
        <v>206</v>
      </c>
      <c r="E140" s="12">
        <v>3200</v>
      </c>
      <c r="F140" s="12">
        <v>41.78</v>
      </c>
      <c r="G140" s="13">
        <f>ROUND(E140*F140,2)</f>
        <v>133696</v>
      </c>
      <c r="H140" s="12">
        <v>3200</v>
      </c>
      <c r="I140" s="39">
        <f>F140</f>
        <v>41.78</v>
      </c>
      <c r="J140" s="13">
        <f>ROUND(H140*I140,2)</f>
        <v>133696</v>
      </c>
    </row>
    <row r="141" spans="1:10" ht="56.25" x14ac:dyDescent="0.25">
      <c r="A141" s="14"/>
      <c r="B141" s="14"/>
      <c r="C141" s="14"/>
      <c r="D141" s="22" t="s">
        <v>207</v>
      </c>
      <c r="E141" s="14"/>
      <c r="F141" s="14"/>
      <c r="G141" s="14"/>
      <c r="H141" s="14"/>
      <c r="I141" s="14"/>
      <c r="J141" s="14"/>
    </row>
    <row r="142" spans="1:10" x14ac:dyDescent="0.25">
      <c r="A142" s="10" t="s">
        <v>208</v>
      </c>
      <c r="B142" s="11" t="s">
        <v>16</v>
      </c>
      <c r="C142" s="11" t="s">
        <v>17</v>
      </c>
      <c r="D142" s="22" t="s">
        <v>209</v>
      </c>
      <c r="E142" s="12">
        <v>12</v>
      </c>
      <c r="F142" s="12">
        <v>235.63</v>
      </c>
      <c r="G142" s="13">
        <f>ROUND(E142*F142,2)</f>
        <v>2827.56</v>
      </c>
      <c r="H142" s="12">
        <v>12</v>
      </c>
      <c r="I142" s="38">
        <v>0</v>
      </c>
      <c r="J142" s="13">
        <f>ROUND(H142*I142,2)</f>
        <v>0</v>
      </c>
    </row>
    <row r="143" spans="1:10" x14ac:dyDescent="0.25">
      <c r="A143" s="10" t="s">
        <v>210</v>
      </c>
      <c r="B143" s="11" t="s">
        <v>16</v>
      </c>
      <c r="C143" s="11" t="s">
        <v>107</v>
      </c>
      <c r="D143" s="22" t="s">
        <v>211</v>
      </c>
      <c r="E143" s="12">
        <v>60</v>
      </c>
      <c r="F143" s="12">
        <v>18.62</v>
      </c>
      <c r="G143" s="13">
        <f>ROUND(E143*F143,2)</f>
        <v>1117.2</v>
      </c>
      <c r="H143" s="12">
        <v>60</v>
      </c>
      <c r="I143" s="38">
        <v>0</v>
      </c>
      <c r="J143" s="13">
        <f>ROUND(H143*I143,2)</f>
        <v>0</v>
      </c>
    </row>
    <row r="144" spans="1:10" x14ac:dyDescent="0.25">
      <c r="A144" s="10" t="s">
        <v>212</v>
      </c>
      <c r="B144" s="11" t="s">
        <v>16</v>
      </c>
      <c r="C144" s="11" t="s">
        <v>17</v>
      </c>
      <c r="D144" s="22" t="s">
        <v>213</v>
      </c>
      <c r="E144" s="12">
        <v>1</v>
      </c>
      <c r="F144" s="12">
        <v>51870</v>
      </c>
      <c r="G144" s="13">
        <f>ROUND(E144*F144,2)</f>
        <v>51870</v>
      </c>
      <c r="H144" s="12">
        <v>1</v>
      </c>
      <c r="I144" s="38">
        <v>0</v>
      </c>
      <c r="J144" s="13">
        <f>ROUND(H144*I144,2)</f>
        <v>0</v>
      </c>
    </row>
    <row r="145" spans="1:10" ht="146.25" x14ac:dyDescent="0.25">
      <c r="A145" s="14"/>
      <c r="B145" s="14"/>
      <c r="C145" s="14"/>
      <c r="D145" s="22" t="s">
        <v>214</v>
      </c>
      <c r="E145" s="14"/>
      <c r="F145" s="14"/>
      <c r="G145" s="14"/>
      <c r="H145" s="14"/>
      <c r="I145" s="14"/>
      <c r="J145" s="14"/>
    </row>
    <row r="146" spans="1:10" x14ac:dyDescent="0.25">
      <c r="A146" s="14"/>
      <c r="B146" s="14"/>
      <c r="C146" s="14"/>
      <c r="D146" s="33" t="s">
        <v>215</v>
      </c>
      <c r="E146" s="12">
        <v>1</v>
      </c>
      <c r="F146" s="15">
        <f>G121+G123+G124+G125+G126+G127+G128+G130+G131+G132+G134+G136+G138+G140+G142+G143+G144</f>
        <v>220730.81</v>
      </c>
      <c r="G146" s="15">
        <f>ROUND(E146*F146,2)</f>
        <v>220730.81</v>
      </c>
      <c r="H146" s="12">
        <v>1</v>
      </c>
      <c r="I146" s="15">
        <f>J121+J123+J124+J125+J126+J127+J128+J130+J131+J132+J134+J136+J138+J140+J142+J143+J144</f>
        <v>133696</v>
      </c>
      <c r="J146" s="15">
        <f>ROUND(H146*I146,2)</f>
        <v>133696</v>
      </c>
    </row>
    <row r="147" spans="1:10" ht="1.1499999999999999" customHeight="1" x14ac:dyDescent="0.25">
      <c r="A147" s="16"/>
      <c r="B147" s="16"/>
      <c r="C147" s="16"/>
      <c r="D147" s="34"/>
      <c r="E147" s="16"/>
      <c r="F147" s="16"/>
      <c r="G147" s="16"/>
      <c r="H147" s="16"/>
      <c r="I147" s="16"/>
      <c r="J147" s="16"/>
    </row>
    <row r="148" spans="1:10" x14ac:dyDescent="0.25">
      <c r="A148" s="17" t="s">
        <v>216</v>
      </c>
      <c r="B148" s="17" t="s">
        <v>10</v>
      </c>
      <c r="C148" s="17" t="s">
        <v>11</v>
      </c>
      <c r="D148" s="35" t="s">
        <v>217</v>
      </c>
      <c r="E148" s="18">
        <f t="shared" ref="E148:J148" si="18">E167</f>
        <v>1</v>
      </c>
      <c r="F148" s="18">
        <f t="shared" si="18"/>
        <v>26248.12</v>
      </c>
      <c r="G148" s="18">
        <f t="shared" si="18"/>
        <v>26248.12</v>
      </c>
      <c r="H148" s="18">
        <f t="shared" si="18"/>
        <v>1</v>
      </c>
      <c r="I148" s="18">
        <f t="shared" si="18"/>
        <v>0</v>
      </c>
      <c r="J148" s="18">
        <f t="shared" si="18"/>
        <v>0</v>
      </c>
    </row>
    <row r="149" spans="1:10" x14ac:dyDescent="0.25">
      <c r="A149" s="10" t="s">
        <v>218</v>
      </c>
      <c r="B149" s="11" t="s">
        <v>16</v>
      </c>
      <c r="C149" s="11" t="s">
        <v>17</v>
      </c>
      <c r="D149" s="22" t="s">
        <v>219</v>
      </c>
      <c r="E149" s="12">
        <v>5</v>
      </c>
      <c r="F149" s="12">
        <v>569.84</v>
      </c>
      <c r="G149" s="13">
        <f>ROUND(E149*F149,2)</f>
        <v>2849.2</v>
      </c>
      <c r="H149" s="12">
        <v>5</v>
      </c>
      <c r="I149" s="38">
        <v>0</v>
      </c>
      <c r="J149" s="13">
        <f>ROUND(H149*I149,2)</f>
        <v>0</v>
      </c>
    </row>
    <row r="150" spans="1:10" x14ac:dyDescent="0.25">
      <c r="A150" s="14"/>
      <c r="B150" s="14"/>
      <c r="C150" s="14"/>
      <c r="D150" s="22" t="s">
        <v>220</v>
      </c>
      <c r="E150" s="14"/>
      <c r="F150" s="14"/>
      <c r="G150" s="14"/>
      <c r="H150" s="14"/>
      <c r="I150" s="14"/>
      <c r="J150" s="14"/>
    </row>
    <row r="151" spans="1:10" x14ac:dyDescent="0.25">
      <c r="A151" s="10" t="s">
        <v>221</v>
      </c>
      <c r="B151" s="11" t="s">
        <v>16</v>
      </c>
      <c r="C151" s="11" t="s">
        <v>17</v>
      </c>
      <c r="D151" s="22" t="s">
        <v>222</v>
      </c>
      <c r="E151" s="12">
        <v>250</v>
      </c>
      <c r="F151" s="12">
        <v>83.39</v>
      </c>
      <c r="G151" s="13">
        <f>ROUND(E151*F151,2)</f>
        <v>20847.5</v>
      </c>
      <c r="H151" s="12">
        <v>250</v>
      </c>
      <c r="I151" s="38">
        <v>0</v>
      </c>
      <c r="J151" s="13">
        <f>ROUND(H151*I151,2)</f>
        <v>0</v>
      </c>
    </row>
    <row r="152" spans="1:10" x14ac:dyDescent="0.25">
      <c r="A152" s="14"/>
      <c r="B152" s="14"/>
      <c r="C152" s="14"/>
      <c r="D152" s="22" t="s">
        <v>223</v>
      </c>
      <c r="E152" s="14"/>
      <c r="F152" s="14"/>
      <c r="G152" s="14"/>
      <c r="H152" s="14"/>
      <c r="I152" s="14"/>
      <c r="J152" s="14"/>
    </row>
    <row r="153" spans="1:10" x14ac:dyDescent="0.25">
      <c r="A153" s="10" t="s">
        <v>224</v>
      </c>
      <c r="B153" s="11" t="s">
        <v>16</v>
      </c>
      <c r="C153" s="11" t="s">
        <v>17</v>
      </c>
      <c r="D153" s="22" t="s">
        <v>225</v>
      </c>
      <c r="E153" s="12">
        <v>4</v>
      </c>
      <c r="F153" s="12">
        <v>100.8</v>
      </c>
      <c r="G153" s="13">
        <f>ROUND(E153*F153,2)</f>
        <v>403.2</v>
      </c>
      <c r="H153" s="12">
        <v>4</v>
      </c>
      <c r="I153" s="38">
        <v>0</v>
      </c>
      <c r="J153" s="13">
        <f>ROUND(H153*I153,2)</f>
        <v>0</v>
      </c>
    </row>
    <row r="154" spans="1:10" x14ac:dyDescent="0.25">
      <c r="A154" s="14"/>
      <c r="B154" s="14"/>
      <c r="C154" s="14"/>
      <c r="D154" s="22" t="s">
        <v>226</v>
      </c>
      <c r="E154" s="14"/>
      <c r="F154" s="14"/>
      <c r="G154" s="14"/>
      <c r="H154" s="14"/>
      <c r="I154" s="14"/>
      <c r="J154" s="14"/>
    </row>
    <row r="155" spans="1:10" x14ac:dyDescent="0.25">
      <c r="A155" s="10" t="s">
        <v>227</v>
      </c>
      <c r="B155" s="11" t="s">
        <v>16</v>
      </c>
      <c r="C155" s="11" t="s">
        <v>228</v>
      </c>
      <c r="D155" s="22" t="s">
        <v>229</v>
      </c>
      <c r="E155" s="12">
        <v>7.5</v>
      </c>
      <c r="F155" s="12">
        <v>26.42</v>
      </c>
      <c r="G155" s="13">
        <f>ROUND(E155*F155,2)</f>
        <v>198.15</v>
      </c>
      <c r="H155" s="12">
        <v>7.5</v>
      </c>
      <c r="I155" s="38">
        <v>0</v>
      </c>
      <c r="J155" s="13">
        <f>ROUND(H155*I155,2)</f>
        <v>0</v>
      </c>
    </row>
    <row r="156" spans="1:10" ht="67.5" x14ac:dyDescent="0.25">
      <c r="A156" s="14"/>
      <c r="B156" s="14"/>
      <c r="C156" s="14"/>
      <c r="D156" s="22" t="s">
        <v>230</v>
      </c>
      <c r="E156" s="14"/>
      <c r="F156" s="14"/>
      <c r="G156" s="14"/>
      <c r="H156" s="14"/>
      <c r="I156" s="14"/>
      <c r="J156" s="14"/>
    </row>
    <row r="157" spans="1:10" x14ac:dyDescent="0.25">
      <c r="A157" s="10" t="s">
        <v>231</v>
      </c>
      <c r="B157" s="11" t="s">
        <v>16</v>
      </c>
      <c r="C157" s="11" t="s">
        <v>17</v>
      </c>
      <c r="D157" s="22" t="s">
        <v>232</v>
      </c>
      <c r="E157" s="12">
        <v>5</v>
      </c>
      <c r="F157" s="12">
        <v>35.78</v>
      </c>
      <c r="G157" s="13">
        <f>ROUND(E157*F157,2)</f>
        <v>178.9</v>
      </c>
      <c r="H157" s="12">
        <v>5</v>
      </c>
      <c r="I157" s="38">
        <v>0</v>
      </c>
      <c r="J157" s="13">
        <f>ROUND(H157*I157,2)</f>
        <v>0</v>
      </c>
    </row>
    <row r="158" spans="1:10" ht="22.5" x14ac:dyDescent="0.25">
      <c r="A158" s="14"/>
      <c r="B158" s="14"/>
      <c r="C158" s="14"/>
      <c r="D158" s="22" t="s">
        <v>233</v>
      </c>
      <c r="E158" s="14"/>
      <c r="F158" s="14"/>
      <c r="G158" s="14"/>
      <c r="H158" s="14"/>
      <c r="I158" s="14"/>
      <c r="J158" s="14"/>
    </row>
    <row r="159" spans="1:10" x14ac:dyDescent="0.25">
      <c r="A159" s="10" t="s">
        <v>234</v>
      </c>
      <c r="B159" s="11" t="s">
        <v>16</v>
      </c>
      <c r="C159" s="11" t="s">
        <v>17</v>
      </c>
      <c r="D159" s="22" t="s">
        <v>235</v>
      </c>
      <c r="E159" s="12">
        <v>5</v>
      </c>
      <c r="F159" s="12">
        <v>56.73</v>
      </c>
      <c r="G159" s="13">
        <f>ROUND(E159*F159,2)</f>
        <v>283.64999999999998</v>
      </c>
      <c r="H159" s="12">
        <v>5</v>
      </c>
      <c r="I159" s="38">
        <v>0</v>
      </c>
      <c r="J159" s="13">
        <f>ROUND(H159*I159,2)</f>
        <v>0</v>
      </c>
    </row>
    <row r="160" spans="1:10" ht="56.25" x14ac:dyDescent="0.25">
      <c r="A160" s="14"/>
      <c r="B160" s="14"/>
      <c r="C160" s="14"/>
      <c r="D160" s="22" t="s">
        <v>236</v>
      </c>
      <c r="E160" s="14"/>
      <c r="F160" s="14"/>
      <c r="G160" s="14"/>
      <c r="H160" s="14"/>
      <c r="I160" s="14"/>
      <c r="J160" s="14"/>
    </row>
    <row r="161" spans="1:10" x14ac:dyDescent="0.25">
      <c r="A161" s="10" t="s">
        <v>237</v>
      </c>
      <c r="B161" s="11" t="s">
        <v>16</v>
      </c>
      <c r="C161" s="11" t="s">
        <v>17</v>
      </c>
      <c r="D161" s="22" t="s">
        <v>238</v>
      </c>
      <c r="E161" s="12">
        <v>3</v>
      </c>
      <c r="F161" s="12">
        <v>288.25</v>
      </c>
      <c r="G161" s="13">
        <f>ROUND(E161*F161,2)</f>
        <v>864.75</v>
      </c>
      <c r="H161" s="12">
        <v>3</v>
      </c>
      <c r="I161" s="38">
        <v>0</v>
      </c>
      <c r="J161" s="13">
        <f>ROUND(H161*I161,2)</f>
        <v>0</v>
      </c>
    </row>
    <row r="162" spans="1:10" ht="22.5" x14ac:dyDescent="0.25">
      <c r="A162" s="14"/>
      <c r="B162" s="14"/>
      <c r="C162" s="14"/>
      <c r="D162" s="22" t="s">
        <v>239</v>
      </c>
      <c r="E162" s="14"/>
      <c r="F162" s="14"/>
      <c r="G162" s="14"/>
      <c r="H162" s="14"/>
      <c r="I162" s="14"/>
      <c r="J162" s="14"/>
    </row>
    <row r="163" spans="1:10" x14ac:dyDescent="0.25">
      <c r="A163" s="10" t="s">
        <v>240</v>
      </c>
      <c r="B163" s="11" t="s">
        <v>16</v>
      </c>
      <c r="C163" s="11" t="s">
        <v>17</v>
      </c>
      <c r="D163" s="22" t="s">
        <v>241</v>
      </c>
      <c r="E163" s="12">
        <v>2</v>
      </c>
      <c r="F163" s="12">
        <v>84.36</v>
      </c>
      <c r="G163" s="13">
        <f>ROUND(E163*F163,2)</f>
        <v>168.72</v>
      </c>
      <c r="H163" s="12">
        <v>2</v>
      </c>
      <c r="I163" s="38">
        <v>0</v>
      </c>
      <c r="J163" s="13">
        <f>ROUND(H163*I163,2)</f>
        <v>0</v>
      </c>
    </row>
    <row r="164" spans="1:10" ht="22.5" x14ac:dyDescent="0.25">
      <c r="A164" s="14"/>
      <c r="B164" s="14"/>
      <c r="C164" s="14"/>
      <c r="D164" s="22" t="s">
        <v>242</v>
      </c>
      <c r="E164" s="14"/>
      <c r="F164" s="14"/>
      <c r="G164" s="14"/>
      <c r="H164" s="14"/>
      <c r="I164" s="14"/>
      <c r="J164" s="14"/>
    </row>
    <row r="165" spans="1:10" x14ac:dyDescent="0.25">
      <c r="A165" s="10" t="s">
        <v>243</v>
      </c>
      <c r="B165" s="11" t="s">
        <v>16</v>
      </c>
      <c r="C165" s="11" t="s">
        <v>17</v>
      </c>
      <c r="D165" s="22" t="s">
        <v>244</v>
      </c>
      <c r="E165" s="12">
        <v>5</v>
      </c>
      <c r="F165" s="12">
        <v>90.81</v>
      </c>
      <c r="G165" s="13">
        <f>ROUND(E165*F165,2)</f>
        <v>454.05</v>
      </c>
      <c r="H165" s="12">
        <v>5</v>
      </c>
      <c r="I165" s="38">
        <v>0</v>
      </c>
      <c r="J165" s="13">
        <f>ROUND(H165*I165,2)</f>
        <v>0</v>
      </c>
    </row>
    <row r="166" spans="1:10" x14ac:dyDescent="0.25">
      <c r="A166" s="14"/>
      <c r="B166" s="14"/>
      <c r="C166" s="14"/>
      <c r="D166" s="22" t="s">
        <v>245</v>
      </c>
      <c r="E166" s="14"/>
      <c r="F166" s="14"/>
      <c r="G166" s="14"/>
      <c r="H166" s="14"/>
      <c r="I166" s="14"/>
      <c r="J166" s="14"/>
    </row>
    <row r="167" spans="1:10" x14ac:dyDescent="0.25">
      <c r="A167" s="14"/>
      <c r="B167" s="14"/>
      <c r="C167" s="14"/>
      <c r="D167" s="33" t="s">
        <v>246</v>
      </c>
      <c r="E167" s="12">
        <v>1</v>
      </c>
      <c r="F167" s="15">
        <f>G149+G151+G153+G155+G157+G159+G161+G163+G165</f>
        <v>26248.12</v>
      </c>
      <c r="G167" s="15">
        <f>ROUND(E167*F167,2)</f>
        <v>26248.12</v>
      </c>
      <c r="H167" s="12">
        <v>1</v>
      </c>
      <c r="I167" s="15">
        <f>J149+J151+J153+J155+J157+J159+J161+J163+J165</f>
        <v>0</v>
      </c>
      <c r="J167" s="15">
        <f>ROUND(H167*I167,2)</f>
        <v>0</v>
      </c>
    </row>
    <row r="168" spans="1:10" ht="1.1499999999999999" customHeight="1" x14ac:dyDescent="0.25">
      <c r="A168" s="16"/>
      <c r="B168" s="16"/>
      <c r="C168" s="16"/>
      <c r="D168" s="34"/>
      <c r="E168" s="16"/>
      <c r="F168" s="16"/>
      <c r="G168" s="16"/>
      <c r="H168" s="16"/>
      <c r="I168" s="16"/>
      <c r="J168" s="16"/>
    </row>
    <row r="169" spans="1:10" x14ac:dyDescent="0.25">
      <c r="A169" s="14"/>
      <c r="B169" s="14"/>
      <c r="C169" s="14"/>
      <c r="D169" s="33" t="s">
        <v>247</v>
      </c>
      <c r="E169" s="12">
        <v>1</v>
      </c>
      <c r="F169" s="15">
        <f>G120+G148</f>
        <v>246978.93</v>
      </c>
      <c r="G169" s="15">
        <f>ROUND(E169*F169,2)</f>
        <v>246978.93</v>
      </c>
      <c r="H169" s="12">
        <v>1</v>
      </c>
      <c r="I169" s="15">
        <f>J120+J148</f>
        <v>133696</v>
      </c>
      <c r="J169" s="15">
        <f>ROUND(H169*I169,2)</f>
        <v>133696</v>
      </c>
    </row>
    <row r="170" spans="1:10" ht="1.1499999999999999" customHeight="1" x14ac:dyDescent="0.25">
      <c r="A170" s="16"/>
      <c r="B170" s="16"/>
      <c r="C170" s="16"/>
      <c r="D170" s="34"/>
      <c r="E170" s="16"/>
      <c r="F170" s="16"/>
      <c r="G170" s="16"/>
      <c r="H170" s="16"/>
      <c r="I170" s="16"/>
      <c r="J170" s="16"/>
    </row>
    <row r="171" spans="1:10" x14ac:dyDescent="0.25">
      <c r="A171" s="14"/>
      <c r="B171" s="14"/>
      <c r="C171" s="14"/>
      <c r="D171" s="33" t="s">
        <v>248</v>
      </c>
      <c r="E171" s="19">
        <v>1</v>
      </c>
      <c r="F171" s="15">
        <f>G5+G14+G59+G92+G114+G119</f>
        <v>1126996.1599999999</v>
      </c>
      <c r="G171" s="15">
        <f>ROUND(E171*F171,2)</f>
        <v>1126996.1599999999</v>
      </c>
      <c r="H171" s="19">
        <v>1</v>
      </c>
      <c r="I171" s="15">
        <f>J5+J14+J59+J92+J114+J119</f>
        <v>816196</v>
      </c>
      <c r="J171" s="15">
        <f>ROUND(H171*I171,2)</f>
        <v>816196</v>
      </c>
    </row>
    <row r="172" spans="1:10" ht="1.1499999999999999" customHeight="1" x14ac:dyDescent="0.25">
      <c r="A172" s="16"/>
      <c r="B172" s="16"/>
      <c r="C172" s="16"/>
      <c r="D172" s="34"/>
      <c r="E172" s="16"/>
      <c r="F172" s="16"/>
      <c r="G172" s="16"/>
      <c r="H172" s="16"/>
      <c r="I172" s="16"/>
      <c r="J172" s="16"/>
    </row>
    <row r="173" spans="1:10" x14ac:dyDescent="0.25">
      <c r="A173" s="5" t="s">
        <v>249</v>
      </c>
      <c r="B173" s="5" t="s">
        <v>10</v>
      </c>
      <c r="C173" s="5" t="s">
        <v>11</v>
      </c>
      <c r="D173" s="31" t="s">
        <v>250</v>
      </c>
      <c r="E173" s="6">
        <f t="shared" ref="E173:J173" si="19">E359</f>
        <v>1</v>
      </c>
      <c r="F173" s="7">
        <f t="shared" si="19"/>
        <v>1504214.19</v>
      </c>
      <c r="G173" s="7">
        <f t="shared" si="19"/>
        <v>1504214.19</v>
      </c>
      <c r="H173" s="6">
        <f t="shared" si="19"/>
        <v>1</v>
      </c>
      <c r="I173" s="7">
        <f t="shared" si="19"/>
        <v>79800</v>
      </c>
      <c r="J173" s="7">
        <f t="shared" si="19"/>
        <v>79800</v>
      </c>
    </row>
    <row r="174" spans="1:10" x14ac:dyDescent="0.25">
      <c r="A174" s="8" t="s">
        <v>251</v>
      </c>
      <c r="B174" s="8" t="s">
        <v>10</v>
      </c>
      <c r="C174" s="8" t="s">
        <v>11</v>
      </c>
      <c r="D174" s="32" t="s">
        <v>252</v>
      </c>
      <c r="E174" s="9">
        <f t="shared" ref="E174:J174" si="20">E181</f>
        <v>1</v>
      </c>
      <c r="F174" s="9">
        <f t="shared" si="20"/>
        <v>64050</v>
      </c>
      <c r="G174" s="9">
        <f t="shared" si="20"/>
        <v>64050</v>
      </c>
      <c r="H174" s="9">
        <f t="shared" si="20"/>
        <v>1</v>
      </c>
      <c r="I174" s="9">
        <f t="shared" si="20"/>
        <v>64050</v>
      </c>
      <c r="J174" s="9">
        <f t="shared" si="20"/>
        <v>64050</v>
      </c>
    </row>
    <row r="175" spans="1:10" ht="22.5" x14ac:dyDescent="0.25">
      <c r="A175" s="10" t="s">
        <v>253</v>
      </c>
      <c r="B175" s="11" t="s">
        <v>16</v>
      </c>
      <c r="C175" s="11" t="s">
        <v>32</v>
      </c>
      <c r="D175" s="22" t="s">
        <v>254</v>
      </c>
      <c r="E175" s="12">
        <v>1</v>
      </c>
      <c r="F175" s="12">
        <v>26250</v>
      </c>
      <c r="G175" s="13">
        <f>ROUND(E175*F175,2)</f>
        <v>26250</v>
      </c>
      <c r="H175" s="12">
        <v>1</v>
      </c>
      <c r="I175" s="39">
        <f>F175</f>
        <v>26250</v>
      </c>
      <c r="J175" s="13">
        <f>ROUND(H175*I175,2)</f>
        <v>26250</v>
      </c>
    </row>
    <row r="176" spans="1:10" ht="45" x14ac:dyDescent="0.25">
      <c r="A176" s="14"/>
      <c r="B176" s="14"/>
      <c r="C176" s="14"/>
      <c r="D176" s="22" t="s">
        <v>255</v>
      </c>
      <c r="E176" s="14"/>
      <c r="F176" s="14"/>
      <c r="G176" s="14"/>
      <c r="H176" s="14"/>
      <c r="I176" s="14"/>
      <c r="J176" s="14"/>
    </row>
    <row r="177" spans="1:10" x14ac:dyDescent="0.25">
      <c r="A177" s="10" t="s">
        <v>256</v>
      </c>
      <c r="B177" s="11" t="s">
        <v>16</v>
      </c>
      <c r="C177" s="11" t="s">
        <v>32</v>
      </c>
      <c r="D177" s="22" t="s">
        <v>257</v>
      </c>
      <c r="E177" s="12">
        <v>1</v>
      </c>
      <c r="F177" s="12">
        <v>33600</v>
      </c>
      <c r="G177" s="13">
        <f>ROUND(E177*F177,2)</f>
        <v>33600</v>
      </c>
      <c r="H177" s="12">
        <v>1</v>
      </c>
      <c r="I177" s="39">
        <f>F177</f>
        <v>33600</v>
      </c>
      <c r="J177" s="13">
        <f>ROUND(H177*I177,2)</f>
        <v>33600</v>
      </c>
    </row>
    <row r="178" spans="1:10" ht="33.75" x14ac:dyDescent="0.25">
      <c r="A178" s="14"/>
      <c r="B178" s="14"/>
      <c r="C178" s="14"/>
      <c r="D178" s="22" t="s">
        <v>258</v>
      </c>
      <c r="E178" s="14"/>
      <c r="F178" s="14"/>
      <c r="G178" s="14"/>
      <c r="H178" s="14"/>
      <c r="I178" s="14"/>
      <c r="J178" s="14"/>
    </row>
    <row r="179" spans="1:10" x14ac:dyDescent="0.25">
      <c r="A179" s="10" t="s">
        <v>259</v>
      </c>
      <c r="B179" s="11" t="s">
        <v>16</v>
      </c>
      <c r="C179" s="11" t="s">
        <v>32</v>
      </c>
      <c r="D179" s="22" t="s">
        <v>260</v>
      </c>
      <c r="E179" s="12">
        <v>1</v>
      </c>
      <c r="F179" s="12">
        <v>4200</v>
      </c>
      <c r="G179" s="13">
        <f>ROUND(E179*F179,2)</f>
        <v>4200</v>
      </c>
      <c r="H179" s="12">
        <v>1</v>
      </c>
      <c r="I179" s="39">
        <f>F179</f>
        <v>4200</v>
      </c>
      <c r="J179" s="13">
        <f>ROUND(H179*I179,2)</f>
        <v>4200</v>
      </c>
    </row>
    <row r="180" spans="1:10" ht="33.75" x14ac:dyDescent="0.25">
      <c r="A180" s="14"/>
      <c r="B180" s="14"/>
      <c r="C180" s="14"/>
      <c r="D180" s="22" t="s">
        <v>261</v>
      </c>
      <c r="E180" s="14"/>
      <c r="F180" s="14"/>
      <c r="G180" s="14"/>
      <c r="H180" s="14"/>
      <c r="I180" s="14"/>
      <c r="J180" s="14"/>
    </row>
    <row r="181" spans="1:10" x14ac:dyDescent="0.25">
      <c r="A181" s="14"/>
      <c r="B181" s="14"/>
      <c r="C181" s="14"/>
      <c r="D181" s="33" t="s">
        <v>262</v>
      </c>
      <c r="E181" s="12">
        <v>1</v>
      </c>
      <c r="F181" s="15">
        <f>G175+G177+G179</f>
        <v>64050</v>
      </c>
      <c r="G181" s="15">
        <f>ROUND(E181*F181,2)</f>
        <v>64050</v>
      </c>
      <c r="H181" s="12">
        <v>1</v>
      </c>
      <c r="I181" s="15">
        <f>J175+J177+J179</f>
        <v>64050</v>
      </c>
      <c r="J181" s="15">
        <f>ROUND(H181*I181,2)</f>
        <v>64050</v>
      </c>
    </row>
    <row r="182" spans="1:10" ht="1.1499999999999999" customHeight="1" x14ac:dyDescent="0.25">
      <c r="A182" s="16"/>
      <c r="B182" s="16"/>
      <c r="C182" s="16"/>
      <c r="D182" s="34"/>
      <c r="E182" s="16"/>
      <c r="F182" s="16"/>
      <c r="G182" s="16"/>
      <c r="H182" s="16"/>
      <c r="I182" s="16"/>
      <c r="J182" s="16"/>
    </row>
    <row r="183" spans="1:10" x14ac:dyDescent="0.25">
      <c r="A183" s="8" t="s">
        <v>263</v>
      </c>
      <c r="B183" s="8" t="s">
        <v>10</v>
      </c>
      <c r="C183" s="8" t="s">
        <v>11</v>
      </c>
      <c r="D183" s="32" t="s">
        <v>264</v>
      </c>
      <c r="E183" s="9">
        <f t="shared" ref="E183:J183" si="21">E310</f>
        <v>1</v>
      </c>
      <c r="F183" s="9">
        <f t="shared" si="21"/>
        <v>1393664.42</v>
      </c>
      <c r="G183" s="9">
        <f t="shared" si="21"/>
        <v>1393664.42</v>
      </c>
      <c r="H183" s="9">
        <f t="shared" si="21"/>
        <v>1</v>
      </c>
      <c r="I183" s="9">
        <f t="shared" si="21"/>
        <v>9450</v>
      </c>
      <c r="J183" s="9">
        <f t="shared" si="21"/>
        <v>9450</v>
      </c>
    </row>
    <row r="184" spans="1:10" x14ac:dyDescent="0.25">
      <c r="A184" s="17" t="s">
        <v>265</v>
      </c>
      <c r="B184" s="17" t="s">
        <v>10</v>
      </c>
      <c r="C184" s="17" t="s">
        <v>11</v>
      </c>
      <c r="D184" s="35" t="s">
        <v>266</v>
      </c>
      <c r="E184" s="18">
        <f t="shared" ref="E184:J184" si="22">E203</f>
        <v>1</v>
      </c>
      <c r="F184" s="18">
        <f t="shared" si="22"/>
        <v>23179.09</v>
      </c>
      <c r="G184" s="18">
        <f t="shared" si="22"/>
        <v>23179.09</v>
      </c>
      <c r="H184" s="18">
        <f t="shared" si="22"/>
        <v>1</v>
      </c>
      <c r="I184" s="18">
        <f t="shared" si="22"/>
        <v>9450</v>
      </c>
      <c r="J184" s="18">
        <f t="shared" si="22"/>
        <v>9450</v>
      </c>
    </row>
    <row r="185" spans="1:10" x14ac:dyDescent="0.25">
      <c r="A185" s="10" t="s">
        <v>267</v>
      </c>
      <c r="B185" s="11" t="s">
        <v>16</v>
      </c>
      <c r="C185" s="11" t="s">
        <v>32</v>
      </c>
      <c r="D185" s="22" t="s">
        <v>268</v>
      </c>
      <c r="E185" s="12">
        <v>2</v>
      </c>
      <c r="F185" s="12">
        <v>4725</v>
      </c>
      <c r="G185" s="13">
        <f>ROUND(E185*F185,2)</f>
        <v>9450</v>
      </c>
      <c r="H185" s="12">
        <v>2</v>
      </c>
      <c r="I185" s="39">
        <f>F185</f>
        <v>4725</v>
      </c>
      <c r="J185" s="13">
        <f>ROUND(H185*I185,2)</f>
        <v>9450</v>
      </c>
    </row>
    <row r="186" spans="1:10" ht="56.25" x14ac:dyDescent="0.25">
      <c r="A186" s="14"/>
      <c r="B186" s="14"/>
      <c r="C186" s="14"/>
      <c r="D186" s="22" t="s">
        <v>269</v>
      </c>
      <c r="E186" s="14"/>
      <c r="F186" s="14"/>
      <c r="G186" s="14"/>
      <c r="H186" s="14"/>
      <c r="I186" s="14"/>
      <c r="J186" s="14"/>
    </row>
    <row r="187" spans="1:10" ht="22.5" x14ac:dyDescent="0.25">
      <c r="A187" s="10" t="s">
        <v>270</v>
      </c>
      <c r="B187" s="11" t="s">
        <v>16</v>
      </c>
      <c r="C187" s="11" t="s">
        <v>228</v>
      </c>
      <c r="D187" s="22" t="s">
        <v>271</v>
      </c>
      <c r="E187" s="12">
        <v>11.23</v>
      </c>
      <c r="F187" s="12">
        <v>322.60000000000002</v>
      </c>
      <c r="G187" s="13">
        <f>ROUND(E187*F187,2)</f>
        <v>3622.8</v>
      </c>
      <c r="H187" s="12">
        <v>11.23</v>
      </c>
      <c r="I187" s="38">
        <v>0</v>
      </c>
      <c r="J187" s="13">
        <f>ROUND(H187*I187,2)</f>
        <v>0</v>
      </c>
    </row>
    <row r="188" spans="1:10" ht="56.25" x14ac:dyDescent="0.25">
      <c r="A188" s="14"/>
      <c r="B188" s="14"/>
      <c r="C188" s="14"/>
      <c r="D188" s="22" t="s">
        <v>272</v>
      </c>
      <c r="E188" s="14"/>
      <c r="F188" s="14"/>
      <c r="G188" s="14"/>
      <c r="H188" s="14"/>
      <c r="I188" s="14"/>
      <c r="J188" s="14"/>
    </row>
    <row r="189" spans="1:10" ht="22.5" x14ac:dyDescent="0.25">
      <c r="A189" s="10" t="s">
        <v>273</v>
      </c>
      <c r="B189" s="11" t="s">
        <v>16</v>
      </c>
      <c r="C189" s="11" t="s">
        <v>107</v>
      </c>
      <c r="D189" s="22" t="s">
        <v>274</v>
      </c>
      <c r="E189" s="12">
        <v>41.6</v>
      </c>
      <c r="F189" s="12">
        <v>2.23</v>
      </c>
      <c r="G189" s="13">
        <f>ROUND(E189*F189,2)</f>
        <v>92.77</v>
      </c>
      <c r="H189" s="12">
        <v>41.6</v>
      </c>
      <c r="I189" s="38">
        <v>0</v>
      </c>
      <c r="J189" s="13">
        <f>ROUND(H189*I189,2)</f>
        <v>0</v>
      </c>
    </row>
    <row r="190" spans="1:10" ht="67.5" x14ac:dyDescent="0.25">
      <c r="A190" s="14"/>
      <c r="B190" s="14"/>
      <c r="C190" s="14"/>
      <c r="D190" s="22" t="s">
        <v>275</v>
      </c>
      <c r="E190" s="14"/>
      <c r="F190" s="14"/>
      <c r="G190" s="14"/>
      <c r="H190" s="14"/>
      <c r="I190" s="14"/>
      <c r="J190" s="14"/>
    </row>
    <row r="191" spans="1:10" ht="22.5" x14ac:dyDescent="0.25">
      <c r="A191" s="10" t="s">
        <v>276</v>
      </c>
      <c r="B191" s="11" t="s">
        <v>16</v>
      </c>
      <c r="C191" s="11" t="s">
        <v>94</v>
      </c>
      <c r="D191" s="22" t="s">
        <v>277</v>
      </c>
      <c r="E191" s="12">
        <v>117.42</v>
      </c>
      <c r="F191" s="12">
        <v>31.48</v>
      </c>
      <c r="G191" s="13">
        <f>ROUND(E191*F191,2)</f>
        <v>3696.38</v>
      </c>
      <c r="H191" s="12">
        <v>117.42</v>
      </c>
      <c r="I191" s="38">
        <v>0</v>
      </c>
      <c r="J191" s="13">
        <f>ROUND(H191*I191,2)</f>
        <v>0</v>
      </c>
    </row>
    <row r="192" spans="1:10" ht="56.25" x14ac:dyDescent="0.25">
      <c r="A192" s="14"/>
      <c r="B192" s="14"/>
      <c r="C192" s="14"/>
      <c r="D192" s="22" t="s">
        <v>278</v>
      </c>
      <c r="E192" s="14"/>
      <c r="F192" s="14"/>
      <c r="G192" s="14"/>
      <c r="H192" s="14"/>
      <c r="I192" s="14"/>
      <c r="J192" s="14"/>
    </row>
    <row r="193" spans="1:10" ht="22.5" x14ac:dyDescent="0.25">
      <c r="A193" s="10" t="s">
        <v>279</v>
      </c>
      <c r="B193" s="11" t="s">
        <v>16</v>
      </c>
      <c r="C193" s="11" t="s">
        <v>228</v>
      </c>
      <c r="D193" s="22" t="s">
        <v>280</v>
      </c>
      <c r="E193" s="12">
        <v>60</v>
      </c>
      <c r="F193" s="12">
        <v>50.63</v>
      </c>
      <c r="G193" s="13">
        <f>ROUND(E193*F193,2)</f>
        <v>3037.8</v>
      </c>
      <c r="H193" s="12">
        <v>60</v>
      </c>
      <c r="I193" s="38">
        <v>0</v>
      </c>
      <c r="J193" s="13">
        <f>ROUND(H193*I193,2)</f>
        <v>0</v>
      </c>
    </row>
    <row r="194" spans="1:10" ht="56.25" x14ac:dyDescent="0.25">
      <c r="A194" s="14"/>
      <c r="B194" s="14"/>
      <c r="C194" s="14"/>
      <c r="D194" s="22" t="s">
        <v>281</v>
      </c>
      <c r="E194" s="14"/>
      <c r="F194" s="14"/>
      <c r="G194" s="14"/>
      <c r="H194" s="14"/>
      <c r="I194" s="14"/>
      <c r="J194" s="14"/>
    </row>
    <row r="195" spans="1:10" ht="22.5" x14ac:dyDescent="0.25">
      <c r="A195" s="10" t="s">
        <v>282</v>
      </c>
      <c r="B195" s="11" t="s">
        <v>16</v>
      </c>
      <c r="C195" s="11" t="s">
        <v>228</v>
      </c>
      <c r="D195" s="22" t="s">
        <v>283</v>
      </c>
      <c r="E195" s="12">
        <v>55.05</v>
      </c>
      <c r="F195" s="12">
        <v>26.99</v>
      </c>
      <c r="G195" s="13">
        <f>ROUND(E195*F195,2)</f>
        <v>1485.8</v>
      </c>
      <c r="H195" s="12">
        <v>55.05</v>
      </c>
      <c r="I195" s="38">
        <v>0</v>
      </c>
      <c r="J195" s="13">
        <f>ROUND(H195*I195,2)</f>
        <v>0</v>
      </c>
    </row>
    <row r="196" spans="1:10" ht="56.25" x14ac:dyDescent="0.25">
      <c r="A196" s="14"/>
      <c r="B196" s="14"/>
      <c r="C196" s="14"/>
      <c r="D196" s="22" t="s">
        <v>284</v>
      </c>
      <c r="E196" s="14"/>
      <c r="F196" s="14"/>
      <c r="G196" s="14"/>
      <c r="H196" s="14"/>
      <c r="I196" s="14"/>
      <c r="J196" s="14"/>
    </row>
    <row r="197" spans="1:10" x14ac:dyDescent="0.25">
      <c r="A197" s="10" t="s">
        <v>285</v>
      </c>
      <c r="B197" s="11" t="s">
        <v>16</v>
      </c>
      <c r="C197" s="11" t="s">
        <v>17</v>
      </c>
      <c r="D197" s="22" t="s">
        <v>286</v>
      </c>
      <c r="E197" s="12">
        <v>12</v>
      </c>
      <c r="F197" s="12">
        <v>73.16</v>
      </c>
      <c r="G197" s="13">
        <f>ROUND(E197*F197,2)</f>
        <v>877.92</v>
      </c>
      <c r="H197" s="12">
        <v>12</v>
      </c>
      <c r="I197" s="38">
        <v>0</v>
      </c>
      <c r="J197" s="13">
        <f>ROUND(H197*I197,2)</f>
        <v>0</v>
      </c>
    </row>
    <row r="198" spans="1:10" ht="56.25" x14ac:dyDescent="0.25">
      <c r="A198" s="14"/>
      <c r="B198" s="14"/>
      <c r="C198" s="14"/>
      <c r="D198" s="22" t="s">
        <v>287</v>
      </c>
      <c r="E198" s="14"/>
      <c r="F198" s="14"/>
      <c r="G198" s="14"/>
      <c r="H198" s="14"/>
      <c r="I198" s="14"/>
      <c r="J198" s="14"/>
    </row>
    <row r="199" spans="1:10" x14ac:dyDescent="0.25">
      <c r="A199" s="10" t="s">
        <v>288</v>
      </c>
      <c r="B199" s="11" t="s">
        <v>16</v>
      </c>
      <c r="C199" s="11" t="s">
        <v>94</v>
      </c>
      <c r="D199" s="22" t="s">
        <v>289</v>
      </c>
      <c r="E199" s="12">
        <v>4.41</v>
      </c>
      <c r="F199" s="12">
        <v>43.04</v>
      </c>
      <c r="G199" s="13">
        <f>ROUND(E199*F199,2)</f>
        <v>189.81</v>
      </c>
      <c r="H199" s="12">
        <v>4.41</v>
      </c>
      <c r="I199" s="38">
        <v>0</v>
      </c>
      <c r="J199" s="13">
        <f>ROUND(H199*I199,2)</f>
        <v>0</v>
      </c>
    </row>
    <row r="200" spans="1:10" ht="45" x14ac:dyDescent="0.25">
      <c r="A200" s="14"/>
      <c r="B200" s="14"/>
      <c r="C200" s="14"/>
      <c r="D200" s="22" t="s">
        <v>290</v>
      </c>
      <c r="E200" s="14"/>
      <c r="F200" s="14"/>
      <c r="G200" s="14"/>
      <c r="H200" s="14"/>
      <c r="I200" s="14"/>
      <c r="J200" s="14"/>
    </row>
    <row r="201" spans="1:10" x14ac:dyDescent="0.25">
      <c r="A201" s="10" t="s">
        <v>291</v>
      </c>
      <c r="B201" s="11" t="s">
        <v>16</v>
      </c>
      <c r="C201" s="11" t="s">
        <v>94</v>
      </c>
      <c r="D201" s="22" t="s">
        <v>292</v>
      </c>
      <c r="E201" s="12">
        <v>29.29</v>
      </c>
      <c r="F201" s="12">
        <v>24.78</v>
      </c>
      <c r="G201" s="13">
        <f>ROUND(E201*F201,2)</f>
        <v>725.81</v>
      </c>
      <c r="H201" s="12">
        <v>29.29</v>
      </c>
      <c r="I201" s="38">
        <v>0</v>
      </c>
      <c r="J201" s="13">
        <f>ROUND(H201*I201,2)</f>
        <v>0</v>
      </c>
    </row>
    <row r="202" spans="1:10" ht="33.75" x14ac:dyDescent="0.25">
      <c r="A202" s="14"/>
      <c r="B202" s="14"/>
      <c r="C202" s="14"/>
      <c r="D202" s="22" t="s">
        <v>293</v>
      </c>
      <c r="E202" s="14"/>
      <c r="F202" s="14"/>
      <c r="G202" s="14"/>
      <c r="H202" s="14"/>
      <c r="I202" s="14"/>
      <c r="J202" s="14"/>
    </row>
    <row r="203" spans="1:10" x14ac:dyDescent="0.25">
      <c r="A203" s="14"/>
      <c r="B203" s="14"/>
      <c r="C203" s="14"/>
      <c r="D203" s="33" t="s">
        <v>294</v>
      </c>
      <c r="E203" s="12">
        <v>1</v>
      </c>
      <c r="F203" s="15">
        <f>G185+G187+G189+G191+G193+G195+G197+G199+G201</f>
        <v>23179.09</v>
      </c>
      <c r="G203" s="15">
        <f>ROUND(E203*F203,2)</f>
        <v>23179.09</v>
      </c>
      <c r="H203" s="12">
        <v>1</v>
      </c>
      <c r="I203" s="15">
        <f>J185+J187+J189+J191+J193+J195+J197+J199+J201</f>
        <v>9450</v>
      </c>
      <c r="J203" s="15">
        <f>ROUND(H203*I203,2)</f>
        <v>9450</v>
      </c>
    </row>
    <row r="204" spans="1:10" ht="1.1499999999999999" customHeight="1" x14ac:dyDescent="0.25">
      <c r="A204" s="16"/>
      <c r="B204" s="16"/>
      <c r="C204" s="16"/>
      <c r="D204" s="34"/>
      <c r="E204" s="16"/>
      <c r="F204" s="16"/>
      <c r="G204" s="16"/>
      <c r="H204" s="16"/>
      <c r="I204" s="16"/>
      <c r="J204" s="16"/>
    </row>
    <row r="205" spans="1:10" x14ac:dyDescent="0.25">
      <c r="A205" s="17" t="s">
        <v>295</v>
      </c>
      <c r="B205" s="17" t="s">
        <v>10</v>
      </c>
      <c r="C205" s="17" t="s">
        <v>11</v>
      </c>
      <c r="D205" s="35" t="s">
        <v>296</v>
      </c>
      <c r="E205" s="18">
        <f t="shared" ref="E205:J205" si="23">E216</f>
        <v>1</v>
      </c>
      <c r="F205" s="18">
        <f t="shared" si="23"/>
        <v>196772.37</v>
      </c>
      <c r="G205" s="18">
        <f t="shared" si="23"/>
        <v>196772.37</v>
      </c>
      <c r="H205" s="18">
        <f t="shared" si="23"/>
        <v>1</v>
      </c>
      <c r="I205" s="18">
        <f t="shared" si="23"/>
        <v>0</v>
      </c>
      <c r="J205" s="18">
        <f t="shared" si="23"/>
        <v>0</v>
      </c>
    </row>
    <row r="206" spans="1:10" x14ac:dyDescent="0.25">
      <c r="A206" s="10" t="s">
        <v>297</v>
      </c>
      <c r="B206" s="11" t="s">
        <v>16</v>
      </c>
      <c r="C206" s="11" t="s">
        <v>228</v>
      </c>
      <c r="D206" s="22" t="s">
        <v>298</v>
      </c>
      <c r="E206" s="12">
        <v>290.64999999999998</v>
      </c>
      <c r="F206" s="12">
        <v>91.58</v>
      </c>
      <c r="G206" s="13">
        <f>ROUND(E206*F206,2)</f>
        <v>26617.73</v>
      </c>
      <c r="H206" s="12">
        <v>290.64999999999998</v>
      </c>
      <c r="I206" s="38">
        <v>0</v>
      </c>
      <c r="J206" s="13">
        <f>ROUND(H206*I206,2)</f>
        <v>0</v>
      </c>
    </row>
    <row r="207" spans="1:10" ht="56.25" x14ac:dyDescent="0.25">
      <c r="A207" s="14"/>
      <c r="B207" s="14"/>
      <c r="C207" s="14"/>
      <c r="D207" s="22" t="s">
        <v>299</v>
      </c>
      <c r="E207" s="14"/>
      <c r="F207" s="14"/>
      <c r="G207" s="14"/>
      <c r="H207" s="14"/>
      <c r="I207" s="14"/>
      <c r="J207" s="14"/>
    </row>
    <row r="208" spans="1:10" ht="22.5" x14ac:dyDescent="0.25">
      <c r="A208" s="10" t="s">
        <v>300</v>
      </c>
      <c r="B208" s="11" t="s">
        <v>16</v>
      </c>
      <c r="C208" s="11" t="s">
        <v>228</v>
      </c>
      <c r="D208" s="22" t="s">
        <v>301</v>
      </c>
      <c r="E208" s="12">
        <v>1485.54</v>
      </c>
      <c r="F208" s="12">
        <v>94.29</v>
      </c>
      <c r="G208" s="13">
        <f>ROUND(E208*F208,2)</f>
        <v>140071.57</v>
      </c>
      <c r="H208" s="12">
        <v>1485.54</v>
      </c>
      <c r="I208" s="38">
        <v>0</v>
      </c>
      <c r="J208" s="13">
        <f>ROUND(H208*I208,2)</f>
        <v>0</v>
      </c>
    </row>
    <row r="209" spans="1:10" ht="56.25" x14ac:dyDescent="0.25">
      <c r="A209" s="14"/>
      <c r="B209" s="14"/>
      <c r="C209" s="14"/>
      <c r="D209" s="22" t="s">
        <v>302</v>
      </c>
      <c r="E209" s="14"/>
      <c r="F209" s="14"/>
      <c r="G209" s="14"/>
      <c r="H209" s="14"/>
      <c r="I209" s="14"/>
      <c r="J209" s="14"/>
    </row>
    <row r="210" spans="1:10" x14ac:dyDescent="0.25">
      <c r="A210" s="10" t="s">
        <v>303</v>
      </c>
      <c r="B210" s="11" t="s">
        <v>16</v>
      </c>
      <c r="C210" s="11" t="s">
        <v>228</v>
      </c>
      <c r="D210" s="22" t="s">
        <v>304</v>
      </c>
      <c r="E210" s="12">
        <v>58.16</v>
      </c>
      <c r="F210" s="12">
        <v>106.89</v>
      </c>
      <c r="G210" s="13">
        <f>ROUND(E210*F210,2)</f>
        <v>6216.72</v>
      </c>
      <c r="H210" s="12">
        <v>58.16</v>
      </c>
      <c r="I210" s="38">
        <v>0</v>
      </c>
      <c r="J210" s="13">
        <f>ROUND(H210*I210,2)</f>
        <v>0</v>
      </c>
    </row>
    <row r="211" spans="1:10" ht="56.25" x14ac:dyDescent="0.25">
      <c r="A211" s="14"/>
      <c r="B211" s="14"/>
      <c r="C211" s="14"/>
      <c r="D211" s="22" t="s">
        <v>305</v>
      </c>
      <c r="E211" s="14"/>
      <c r="F211" s="14"/>
      <c r="G211" s="14"/>
      <c r="H211" s="14"/>
      <c r="I211" s="14"/>
      <c r="J211" s="14"/>
    </row>
    <row r="212" spans="1:10" ht="22.5" x14ac:dyDescent="0.25">
      <c r="A212" s="10" t="s">
        <v>306</v>
      </c>
      <c r="B212" s="11" t="s">
        <v>16</v>
      </c>
      <c r="C212" s="11" t="s">
        <v>228</v>
      </c>
      <c r="D212" s="22" t="s">
        <v>307</v>
      </c>
      <c r="E212" s="12">
        <v>184.86</v>
      </c>
      <c r="F212" s="12">
        <v>110.61</v>
      </c>
      <c r="G212" s="13">
        <f>ROUND(E212*F212,2)</f>
        <v>20447.36</v>
      </c>
      <c r="H212" s="12">
        <v>184.86</v>
      </c>
      <c r="I212" s="38">
        <v>0</v>
      </c>
      <c r="J212" s="13">
        <f>ROUND(H212*I212,2)</f>
        <v>0</v>
      </c>
    </row>
    <row r="213" spans="1:10" ht="67.5" x14ac:dyDescent="0.25">
      <c r="A213" s="14"/>
      <c r="B213" s="14"/>
      <c r="C213" s="14"/>
      <c r="D213" s="22" t="s">
        <v>308</v>
      </c>
      <c r="E213" s="14"/>
      <c r="F213" s="14"/>
      <c r="G213" s="14"/>
      <c r="H213" s="14"/>
      <c r="I213" s="14"/>
      <c r="J213" s="14"/>
    </row>
    <row r="214" spans="1:10" ht="22.5" x14ac:dyDescent="0.25">
      <c r="A214" s="10" t="s">
        <v>309</v>
      </c>
      <c r="B214" s="11" t="s">
        <v>16</v>
      </c>
      <c r="C214" s="11" t="s">
        <v>228</v>
      </c>
      <c r="D214" s="22" t="s">
        <v>310</v>
      </c>
      <c r="E214" s="12">
        <v>119.17</v>
      </c>
      <c r="F214" s="12">
        <v>28.69</v>
      </c>
      <c r="G214" s="13">
        <f>ROUND(E214*F214,2)</f>
        <v>3418.99</v>
      </c>
      <c r="H214" s="12">
        <v>119.17</v>
      </c>
      <c r="I214" s="38">
        <v>0</v>
      </c>
      <c r="J214" s="13">
        <f>ROUND(H214*I214,2)</f>
        <v>0</v>
      </c>
    </row>
    <row r="215" spans="1:10" ht="56.25" x14ac:dyDescent="0.25">
      <c r="A215" s="14"/>
      <c r="B215" s="14"/>
      <c r="C215" s="14"/>
      <c r="D215" s="22" t="s">
        <v>311</v>
      </c>
      <c r="E215" s="14"/>
      <c r="F215" s="14"/>
      <c r="G215" s="14"/>
      <c r="H215" s="14"/>
      <c r="I215" s="14"/>
      <c r="J215" s="14"/>
    </row>
    <row r="216" spans="1:10" x14ac:dyDescent="0.25">
      <c r="A216" s="14"/>
      <c r="B216" s="14"/>
      <c r="C216" s="14"/>
      <c r="D216" s="33" t="s">
        <v>312</v>
      </c>
      <c r="E216" s="12">
        <v>1</v>
      </c>
      <c r="F216" s="15">
        <f>G206+G208+G210+G212+G214</f>
        <v>196772.37</v>
      </c>
      <c r="G216" s="15">
        <f>ROUND(E216*F216,2)</f>
        <v>196772.37</v>
      </c>
      <c r="H216" s="12">
        <v>1</v>
      </c>
      <c r="I216" s="15">
        <f>J206+J208+J210+J212+J214</f>
        <v>0</v>
      </c>
      <c r="J216" s="15">
        <f>ROUND(H216*I216,2)</f>
        <v>0</v>
      </c>
    </row>
    <row r="217" spans="1:10" ht="1.1499999999999999" customHeight="1" x14ac:dyDescent="0.25">
      <c r="A217" s="16"/>
      <c r="B217" s="16"/>
      <c r="C217" s="16"/>
      <c r="D217" s="34"/>
      <c r="E217" s="16"/>
      <c r="F217" s="16"/>
      <c r="G217" s="16"/>
      <c r="H217" s="16"/>
      <c r="I217" s="16"/>
      <c r="J217" s="16"/>
    </row>
    <row r="218" spans="1:10" x14ac:dyDescent="0.25">
      <c r="A218" s="17" t="s">
        <v>313</v>
      </c>
      <c r="B218" s="17" t="s">
        <v>10</v>
      </c>
      <c r="C218" s="17" t="s">
        <v>11</v>
      </c>
      <c r="D218" s="35" t="s">
        <v>314</v>
      </c>
      <c r="E218" s="18">
        <f t="shared" ref="E218:J218" si="24">E229</f>
        <v>1</v>
      </c>
      <c r="F218" s="18">
        <f t="shared" si="24"/>
        <v>790290.53</v>
      </c>
      <c r="G218" s="18">
        <f t="shared" si="24"/>
        <v>790290.53</v>
      </c>
      <c r="H218" s="18">
        <f t="shared" si="24"/>
        <v>1</v>
      </c>
      <c r="I218" s="18">
        <f t="shared" si="24"/>
        <v>0</v>
      </c>
      <c r="J218" s="18">
        <f t="shared" si="24"/>
        <v>0</v>
      </c>
    </row>
    <row r="219" spans="1:10" ht="22.5" x14ac:dyDescent="0.25">
      <c r="A219" s="10" t="s">
        <v>315</v>
      </c>
      <c r="B219" s="11" t="s">
        <v>16</v>
      </c>
      <c r="C219" s="11" t="s">
        <v>107</v>
      </c>
      <c r="D219" s="22" t="s">
        <v>316</v>
      </c>
      <c r="E219" s="12">
        <v>2662.05</v>
      </c>
      <c r="F219" s="12">
        <v>267.3</v>
      </c>
      <c r="G219" s="13">
        <f>ROUND(E219*F219,2)</f>
        <v>711565.97</v>
      </c>
      <c r="H219" s="12">
        <v>2662.05</v>
      </c>
      <c r="I219" s="38">
        <v>0</v>
      </c>
      <c r="J219" s="13">
        <f>ROUND(H219*I219,2)</f>
        <v>0</v>
      </c>
    </row>
    <row r="220" spans="1:10" ht="67.5" x14ac:dyDescent="0.25">
      <c r="A220" s="14"/>
      <c r="B220" s="14"/>
      <c r="C220" s="14"/>
      <c r="D220" s="22" t="s">
        <v>317</v>
      </c>
      <c r="E220" s="14"/>
      <c r="F220" s="14"/>
      <c r="G220" s="14"/>
      <c r="H220" s="14"/>
      <c r="I220" s="14"/>
      <c r="J220" s="14"/>
    </row>
    <row r="221" spans="1:10" ht="22.5" x14ac:dyDescent="0.25">
      <c r="A221" s="10" t="s">
        <v>318</v>
      </c>
      <c r="B221" s="11" t="s">
        <v>16</v>
      </c>
      <c r="C221" s="11" t="s">
        <v>17</v>
      </c>
      <c r="D221" s="22" t="s">
        <v>319</v>
      </c>
      <c r="E221" s="12">
        <v>273</v>
      </c>
      <c r="F221" s="12">
        <v>81.05</v>
      </c>
      <c r="G221" s="13">
        <f>ROUND(E221*F221,2)</f>
        <v>22126.65</v>
      </c>
      <c r="H221" s="12">
        <v>273</v>
      </c>
      <c r="I221" s="38">
        <v>0</v>
      </c>
      <c r="J221" s="13">
        <f>ROUND(H221*I221,2)</f>
        <v>0</v>
      </c>
    </row>
    <row r="222" spans="1:10" ht="67.5" x14ac:dyDescent="0.25">
      <c r="A222" s="14"/>
      <c r="B222" s="14"/>
      <c r="C222" s="14"/>
      <c r="D222" s="22" t="s">
        <v>320</v>
      </c>
      <c r="E222" s="14"/>
      <c r="F222" s="14"/>
      <c r="G222" s="14"/>
      <c r="H222" s="14"/>
      <c r="I222" s="14"/>
      <c r="J222" s="14"/>
    </row>
    <row r="223" spans="1:10" x14ac:dyDescent="0.25">
      <c r="A223" s="10" t="s">
        <v>321</v>
      </c>
      <c r="B223" s="11" t="s">
        <v>16</v>
      </c>
      <c r="C223" s="11" t="s">
        <v>322</v>
      </c>
      <c r="D223" s="22" t="s">
        <v>323</v>
      </c>
      <c r="E223" s="12">
        <v>7701.41</v>
      </c>
      <c r="F223" s="12">
        <v>2.27</v>
      </c>
      <c r="G223" s="13">
        <f>ROUND(E223*F223,2)</f>
        <v>17482.2</v>
      </c>
      <c r="H223" s="12">
        <v>7701.41</v>
      </c>
      <c r="I223" s="38">
        <v>0</v>
      </c>
      <c r="J223" s="13">
        <f>ROUND(H223*I223,2)</f>
        <v>0</v>
      </c>
    </row>
    <row r="224" spans="1:10" ht="56.25" x14ac:dyDescent="0.25">
      <c r="A224" s="14"/>
      <c r="B224" s="14"/>
      <c r="C224" s="14"/>
      <c r="D224" s="22" t="s">
        <v>324</v>
      </c>
      <c r="E224" s="14"/>
      <c r="F224" s="14"/>
      <c r="G224" s="14"/>
      <c r="H224" s="14"/>
      <c r="I224" s="14"/>
      <c r="J224" s="14"/>
    </row>
    <row r="225" spans="1:10" x14ac:dyDescent="0.25">
      <c r="A225" s="10" t="s">
        <v>325</v>
      </c>
      <c r="B225" s="11" t="s">
        <v>16</v>
      </c>
      <c r="C225" s="11" t="s">
        <v>94</v>
      </c>
      <c r="D225" s="22" t="s">
        <v>326</v>
      </c>
      <c r="E225" s="12">
        <v>8.9700000000000006</v>
      </c>
      <c r="F225" s="12">
        <v>68.48</v>
      </c>
      <c r="G225" s="13">
        <f>ROUND(E225*F225,2)</f>
        <v>614.27</v>
      </c>
      <c r="H225" s="12">
        <v>8.9700000000000006</v>
      </c>
      <c r="I225" s="38">
        <v>0</v>
      </c>
      <c r="J225" s="13">
        <f>ROUND(H225*I225,2)</f>
        <v>0</v>
      </c>
    </row>
    <row r="226" spans="1:10" ht="45" x14ac:dyDescent="0.25">
      <c r="A226" s="14"/>
      <c r="B226" s="14"/>
      <c r="C226" s="14"/>
      <c r="D226" s="22" t="s">
        <v>327</v>
      </c>
      <c r="E226" s="14"/>
      <c r="F226" s="14"/>
      <c r="G226" s="14"/>
      <c r="H226" s="14"/>
      <c r="I226" s="14"/>
      <c r="J226" s="14"/>
    </row>
    <row r="227" spans="1:10" x14ac:dyDescent="0.25">
      <c r="A227" s="10" t="s">
        <v>328</v>
      </c>
      <c r="B227" s="11" t="s">
        <v>16</v>
      </c>
      <c r="C227" s="11" t="s">
        <v>94</v>
      </c>
      <c r="D227" s="22" t="s">
        <v>329</v>
      </c>
      <c r="E227" s="12">
        <v>612.69000000000005</v>
      </c>
      <c r="F227" s="12">
        <v>62.84</v>
      </c>
      <c r="G227" s="13">
        <f>ROUND(E227*F227,2)</f>
        <v>38501.440000000002</v>
      </c>
      <c r="H227" s="12">
        <v>612.69000000000005</v>
      </c>
      <c r="I227" s="38">
        <v>0</v>
      </c>
      <c r="J227" s="13">
        <f>ROUND(H227*I227,2)</f>
        <v>0</v>
      </c>
    </row>
    <row r="228" spans="1:10" ht="22.5" x14ac:dyDescent="0.25">
      <c r="A228" s="14"/>
      <c r="B228" s="14"/>
      <c r="C228" s="14"/>
      <c r="D228" s="22" t="s">
        <v>330</v>
      </c>
      <c r="E228" s="14"/>
      <c r="F228" s="14"/>
      <c r="G228" s="14"/>
      <c r="H228" s="14"/>
      <c r="I228" s="14"/>
      <c r="J228" s="14"/>
    </row>
    <row r="229" spans="1:10" x14ac:dyDescent="0.25">
      <c r="A229" s="14"/>
      <c r="B229" s="14"/>
      <c r="C229" s="14"/>
      <c r="D229" s="33" t="s">
        <v>331</v>
      </c>
      <c r="E229" s="12">
        <v>1</v>
      </c>
      <c r="F229" s="15">
        <f>G219+G221+G223+G225+G227</f>
        <v>790290.53</v>
      </c>
      <c r="G229" s="15">
        <f>ROUND(E229*F229,2)</f>
        <v>790290.53</v>
      </c>
      <c r="H229" s="12">
        <v>1</v>
      </c>
      <c r="I229" s="15">
        <f>J219+J221+J223+J225+J227</f>
        <v>0</v>
      </c>
      <c r="J229" s="15">
        <f>ROUND(H229*I229,2)</f>
        <v>0</v>
      </c>
    </row>
    <row r="230" spans="1:10" ht="1.1499999999999999" customHeight="1" x14ac:dyDescent="0.25">
      <c r="A230" s="16"/>
      <c r="B230" s="16"/>
      <c r="C230" s="16"/>
      <c r="D230" s="34"/>
      <c r="E230" s="16"/>
      <c r="F230" s="16"/>
      <c r="G230" s="16"/>
      <c r="H230" s="16"/>
      <c r="I230" s="16"/>
      <c r="J230" s="16"/>
    </row>
    <row r="231" spans="1:10" x14ac:dyDescent="0.25">
      <c r="A231" s="17" t="s">
        <v>332</v>
      </c>
      <c r="B231" s="17" t="s">
        <v>10</v>
      </c>
      <c r="C231" s="17" t="s">
        <v>11</v>
      </c>
      <c r="D231" s="35" t="s">
        <v>333</v>
      </c>
      <c r="E231" s="18">
        <f t="shared" ref="E231:J231" si="25">E299</f>
        <v>1</v>
      </c>
      <c r="F231" s="18">
        <f t="shared" si="25"/>
        <v>324250.37</v>
      </c>
      <c r="G231" s="18">
        <f t="shared" si="25"/>
        <v>324250.37</v>
      </c>
      <c r="H231" s="18">
        <f t="shared" si="25"/>
        <v>1</v>
      </c>
      <c r="I231" s="18">
        <f t="shared" si="25"/>
        <v>0</v>
      </c>
      <c r="J231" s="18">
        <f t="shared" si="25"/>
        <v>0</v>
      </c>
    </row>
    <row r="232" spans="1:10" x14ac:dyDescent="0.25">
      <c r="A232" s="20" t="s">
        <v>334</v>
      </c>
      <c r="B232" s="20" t="s">
        <v>10</v>
      </c>
      <c r="C232" s="20" t="s">
        <v>11</v>
      </c>
      <c r="D232" s="36" t="s">
        <v>335</v>
      </c>
      <c r="E232" s="21">
        <f t="shared" ref="E232:J232" si="26">E243</f>
        <v>1</v>
      </c>
      <c r="F232" s="21">
        <f t="shared" si="26"/>
        <v>85122.52</v>
      </c>
      <c r="G232" s="21">
        <f t="shared" si="26"/>
        <v>85122.52</v>
      </c>
      <c r="H232" s="21">
        <f t="shared" si="26"/>
        <v>1</v>
      </c>
      <c r="I232" s="21">
        <f t="shared" si="26"/>
        <v>0</v>
      </c>
      <c r="J232" s="21">
        <f t="shared" si="26"/>
        <v>0</v>
      </c>
    </row>
    <row r="233" spans="1:10" x14ac:dyDescent="0.25">
      <c r="A233" s="10" t="s">
        <v>336</v>
      </c>
      <c r="B233" s="11" t="s">
        <v>16</v>
      </c>
      <c r="C233" s="11" t="s">
        <v>228</v>
      </c>
      <c r="D233" s="22" t="s">
        <v>337</v>
      </c>
      <c r="E233" s="12">
        <v>172.78</v>
      </c>
      <c r="F233" s="12">
        <v>79.08</v>
      </c>
      <c r="G233" s="13">
        <f>ROUND(E233*F233,2)</f>
        <v>13663.44</v>
      </c>
      <c r="H233" s="12">
        <v>172.78</v>
      </c>
      <c r="I233" s="38">
        <v>0</v>
      </c>
      <c r="J233" s="13">
        <f>ROUND(H233*I233,2)</f>
        <v>0</v>
      </c>
    </row>
    <row r="234" spans="1:10" ht="67.5" x14ac:dyDescent="0.25">
      <c r="A234" s="14"/>
      <c r="B234" s="14"/>
      <c r="C234" s="14"/>
      <c r="D234" s="22" t="s">
        <v>338</v>
      </c>
      <c r="E234" s="14"/>
      <c r="F234" s="14"/>
      <c r="G234" s="14"/>
      <c r="H234" s="14"/>
      <c r="I234" s="14"/>
      <c r="J234" s="14"/>
    </row>
    <row r="235" spans="1:10" ht="22.5" x14ac:dyDescent="0.25">
      <c r="A235" s="10" t="s">
        <v>339</v>
      </c>
      <c r="B235" s="11" t="s">
        <v>16</v>
      </c>
      <c r="C235" s="11" t="s">
        <v>228</v>
      </c>
      <c r="D235" s="22" t="s">
        <v>340</v>
      </c>
      <c r="E235" s="12">
        <v>139.99</v>
      </c>
      <c r="F235" s="12">
        <v>113.34</v>
      </c>
      <c r="G235" s="13">
        <f>ROUND(E235*F235,2)</f>
        <v>15866.47</v>
      </c>
      <c r="H235" s="12">
        <v>139.99</v>
      </c>
      <c r="I235" s="38">
        <v>0</v>
      </c>
      <c r="J235" s="13">
        <f>ROUND(H235*I235,2)</f>
        <v>0</v>
      </c>
    </row>
    <row r="236" spans="1:10" ht="78.75" x14ac:dyDescent="0.25">
      <c r="A236" s="14"/>
      <c r="B236" s="14"/>
      <c r="C236" s="14"/>
      <c r="D236" s="22" t="s">
        <v>341</v>
      </c>
      <c r="E236" s="14"/>
      <c r="F236" s="14"/>
      <c r="G236" s="14"/>
      <c r="H236" s="14"/>
      <c r="I236" s="14"/>
      <c r="J236" s="14"/>
    </row>
    <row r="237" spans="1:10" x14ac:dyDescent="0.25">
      <c r="A237" s="10" t="s">
        <v>342</v>
      </c>
      <c r="B237" s="11" t="s">
        <v>16</v>
      </c>
      <c r="C237" s="11" t="s">
        <v>228</v>
      </c>
      <c r="D237" s="22" t="s">
        <v>343</v>
      </c>
      <c r="E237" s="12">
        <v>460.01</v>
      </c>
      <c r="F237" s="12">
        <v>109.17</v>
      </c>
      <c r="G237" s="13">
        <f>ROUND(E237*F237,2)</f>
        <v>50219.29</v>
      </c>
      <c r="H237" s="12">
        <v>460.01</v>
      </c>
      <c r="I237" s="38">
        <v>0</v>
      </c>
      <c r="J237" s="13">
        <f>ROUND(H237*I237,2)</f>
        <v>0</v>
      </c>
    </row>
    <row r="238" spans="1:10" ht="90" x14ac:dyDescent="0.25">
      <c r="A238" s="14"/>
      <c r="B238" s="14"/>
      <c r="C238" s="14"/>
      <c r="D238" s="22" t="s">
        <v>344</v>
      </c>
      <c r="E238" s="14"/>
      <c r="F238" s="14"/>
      <c r="G238" s="14"/>
      <c r="H238" s="14"/>
      <c r="I238" s="14"/>
      <c r="J238" s="14"/>
    </row>
    <row r="239" spans="1:10" x14ac:dyDescent="0.25">
      <c r="A239" s="10" t="s">
        <v>345</v>
      </c>
      <c r="B239" s="11" t="s">
        <v>16</v>
      </c>
      <c r="C239" s="11" t="s">
        <v>228</v>
      </c>
      <c r="D239" s="22" t="s">
        <v>346</v>
      </c>
      <c r="E239" s="12">
        <v>11.18</v>
      </c>
      <c r="F239" s="12">
        <v>104.57</v>
      </c>
      <c r="G239" s="13">
        <f>ROUND(E239*F239,2)</f>
        <v>1169.0899999999999</v>
      </c>
      <c r="H239" s="12">
        <v>11.18</v>
      </c>
      <c r="I239" s="38">
        <v>0</v>
      </c>
      <c r="J239" s="13">
        <f>ROUND(H239*I239,2)</f>
        <v>0</v>
      </c>
    </row>
    <row r="240" spans="1:10" ht="78.75" x14ac:dyDescent="0.25">
      <c r="A240" s="14"/>
      <c r="B240" s="14"/>
      <c r="C240" s="14"/>
      <c r="D240" s="22" t="s">
        <v>347</v>
      </c>
      <c r="E240" s="14"/>
      <c r="F240" s="14"/>
      <c r="G240" s="14"/>
      <c r="H240" s="14"/>
      <c r="I240" s="14"/>
      <c r="J240" s="14"/>
    </row>
    <row r="241" spans="1:10" x14ac:dyDescent="0.25">
      <c r="A241" s="10" t="s">
        <v>348</v>
      </c>
      <c r="B241" s="11" t="s">
        <v>16</v>
      </c>
      <c r="C241" s="11" t="s">
        <v>94</v>
      </c>
      <c r="D241" s="22" t="s">
        <v>349</v>
      </c>
      <c r="E241" s="12">
        <v>13.16</v>
      </c>
      <c r="F241" s="12">
        <v>319.47000000000003</v>
      </c>
      <c r="G241" s="13">
        <f>ROUND(E241*F241,2)</f>
        <v>4204.2299999999996</v>
      </c>
      <c r="H241" s="12">
        <v>13.16</v>
      </c>
      <c r="I241" s="38">
        <v>0</v>
      </c>
      <c r="J241" s="13">
        <f>ROUND(H241*I241,2)</f>
        <v>0</v>
      </c>
    </row>
    <row r="242" spans="1:10" ht="168.75" x14ac:dyDescent="0.25">
      <c r="A242" s="14"/>
      <c r="B242" s="14"/>
      <c r="C242" s="14"/>
      <c r="D242" s="22" t="s">
        <v>350</v>
      </c>
      <c r="E242" s="14"/>
      <c r="F242" s="14"/>
      <c r="G242" s="14"/>
      <c r="H242" s="14"/>
      <c r="I242" s="14"/>
      <c r="J242" s="14"/>
    </row>
    <row r="243" spans="1:10" x14ac:dyDescent="0.25">
      <c r="A243" s="14"/>
      <c r="B243" s="14"/>
      <c r="C243" s="14"/>
      <c r="D243" s="33" t="s">
        <v>351</v>
      </c>
      <c r="E243" s="12">
        <v>1</v>
      </c>
      <c r="F243" s="15">
        <f>G233+G235+G237+G239+G241</f>
        <v>85122.52</v>
      </c>
      <c r="G243" s="15">
        <f>ROUND(E243*F243,2)</f>
        <v>85122.52</v>
      </c>
      <c r="H243" s="12">
        <v>1</v>
      </c>
      <c r="I243" s="15">
        <f>J233+J235+J237+J239+J241</f>
        <v>0</v>
      </c>
      <c r="J243" s="15">
        <f>ROUND(H243*I243,2)</f>
        <v>0</v>
      </c>
    </row>
    <row r="244" spans="1:10" ht="1.1499999999999999" customHeight="1" x14ac:dyDescent="0.25">
      <c r="A244" s="16"/>
      <c r="B244" s="16"/>
      <c r="C244" s="16"/>
      <c r="D244" s="34"/>
      <c r="E244" s="16"/>
      <c r="F244" s="16"/>
      <c r="G244" s="16"/>
      <c r="H244" s="16"/>
      <c r="I244" s="16"/>
      <c r="J244" s="16"/>
    </row>
    <row r="245" spans="1:10" x14ac:dyDescent="0.25">
      <c r="A245" s="20" t="s">
        <v>352</v>
      </c>
      <c r="B245" s="20" t="s">
        <v>10</v>
      </c>
      <c r="C245" s="20" t="s">
        <v>11</v>
      </c>
      <c r="D245" s="36" t="s">
        <v>353</v>
      </c>
      <c r="E245" s="21">
        <f t="shared" ref="E245:J245" si="27">E260</f>
        <v>1</v>
      </c>
      <c r="F245" s="21">
        <f t="shared" si="27"/>
        <v>50662.39</v>
      </c>
      <c r="G245" s="21">
        <f t="shared" si="27"/>
        <v>50662.39</v>
      </c>
      <c r="H245" s="21">
        <f t="shared" si="27"/>
        <v>1</v>
      </c>
      <c r="I245" s="21">
        <f t="shared" si="27"/>
        <v>0</v>
      </c>
      <c r="J245" s="21">
        <f t="shared" si="27"/>
        <v>0</v>
      </c>
    </row>
    <row r="246" spans="1:10" x14ac:dyDescent="0.25">
      <c r="A246" s="10" t="s">
        <v>354</v>
      </c>
      <c r="B246" s="11" t="s">
        <v>16</v>
      </c>
      <c r="C246" s="11" t="s">
        <v>94</v>
      </c>
      <c r="D246" s="22" t="s">
        <v>355</v>
      </c>
      <c r="E246" s="12">
        <v>612.08000000000004</v>
      </c>
      <c r="F246" s="12">
        <v>59.5</v>
      </c>
      <c r="G246" s="13">
        <f>ROUND(E246*F246,2)</f>
        <v>36418.76</v>
      </c>
      <c r="H246" s="12">
        <v>612.08000000000004</v>
      </c>
      <c r="I246" s="38">
        <v>0</v>
      </c>
      <c r="J246" s="13">
        <f>ROUND(H246*I246,2)</f>
        <v>0</v>
      </c>
    </row>
    <row r="247" spans="1:10" ht="22.5" x14ac:dyDescent="0.25">
      <c r="A247" s="14"/>
      <c r="B247" s="14"/>
      <c r="C247" s="14"/>
      <c r="D247" s="22" t="s">
        <v>356</v>
      </c>
      <c r="E247" s="14"/>
      <c r="F247" s="14"/>
      <c r="G247" s="14"/>
      <c r="H247" s="14"/>
      <c r="I247" s="14"/>
      <c r="J247" s="14"/>
    </row>
    <row r="248" spans="1:10" x14ac:dyDescent="0.25">
      <c r="A248" s="10" t="s">
        <v>357</v>
      </c>
      <c r="B248" s="11" t="s">
        <v>16</v>
      </c>
      <c r="C248" s="11" t="s">
        <v>94</v>
      </c>
      <c r="D248" s="22" t="s">
        <v>358</v>
      </c>
      <c r="E248" s="12">
        <v>10.45</v>
      </c>
      <c r="F248" s="12">
        <v>40.6</v>
      </c>
      <c r="G248" s="13">
        <f>ROUND(E248*F248,2)</f>
        <v>424.27</v>
      </c>
      <c r="H248" s="12">
        <v>10.45</v>
      </c>
      <c r="I248" s="38">
        <v>0</v>
      </c>
      <c r="J248" s="13">
        <f>ROUND(H248*I248,2)</f>
        <v>0</v>
      </c>
    </row>
    <row r="249" spans="1:10" ht="33.75" x14ac:dyDescent="0.25">
      <c r="A249" s="14"/>
      <c r="B249" s="14"/>
      <c r="C249" s="14"/>
      <c r="D249" s="22" t="s">
        <v>359</v>
      </c>
      <c r="E249" s="14"/>
      <c r="F249" s="14"/>
      <c r="G249" s="14"/>
      <c r="H249" s="14"/>
      <c r="I249" s="14"/>
      <c r="J249" s="14"/>
    </row>
    <row r="250" spans="1:10" x14ac:dyDescent="0.25">
      <c r="A250" s="10" t="s">
        <v>360</v>
      </c>
      <c r="B250" s="11" t="s">
        <v>16</v>
      </c>
      <c r="C250" s="11" t="s">
        <v>94</v>
      </c>
      <c r="D250" s="22" t="s">
        <v>361</v>
      </c>
      <c r="E250" s="12">
        <v>153.54</v>
      </c>
      <c r="F250" s="12">
        <v>11.77</v>
      </c>
      <c r="G250" s="13">
        <f>ROUND(E250*F250,2)</f>
        <v>1807.17</v>
      </c>
      <c r="H250" s="12">
        <v>153.54</v>
      </c>
      <c r="I250" s="38">
        <v>0</v>
      </c>
      <c r="J250" s="13">
        <f>ROUND(H250*I250,2)</f>
        <v>0</v>
      </c>
    </row>
    <row r="251" spans="1:10" ht="22.5" x14ac:dyDescent="0.25">
      <c r="A251" s="14"/>
      <c r="B251" s="14"/>
      <c r="C251" s="14"/>
      <c r="D251" s="22" t="s">
        <v>362</v>
      </c>
      <c r="E251" s="14"/>
      <c r="F251" s="14"/>
      <c r="G251" s="14"/>
      <c r="H251" s="14"/>
      <c r="I251" s="14"/>
      <c r="J251" s="14"/>
    </row>
    <row r="252" spans="1:10" x14ac:dyDescent="0.25">
      <c r="A252" s="10" t="s">
        <v>363</v>
      </c>
      <c r="B252" s="11" t="s">
        <v>16</v>
      </c>
      <c r="C252" s="11" t="s">
        <v>94</v>
      </c>
      <c r="D252" s="22" t="s">
        <v>364</v>
      </c>
      <c r="E252" s="12">
        <v>18.62</v>
      </c>
      <c r="F252" s="12">
        <v>43.72</v>
      </c>
      <c r="G252" s="13">
        <f>ROUND(E252*F252,2)</f>
        <v>814.07</v>
      </c>
      <c r="H252" s="12">
        <v>18.62</v>
      </c>
      <c r="I252" s="38">
        <v>0</v>
      </c>
      <c r="J252" s="13">
        <f>ROUND(H252*I252,2)</f>
        <v>0</v>
      </c>
    </row>
    <row r="253" spans="1:10" ht="33.75" x14ac:dyDescent="0.25">
      <c r="A253" s="14"/>
      <c r="B253" s="14"/>
      <c r="C253" s="14"/>
      <c r="D253" s="22" t="s">
        <v>365</v>
      </c>
      <c r="E253" s="14"/>
      <c r="F253" s="14"/>
      <c r="G253" s="14"/>
      <c r="H253" s="14"/>
      <c r="I253" s="14"/>
      <c r="J253" s="14"/>
    </row>
    <row r="254" spans="1:10" ht="22.5" x14ac:dyDescent="0.25">
      <c r="A254" s="10" t="s">
        <v>366</v>
      </c>
      <c r="B254" s="11" t="s">
        <v>16</v>
      </c>
      <c r="C254" s="11" t="s">
        <v>228</v>
      </c>
      <c r="D254" s="22" t="s">
        <v>367</v>
      </c>
      <c r="E254" s="12">
        <v>104.27</v>
      </c>
      <c r="F254" s="12">
        <v>40.6</v>
      </c>
      <c r="G254" s="13">
        <f>ROUND(E254*F254,2)</f>
        <v>4233.3599999999997</v>
      </c>
      <c r="H254" s="12">
        <v>104.27</v>
      </c>
      <c r="I254" s="38">
        <v>0</v>
      </c>
      <c r="J254" s="13">
        <f>ROUND(H254*I254,2)</f>
        <v>0</v>
      </c>
    </row>
    <row r="255" spans="1:10" ht="101.25" x14ac:dyDescent="0.25">
      <c r="A255" s="14"/>
      <c r="B255" s="14"/>
      <c r="C255" s="14"/>
      <c r="D255" s="22" t="s">
        <v>368</v>
      </c>
      <c r="E255" s="14"/>
      <c r="F255" s="14"/>
      <c r="G255" s="14"/>
      <c r="H255" s="14"/>
      <c r="I255" s="14"/>
      <c r="J255" s="14"/>
    </row>
    <row r="256" spans="1:10" x14ac:dyDescent="0.25">
      <c r="A256" s="10" t="s">
        <v>369</v>
      </c>
      <c r="B256" s="11" t="s">
        <v>16</v>
      </c>
      <c r="C256" s="11" t="s">
        <v>94</v>
      </c>
      <c r="D256" s="22" t="s">
        <v>370</v>
      </c>
      <c r="E256" s="12">
        <v>3.29</v>
      </c>
      <c r="F256" s="12">
        <v>19.37</v>
      </c>
      <c r="G256" s="13">
        <f>ROUND(E256*F256,2)</f>
        <v>63.73</v>
      </c>
      <c r="H256" s="12">
        <v>3.29</v>
      </c>
      <c r="I256" s="38">
        <v>0</v>
      </c>
      <c r="J256" s="13">
        <f>ROUND(H256*I256,2)</f>
        <v>0</v>
      </c>
    </row>
    <row r="257" spans="1:10" ht="33.75" x14ac:dyDescent="0.25">
      <c r="A257" s="14"/>
      <c r="B257" s="14"/>
      <c r="C257" s="14"/>
      <c r="D257" s="22" t="s">
        <v>371</v>
      </c>
      <c r="E257" s="14"/>
      <c r="F257" s="14"/>
      <c r="G257" s="14"/>
      <c r="H257" s="14"/>
      <c r="I257" s="14"/>
      <c r="J257" s="14"/>
    </row>
    <row r="258" spans="1:10" x14ac:dyDescent="0.25">
      <c r="A258" s="10" t="s">
        <v>372</v>
      </c>
      <c r="B258" s="11" t="s">
        <v>16</v>
      </c>
      <c r="C258" s="11" t="s">
        <v>94</v>
      </c>
      <c r="D258" s="22" t="s">
        <v>373</v>
      </c>
      <c r="E258" s="12">
        <v>404.99</v>
      </c>
      <c r="F258" s="12">
        <v>17.04</v>
      </c>
      <c r="G258" s="13">
        <f>ROUND(E258*F258,2)</f>
        <v>6901.03</v>
      </c>
      <c r="H258" s="12">
        <v>404.99</v>
      </c>
      <c r="I258" s="38">
        <v>0</v>
      </c>
      <c r="J258" s="13">
        <f>ROUND(H258*I258,2)</f>
        <v>0</v>
      </c>
    </row>
    <row r="259" spans="1:10" ht="33.75" x14ac:dyDescent="0.25">
      <c r="A259" s="14"/>
      <c r="B259" s="14"/>
      <c r="C259" s="14"/>
      <c r="D259" s="22" t="s">
        <v>374</v>
      </c>
      <c r="E259" s="14"/>
      <c r="F259" s="14"/>
      <c r="G259" s="14"/>
      <c r="H259" s="14"/>
      <c r="I259" s="14"/>
      <c r="J259" s="14"/>
    </row>
    <row r="260" spans="1:10" x14ac:dyDescent="0.25">
      <c r="A260" s="14"/>
      <c r="B260" s="14"/>
      <c r="C260" s="14"/>
      <c r="D260" s="33" t="s">
        <v>375</v>
      </c>
      <c r="E260" s="12">
        <v>1</v>
      </c>
      <c r="F260" s="15">
        <f>G246+G248+G250+G252+G254+G256+G258</f>
        <v>50662.39</v>
      </c>
      <c r="G260" s="15">
        <f>ROUND(E260*F260,2)</f>
        <v>50662.39</v>
      </c>
      <c r="H260" s="12">
        <v>1</v>
      </c>
      <c r="I260" s="15">
        <f>J246+J248+J250+J252+J254+J256+J258</f>
        <v>0</v>
      </c>
      <c r="J260" s="15">
        <f>ROUND(H260*I260,2)</f>
        <v>0</v>
      </c>
    </row>
    <row r="261" spans="1:10" ht="1.1499999999999999" customHeight="1" x14ac:dyDescent="0.25">
      <c r="A261" s="16"/>
      <c r="B261" s="16"/>
      <c r="C261" s="16"/>
      <c r="D261" s="34"/>
      <c r="E261" s="16"/>
      <c r="F261" s="16"/>
      <c r="G261" s="16"/>
      <c r="H261" s="16"/>
      <c r="I261" s="16"/>
      <c r="J261" s="16"/>
    </row>
    <row r="262" spans="1:10" x14ac:dyDescent="0.25">
      <c r="A262" s="20" t="s">
        <v>376</v>
      </c>
      <c r="B262" s="20" t="s">
        <v>10</v>
      </c>
      <c r="C262" s="20" t="s">
        <v>11</v>
      </c>
      <c r="D262" s="36" t="s">
        <v>377</v>
      </c>
      <c r="E262" s="21">
        <f t="shared" ref="E262:J262" si="28">E269</f>
        <v>1</v>
      </c>
      <c r="F262" s="21">
        <f t="shared" si="28"/>
        <v>130023.85</v>
      </c>
      <c r="G262" s="21">
        <f t="shared" si="28"/>
        <v>130023.85</v>
      </c>
      <c r="H262" s="21">
        <f t="shared" si="28"/>
        <v>1</v>
      </c>
      <c r="I262" s="21">
        <f t="shared" si="28"/>
        <v>0</v>
      </c>
      <c r="J262" s="21">
        <f t="shared" si="28"/>
        <v>0</v>
      </c>
    </row>
    <row r="263" spans="1:10" x14ac:dyDescent="0.25">
      <c r="A263" s="10" t="s">
        <v>378</v>
      </c>
      <c r="B263" s="11" t="s">
        <v>16</v>
      </c>
      <c r="C263" s="11" t="s">
        <v>322</v>
      </c>
      <c r="D263" s="22" t="s">
        <v>379</v>
      </c>
      <c r="E263" s="12">
        <v>100937.27</v>
      </c>
      <c r="F263" s="12">
        <v>1.27</v>
      </c>
      <c r="G263" s="13">
        <f>ROUND(E263*F263,2)</f>
        <v>128190.33</v>
      </c>
      <c r="H263" s="12">
        <v>100937.27</v>
      </c>
      <c r="I263" s="38">
        <v>0</v>
      </c>
      <c r="J263" s="13">
        <f>ROUND(H263*I263,2)</f>
        <v>0</v>
      </c>
    </row>
    <row r="264" spans="1:10" ht="45" x14ac:dyDescent="0.25">
      <c r="A264" s="14"/>
      <c r="B264" s="14"/>
      <c r="C264" s="14"/>
      <c r="D264" s="22" t="s">
        <v>380</v>
      </c>
      <c r="E264" s="14"/>
      <c r="F264" s="14"/>
      <c r="G264" s="14"/>
      <c r="H264" s="14"/>
      <c r="I264" s="14"/>
      <c r="J264" s="14"/>
    </row>
    <row r="265" spans="1:10" ht="22.5" x14ac:dyDescent="0.25">
      <c r="A265" s="10" t="s">
        <v>381</v>
      </c>
      <c r="B265" s="11" t="s">
        <v>16</v>
      </c>
      <c r="C265" s="11" t="s">
        <v>17</v>
      </c>
      <c r="D265" s="22" t="s">
        <v>382</v>
      </c>
      <c r="E265" s="12">
        <v>232</v>
      </c>
      <c r="F265" s="12">
        <v>1.83</v>
      </c>
      <c r="G265" s="13">
        <f>ROUND(E265*F265,2)</f>
        <v>424.56</v>
      </c>
      <c r="H265" s="12">
        <v>232</v>
      </c>
      <c r="I265" s="38">
        <v>0</v>
      </c>
      <c r="J265" s="13">
        <f>ROUND(H265*I265,2)</f>
        <v>0</v>
      </c>
    </row>
    <row r="266" spans="1:10" ht="56.25" x14ac:dyDescent="0.25">
      <c r="A266" s="14"/>
      <c r="B266" s="14"/>
      <c r="C266" s="14"/>
      <c r="D266" s="22" t="s">
        <v>383</v>
      </c>
      <c r="E266" s="14"/>
      <c r="F266" s="14"/>
      <c r="G266" s="14"/>
      <c r="H266" s="14"/>
      <c r="I266" s="14"/>
      <c r="J266" s="14"/>
    </row>
    <row r="267" spans="1:10" ht="22.5" x14ac:dyDescent="0.25">
      <c r="A267" s="10" t="s">
        <v>384</v>
      </c>
      <c r="B267" s="11" t="s">
        <v>16</v>
      </c>
      <c r="C267" s="11" t="s">
        <v>17</v>
      </c>
      <c r="D267" s="22" t="s">
        <v>385</v>
      </c>
      <c r="E267" s="12">
        <v>259</v>
      </c>
      <c r="F267" s="12">
        <v>5.44</v>
      </c>
      <c r="G267" s="13">
        <f>ROUND(E267*F267,2)</f>
        <v>1408.96</v>
      </c>
      <c r="H267" s="12">
        <v>259</v>
      </c>
      <c r="I267" s="38">
        <v>0</v>
      </c>
      <c r="J267" s="13">
        <f>ROUND(H267*I267,2)</f>
        <v>0</v>
      </c>
    </row>
    <row r="268" spans="1:10" ht="56.25" x14ac:dyDescent="0.25">
      <c r="A268" s="14"/>
      <c r="B268" s="14"/>
      <c r="C268" s="14"/>
      <c r="D268" s="22" t="s">
        <v>386</v>
      </c>
      <c r="E268" s="14"/>
      <c r="F268" s="14"/>
      <c r="G268" s="14"/>
      <c r="H268" s="14"/>
      <c r="I268" s="14"/>
      <c r="J268" s="14"/>
    </row>
    <row r="269" spans="1:10" x14ac:dyDescent="0.25">
      <c r="A269" s="14"/>
      <c r="B269" s="14"/>
      <c r="C269" s="14"/>
      <c r="D269" s="33" t="s">
        <v>387</v>
      </c>
      <c r="E269" s="12">
        <v>1</v>
      </c>
      <c r="F269" s="15">
        <f>G263+G265+G267</f>
        <v>130023.85</v>
      </c>
      <c r="G269" s="15">
        <f>ROUND(E269*F269,2)</f>
        <v>130023.85</v>
      </c>
      <c r="H269" s="12">
        <v>1</v>
      </c>
      <c r="I269" s="15">
        <f>J263+J265+J267</f>
        <v>0</v>
      </c>
      <c r="J269" s="15">
        <f>ROUND(H269*I269,2)</f>
        <v>0</v>
      </c>
    </row>
    <row r="270" spans="1:10" ht="1.1499999999999999" customHeight="1" x14ac:dyDescent="0.25">
      <c r="A270" s="16"/>
      <c r="B270" s="16"/>
      <c r="C270" s="16"/>
      <c r="D270" s="34"/>
      <c r="E270" s="16"/>
      <c r="F270" s="16"/>
      <c r="G270" s="16"/>
      <c r="H270" s="16"/>
      <c r="I270" s="16"/>
      <c r="J270" s="16"/>
    </row>
    <row r="271" spans="1:10" x14ac:dyDescent="0.25">
      <c r="A271" s="20" t="s">
        <v>388</v>
      </c>
      <c r="B271" s="20" t="s">
        <v>10</v>
      </c>
      <c r="C271" s="20" t="s">
        <v>11</v>
      </c>
      <c r="D271" s="36" t="s">
        <v>389</v>
      </c>
      <c r="E271" s="21">
        <f t="shared" ref="E271:J271" si="29">E284</f>
        <v>1</v>
      </c>
      <c r="F271" s="21">
        <f t="shared" si="29"/>
        <v>45516.55</v>
      </c>
      <c r="G271" s="21">
        <f t="shared" si="29"/>
        <v>45516.55</v>
      </c>
      <c r="H271" s="21">
        <f t="shared" si="29"/>
        <v>1</v>
      </c>
      <c r="I271" s="21">
        <f t="shared" si="29"/>
        <v>0</v>
      </c>
      <c r="J271" s="21">
        <f t="shared" si="29"/>
        <v>0</v>
      </c>
    </row>
    <row r="272" spans="1:10" x14ac:dyDescent="0.25">
      <c r="A272" s="10" t="s">
        <v>390</v>
      </c>
      <c r="B272" s="11" t="s">
        <v>16</v>
      </c>
      <c r="C272" s="11" t="s">
        <v>94</v>
      </c>
      <c r="D272" s="22" t="s">
        <v>391</v>
      </c>
      <c r="E272" s="12">
        <v>621.04999999999995</v>
      </c>
      <c r="F272" s="12">
        <v>25.75</v>
      </c>
      <c r="G272" s="13">
        <f>ROUND(E272*F272,2)</f>
        <v>15992.04</v>
      </c>
      <c r="H272" s="12">
        <v>621.04999999999995</v>
      </c>
      <c r="I272" s="38">
        <v>0</v>
      </c>
      <c r="J272" s="13">
        <f>ROUND(H272*I272,2)</f>
        <v>0</v>
      </c>
    </row>
    <row r="273" spans="1:10" ht="112.5" x14ac:dyDescent="0.25">
      <c r="A273" s="14"/>
      <c r="B273" s="14"/>
      <c r="C273" s="14"/>
      <c r="D273" s="22" t="s">
        <v>392</v>
      </c>
      <c r="E273" s="14"/>
      <c r="F273" s="14"/>
      <c r="G273" s="14"/>
      <c r="H273" s="14"/>
      <c r="I273" s="14"/>
      <c r="J273" s="14"/>
    </row>
    <row r="274" spans="1:10" x14ac:dyDescent="0.25">
      <c r="A274" s="10" t="s">
        <v>393</v>
      </c>
      <c r="B274" s="11" t="s">
        <v>16</v>
      </c>
      <c r="C274" s="11" t="s">
        <v>94</v>
      </c>
      <c r="D274" s="22" t="s">
        <v>394</v>
      </c>
      <c r="E274" s="12">
        <v>439.56</v>
      </c>
      <c r="F274" s="12">
        <v>25.82</v>
      </c>
      <c r="G274" s="13">
        <f>ROUND(E274*F274,2)</f>
        <v>11349.44</v>
      </c>
      <c r="H274" s="12">
        <v>439.56</v>
      </c>
      <c r="I274" s="38">
        <v>0</v>
      </c>
      <c r="J274" s="13">
        <f>ROUND(H274*I274,2)</f>
        <v>0</v>
      </c>
    </row>
    <row r="275" spans="1:10" ht="112.5" x14ac:dyDescent="0.25">
      <c r="A275" s="14"/>
      <c r="B275" s="14"/>
      <c r="C275" s="14"/>
      <c r="D275" s="22" t="s">
        <v>395</v>
      </c>
      <c r="E275" s="14"/>
      <c r="F275" s="14"/>
      <c r="G275" s="14"/>
      <c r="H275" s="14"/>
      <c r="I275" s="14"/>
      <c r="J275" s="14"/>
    </row>
    <row r="276" spans="1:10" x14ac:dyDescent="0.25">
      <c r="A276" s="10" t="s">
        <v>396</v>
      </c>
      <c r="B276" s="11" t="s">
        <v>16</v>
      </c>
      <c r="C276" s="11" t="s">
        <v>94</v>
      </c>
      <c r="D276" s="22" t="s">
        <v>397</v>
      </c>
      <c r="E276" s="12">
        <v>429.41</v>
      </c>
      <c r="F276" s="12">
        <v>30.33</v>
      </c>
      <c r="G276" s="13">
        <f>ROUND(E276*F276,2)</f>
        <v>13024.01</v>
      </c>
      <c r="H276" s="12">
        <v>429.41</v>
      </c>
      <c r="I276" s="38">
        <v>0</v>
      </c>
      <c r="J276" s="13">
        <f>ROUND(H276*I276,2)</f>
        <v>0</v>
      </c>
    </row>
    <row r="277" spans="1:10" ht="123.75" x14ac:dyDescent="0.25">
      <c r="A277" s="14"/>
      <c r="B277" s="14"/>
      <c r="C277" s="14"/>
      <c r="D277" s="22" t="s">
        <v>398</v>
      </c>
      <c r="E277" s="14"/>
      <c r="F277" s="14"/>
      <c r="G277" s="14"/>
      <c r="H277" s="14"/>
      <c r="I277" s="14"/>
      <c r="J277" s="14"/>
    </row>
    <row r="278" spans="1:10" x14ac:dyDescent="0.25">
      <c r="A278" s="10" t="s">
        <v>399</v>
      </c>
      <c r="B278" s="11" t="s">
        <v>16</v>
      </c>
      <c r="C278" s="11" t="s">
        <v>107</v>
      </c>
      <c r="D278" s="22" t="s">
        <v>400</v>
      </c>
      <c r="E278" s="12">
        <v>340.14</v>
      </c>
      <c r="F278" s="12">
        <v>3.9</v>
      </c>
      <c r="G278" s="13">
        <f>ROUND(E278*F278,2)</f>
        <v>1326.55</v>
      </c>
      <c r="H278" s="12">
        <v>340.14</v>
      </c>
      <c r="I278" s="38">
        <v>0</v>
      </c>
      <c r="J278" s="13">
        <f>ROUND(H278*I278,2)</f>
        <v>0</v>
      </c>
    </row>
    <row r="279" spans="1:10" ht="90" x14ac:dyDescent="0.25">
      <c r="A279" s="14"/>
      <c r="B279" s="14"/>
      <c r="C279" s="14"/>
      <c r="D279" s="22" t="s">
        <v>401</v>
      </c>
      <c r="E279" s="14"/>
      <c r="F279" s="14"/>
      <c r="G279" s="14"/>
      <c r="H279" s="14"/>
      <c r="I279" s="14"/>
      <c r="J279" s="14"/>
    </row>
    <row r="280" spans="1:10" x14ac:dyDescent="0.25">
      <c r="A280" s="10" t="s">
        <v>402</v>
      </c>
      <c r="B280" s="11" t="s">
        <v>16</v>
      </c>
      <c r="C280" s="11" t="s">
        <v>107</v>
      </c>
      <c r="D280" s="22" t="s">
        <v>403</v>
      </c>
      <c r="E280" s="12">
        <v>336.34</v>
      </c>
      <c r="F280" s="12">
        <v>10.36</v>
      </c>
      <c r="G280" s="13">
        <f>ROUND(E280*F280,2)</f>
        <v>3484.48</v>
      </c>
      <c r="H280" s="12">
        <v>336.34</v>
      </c>
      <c r="I280" s="38">
        <v>0</v>
      </c>
      <c r="J280" s="13">
        <f>ROUND(H280*I280,2)</f>
        <v>0</v>
      </c>
    </row>
    <row r="281" spans="1:10" ht="45" x14ac:dyDescent="0.25">
      <c r="A281" s="14"/>
      <c r="B281" s="14"/>
      <c r="C281" s="14"/>
      <c r="D281" s="22" t="s">
        <v>404</v>
      </c>
      <c r="E281" s="14"/>
      <c r="F281" s="14"/>
      <c r="G281" s="14"/>
      <c r="H281" s="14"/>
      <c r="I281" s="14"/>
      <c r="J281" s="14"/>
    </row>
    <row r="282" spans="1:10" x14ac:dyDescent="0.25">
      <c r="A282" s="10" t="s">
        <v>405</v>
      </c>
      <c r="B282" s="11" t="s">
        <v>16</v>
      </c>
      <c r="C282" s="11" t="s">
        <v>107</v>
      </c>
      <c r="D282" s="22" t="s">
        <v>406</v>
      </c>
      <c r="E282" s="12">
        <v>15.4</v>
      </c>
      <c r="F282" s="12">
        <v>22.08</v>
      </c>
      <c r="G282" s="13">
        <f>ROUND(E282*F282,2)</f>
        <v>340.03</v>
      </c>
      <c r="H282" s="12">
        <v>15.4</v>
      </c>
      <c r="I282" s="38">
        <v>0</v>
      </c>
      <c r="J282" s="13">
        <f>ROUND(H282*I282,2)</f>
        <v>0</v>
      </c>
    </row>
    <row r="283" spans="1:10" ht="56.25" x14ac:dyDescent="0.25">
      <c r="A283" s="14"/>
      <c r="B283" s="14"/>
      <c r="C283" s="14"/>
      <c r="D283" s="22" t="s">
        <v>407</v>
      </c>
      <c r="E283" s="14"/>
      <c r="F283" s="14"/>
      <c r="G283" s="14"/>
      <c r="H283" s="14"/>
      <c r="I283" s="14"/>
      <c r="J283" s="14"/>
    </row>
    <row r="284" spans="1:10" x14ac:dyDescent="0.25">
      <c r="A284" s="14"/>
      <c r="B284" s="14"/>
      <c r="C284" s="14"/>
      <c r="D284" s="33" t="s">
        <v>408</v>
      </c>
      <c r="E284" s="12">
        <v>1</v>
      </c>
      <c r="F284" s="15">
        <f>G272+G274+G276+G278+G280+G282</f>
        <v>45516.55</v>
      </c>
      <c r="G284" s="15">
        <f>ROUND(E284*F284,2)</f>
        <v>45516.55</v>
      </c>
      <c r="H284" s="12">
        <v>1</v>
      </c>
      <c r="I284" s="15">
        <f>J272+J274+J276+J278+J280+J282</f>
        <v>0</v>
      </c>
      <c r="J284" s="15">
        <f>ROUND(H284*I284,2)</f>
        <v>0</v>
      </c>
    </row>
    <row r="285" spans="1:10" ht="1.1499999999999999" customHeight="1" x14ac:dyDescent="0.25">
      <c r="A285" s="16"/>
      <c r="B285" s="16"/>
      <c r="C285" s="16"/>
      <c r="D285" s="34"/>
      <c r="E285" s="16"/>
      <c r="F285" s="16"/>
      <c r="G285" s="16"/>
      <c r="H285" s="16"/>
      <c r="I285" s="16"/>
      <c r="J285" s="16"/>
    </row>
    <row r="286" spans="1:10" x14ac:dyDescent="0.25">
      <c r="A286" s="20" t="s">
        <v>409</v>
      </c>
      <c r="B286" s="20" t="s">
        <v>10</v>
      </c>
      <c r="C286" s="20" t="s">
        <v>11</v>
      </c>
      <c r="D286" s="36" t="s">
        <v>410</v>
      </c>
      <c r="E286" s="21">
        <f t="shared" ref="E286:J286" si="30">E297</f>
        <v>1</v>
      </c>
      <c r="F286" s="21">
        <f t="shared" si="30"/>
        <v>12925.06</v>
      </c>
      <c r="G286" s="21">
        <f t="shared" si="30"/>
        <v>12925.06</v>
      </c>
      <c r="H286" s="21">
        <f t="shared" si="30"/>
        <v>1</v>
      </c>
      <c r="I286" s="21">
        <f t="shared" si="30"/>
        <v>0</v>
      </c>
      <c r="J286" s="21">
        <f t="shared" si="30"/>
        <v>0</v>
      </c>
    </row>
    <row r="287" spans="1:10" x14ac:dyDescent="0.25">
      <c r="A287" s="10" t="s">
        <v>411</v>
      </c>
      <c r="B287" s="11" t="s">
        <v>16</v>
      </c>
      <c r="C287" s="11" t="s">
        <v>94</v>
      </c>
      <c r="D287" s="22" t="s">
        <v>412</v>
      </c>
      <c r="E287" s="12">
        <v>17.64</v>
      </c>
      <c r="F287" s="12">
        <v>131.01</v>
      </c>
      <c r="G287" s="13">
        <f>ROUND(E287*F287,2)</f>
        <v>2311.02</v>
      </c>
      <c r="H287" s="12">
        <v>17.64</v>
      </c>
      <c r="I287" s="38">
        <v>0</v>
      </c>
      <c r="J287" s="13">
        <f>ROUND(H287*I287,2)</f>
        <v>0</v>
      </c>
    </row>
    <row r="288" spans="1:10" ht="56.25" x14ac:dyDescent="0.25">
      <c r="A288" s="14"/>
      <c r="B288" s="14"/>
      <c r="C288" s="14"/>
      <c r="D288" s="22" t="s">
        <v>413</v>
      </c>
      <c r="E288" s="14"/>
      <c r="F288" s="14"/>
      <c r="G288" s="14"/>
      <c r="H288" s="14"/>
      <c r="I288" s="14"/>
      <c r="J288" s="14"/>
    </row>
    <row r="289" spans="1:10" x14ac:dyDescent="0.25">
      <c r="A289" s="10" t="s">
        <v>414</v>
      </c>
      <c r="B289" s="11" t="s">
        <v>16</v>
      </c>
      <c r="C289" s="11" t="s">
        <v>322</v>
      </c>
      <c r="D289" s="22" t="s">
        <v>415</v>
      </c>
      <c r="E289" s="12">
        <v>1616</v>
      </c>
      <c r="F289" s="12">
        <v>3.27</v>
      </c>
      <c r="G289" s="13">
        <f>ROUND(E289*F289,2)</f>
        <v>5284.32</v>
      </c>
      <c r="H289" s="12">
        <v>1616</v>
      </c>
      <c r="I289" s="38">
        <v>0</v>
      </c>
      <c r="J289" s="13">
        <f>ROUND(H289*I289,2)</f>
        <v>0</v>
      </c>
    </row>
    <row r="290" spans="1:10" ht="67.5" x14ac:dyDescent="0.25">
      <c r="A290" s="14"/>
      <c r="B290" s="14"/>
      <c r="C290" s="14"/>
      <c r="D290" s="22" t="s">
        <v>416</v>
      </c>
      <c r="E290" s="14"/>
      <c r="F290" s="14"/>
      <c r="G290" s="14"/>
      <c r="H290" s="14"/>
      <c r="I290" s="14"/>
      <c r="J290" s="14"/>
    </row>
    <row r="291" spans="1:10" x14ac:dyDescent="0.25">
      <c r="A291" s="10" t="s">
        <v>417</v>
      </c>
      <c r="B291" s="11" t="s">
        <v>16</v>
      </c>
      <c r="C291" s="11" t="s">
        <v>322</v>
      </c>
      <c r="D291" s="22" t="s">
        <v>418</v>
      </c>
      <c r="E291" s="12">
        <v>1716</v>
      </c>
      <c r="F291" s="12">
        <v>1.42</v>
      </c>
      <c r="G291" s="13">
        <f>ROUND(E291*F291,2)</f>
        <v>2436.7199999999998</v>
      </c>
      <c r="H291" s="12">
        <v>1716</v>
      </c>
      <c r="I291" s="38">
        <v>0</v>
      </c>
      <c r="J291" s="13">
        <f>ROUND(H291*I291,2)</f>
        <v>0</v>
      </c>
    </row>
    <row r="292" spans="1:10" ht="22.5" x14ac:dyDescent="0.25">
      <c r="A292" s="14"/>
      <c r="B292" s="14"/>
      <c r="C292" s="14"/>
      <c r="D292" s="22" t="s">
        <v>419</v>
      </c>
      <c r="E292" s="14"/>
      <c r="F292" s="14"/>
      <c r="G292" s="14"/>
      <c r="H292" s="14"/>
      <c r="I292" s="14"/>
      <c r="J292" s="14"/>
    </row>
    <row r="293" spans="1:10" x14ac:dyDescent="0.25">
      <c r="A293" s="10" t="s">
        <v>420</v>
      </c>
      <c r="B293" s="11" t="s">
        <v>16</v>
      </c>
      <c r="C293" s="11" t="s">
        <v>17</v>
      </c>
      <c r="D293" s="22" t="s">
        <v>421</v>
      </c>
      <c r="E293" s="12">
        <v>20</v>
      </c>
      <c r="F293" s="12">
        <v>34.25</v>
      </c>
      <c r="G293" s="13">
        <f>ROUND(E293*F293,2)</f>
        <v>685</v>
      </c>
      <c r="H293" s="12">
        <v>20</v>
      </c>
      <c r="I293" s="38">
        <v>0</v>
      </c>
      <c r="J293" s="13">
        <f>ROUND(H293*I293,2)</f>
        <v>0</v>
      </c>
    </row>
    <row r="294" spans="1:10" ht="56.25" x14ac:dyDescent="0.25">
      <c r="A294" s="14"/>
      <c r="B294" s="14"/>
      <c r="C294" s="14"/>
      <c r="D294" s="22" t="s">
        <v>422</v>
      </c>
      <c r="E294" s="14"/>
      <c r="F294" s="14"/>
      <c r="G294" s="14"/>
      <c r="H294" s="14"/>
      <c r="I294" s="14"/>
      <c r="J294" s="14"/>
    </row>
    <row r="295" spans="1:10" x14ac:dyDescent="0.25">
      <c r="A295" s="10" t="s">
        <v>423</v>
      </c>
      <c r="B295" s="11" t="s">
        <v>16</v>
      </c>
      <c r="C295" s="11" t="s">
        <v>17</v>
      </c>
      <c r="D295" s="22" t="s">
        <v>424</v>
      </c>
      <c r="E295" s="12">
        <v>160</v>
      </c>
      <c r="F295" s="12">
        <v>13.8</v>
      </c>
      <c r="G295" s="13">
        <f>ROUND(E295*F295,2)</f>
        <v>2208</v>
      </c>
      <c r="H295" s="12">
        <v>160</v>
      </c>
      <c r="I295" s="38">
        <v>0</v>
      </c>
      <c r="J295" s="13">
        <f>ROUND(H295*I295,2)</f>
        <v>0</v>
      </c>
    </row>
    <row r="296" spans="1:10" ht="112.5" x14ac:dyDescent="0.25">
      <c r="A296" s="14"/>
      <c r="B296" s="14"/>
      <c r="C296" s="14"/>
      <c r="D296" s="22" t="s">
        <v>425</v>
      </c>
      <c r="E296" s="14"/>
      <c r="F296" s="14"/>
      <c r="G296" s="14"/>
      <c r="H296" s="14"/>
      <c r="I296" s="14"/>
      <c r="J296" s="14"/>
    </row>
    <row r="297" spans="1:10" x14ac:dyDescent="0.25">
      <c r="A297" s="14"/>
      <c r="B297" s="14"/>
      <c r="C297" s="14"/>
      <c r="D297" s="33" t="s">
        <v>426</v>
      </c>
      <c r="E297" s="12">
        <v>1</v>
      </c>
      <c r="F297" s="15">
        <f>G287+G289+G291+G293+G295</f>
        <v>12925.06</v>
      </c>
      <c r="G297" s="15">
        <f>ROUND(E297*F297,2)</f>
        <v>12925.06</v>
      </c>
      <c r="H297" s="12">
        <v>1</v>
      </c>
      <c r="I297" s="15">
        <f>J287+J289+J291+J293+J295</f>
        <v>0</v>
      </c>
      <c r="J297" s="15">
        <f>ROUND(H297*I297,2)</f>
        <v>0</v>
      </c>
    </row>
    <row r="298" spans="1:10" ht="1.1499999999999999" customHeight="1" x14ac:dyDescent="0.25">
      <c r="A298" s="16"/>
      <c r="B298" s="16"/>
      <c r="C298" s="16"/>
      <c r="D298" s="34"/>
      <c r="E298" s="16"/>
      <c r="F298" s="16"/>
      <c r="G298" s="16"/>
      <c r="H298" s="16"/>
      <c r="I298" s="16"/>
      <c r="J298" s="16"/>
    </row>
    <row r="299" spans="1:10" x14ac:dyDescent="0.25">
      <c r="A299" s="14"/>
      <c r="B299" s="14"/>
      <c r="C299" s="14"/>
      <c r="D299" s="33" t="s">
        <v>427</v>
      </c>
      <c r="E299" s="12">
        <v>1</v>
      </c>
      <c r="F299" s="15">
        <f>G232+G245+G262+G271+G286</f>
        <v>324250.37</v>
      </c>
      <c r="G299" s="15">
        <f>ROUND(E299*F299,2)</f>
        <v>324250.37</v>
      </c>
      <c r="H299" s="12">
        <v>1</v>
      </c>
      <c r="I299" s="15">
        <f>J232+J245+J262+J271+J286</f>
        <v>0</v>
      </c>
      <c r="J299" s="15">
        <f>ROUND(H299*I299,2)</f>
        <v>0</v>
      </c>
    </row>
    <row r="300" spans="1:10" ht="1.1499999999999999" customHeight="1" x14ac:dyDescent="0.25">
      <c r="A300" s="16"/>
      <c r="B300" s="16"/>
      <c r="C300" s="16"/>
      <c r="D300" s="34"/>
      <c r="E300" s="16"/>
      <c r="F300" s="16"/>
      <c r="G300" s="16"/>
      <c r="H300" s="16"/>
      <c r="I300" s="16"/>
      <c r="J300" s="16"/>
    </row>
    <row r="301" spans="1:10" x14ac:dyDescent="0.25">
      <c r="A301" s="17" t="s">
        <v>428</v>
      </c>
      <c r="B301" s="17" t="s">
        <v>10</v>
      </c>
      <c r="C301" s="17" t="s">
        <v>11</v>
      </c>
      <c r="D301" s="35" t="s">
        <v>174</v>
      </c>
      <c r="E301" s="18">
        <f t="shared" ref="E301:J301" si="31">E308</f>
        <v>1</v>
      </c>
      <c r="F301" s="18">
        <f t="shared" si="31"/>
        <v>59172.06</v>
      </c>
      <c r="G301" s="18">
        <f t="shared" si="31"/>
        <v>59172.06</v>
      </c>
      <c r="H301" s="18">
        <f t="shared" si="31"/>
        <v>1</v>
      </c>
      <c r="I301" s="18">
        <f t="shared" si="31"/>
        <v>0</v>
      </c>
      <c r="J301" s="18">
        <f t="shared" si="31"/>
        <v>0</v>
      </c>
    </row>
    <row r="302" spans="1:10" x14ac:dyDescent="0.25">
      <c r="A302" s="10" t="s">
        <v>429</v>
      </c>
      <c r="B302" s="11" t="s">
        <v>16</v>
      </c>
      <c r="C302" s="11" t="s">
        <v>107</v>
      </c>
      <c r="D302" s="22" t="s">
        <v>430</v>
      </c>
      <c r="E302" s="12">
        <v>41.6</v>
      </c>
      <c r="F302" s="12">
        <v>17.510000000000002</v>
      </c>
      <c r="G302" s="13">
        <f>ROUND(E302*F302,2)</f>
        <v>728.42</v>
      </c>
      <c r="H302" s="12">
        <v>41.6</v>
      </c>
      <c r="I302" s="38">
        <v>0</v>
      </c>
      <c r="J302" s="13">
        <f>ROUND(H302*I302,2)</f>
        <v>0</v>
      </c>
    </row>
    <row r="303" spans="1:10" ht="56.25" x14ac:dyDescent="0.25">
      <c r="A303" s="14"/>
      <c r="B303" s="14"/>
      <c r="C303" s="14"/>
      <c r="D303" s="22" t="s">
        <v>431</v>
      </c>
      <c r="E303" s="14"/>
      <c r="F303" s="14"/>
      <c r="G303" s="14"/>
      <c r="H303" s="14"/>
      <c r="I303" s="14"/>
      <c r="J303" s="14"/>
    </row>
    <row r="304" spans="1:10" x14ac:dyDescent="0.25">
      <c r="A304" s="10" t="s">
        <v>432</v>
      </c>
      <c r="B304" s="11" t="s">
        <v>16</v>
      </c>
      <c r="C304" s="11" t="s">
        <v>94</v>
      </c>
      <c r="D304" s="22" t="s">
        <v>433</v>
      </c>
      <c r="E304" s="12">
        <v>117.42</v>
      </c>
      <c r="F304" s="12">
        <v>44.87</v>
      </c>
      <c r="G304" s="13">
        <f>ROUND(E304*F304,2)</f>
        <v>5268.64</v>
      </c>
      <c r="H304" s="12">
        <v>117.42</v>
      </c>
      <c r="I304" s="38">
        <v>0</v>
      </c>
      <c r="J304" s="13">
        <f>ROUND(H304*I304,2)</f>
        <v>0</v>
      </c>
    </row>
    <row r="305" spans="1:10" ht="45" x14ac:dyDescent="0.25">
      <c r="A305" s="14"/>
      <c r="B305" s="14"/>
      <c r="C305" s="14"/>
      <c r="D305" s="22" t="s">
        <v>434</v>
      </c>
      <c r="E305" s="14"/>
      <c r="F305" s="14"/>
      <c r="G305" s="14"/>
      <c r="H305" s="14"/>
      <c r="I305" s="14"/>
      <c r="J305" s="14"/>
    </row>
    <row r="306" spans="1:10" x14ac:dyDescent="0.25">
      <c r="A306" s="10" t="s">
        <v>435</v>
      </c>
      <c r="B306" s="11" t="s">
        <v>16</v>
      </c>
      <c r="C306" s="11" t="s">
        <v>94</v>
      </c>
      <c r="D306" s="22" t="s">
        <v>436</v>
      </c>
      <c r="E306" s="12">
        <v>1875</v>
      </c>
      <c r="F306" s="12">
        <v>28.36</v>
      </c>
      <c r="G306" s="13">
        <f>ROUND(E306*F306,2)</f>
        <v>53175</v>
      </c>
      <c r="H306" s="12">
        <v>1875</v>
      </c>
      <c r="I306" s="38">
        <v>0</v>
      </c>
      <c r="J306" s="13">
        <f>ROUND(H306*I306,2)</f>
        <v>0</v>
      </c>
    </row>
    <row r="307" spans="1:10" ht="45" x14ac:dyDescent="0.25">
      <c r="A307" s="14"/>
      <c r="B307" s="14"/>
      <c r="C307" s="14"/>
      <c r="D307" s="22" t="s">
        <v>437</v>
      </c>
      <c r="E307" s="14"/>
      <c r="F307" s="14"/>
      <c r="G307" s="14"/>
      <c r="H307" s="14"/>
      <c r="I307" s="14"/>
      <c r="J307" s="14"/>
    </row>
    <row r="308" spans="1:10" x14ac:dyDescent="0.25">
      <c r="A308" s="14"/>
      <c r="B308" s="14"/>
      <c r="C308" s="14"/>
      <c r="D308" s="33" t="s">
        <v>438</v>
      </c>
      <c r="E308" s="12">
        <v>1</v>
      </c>
      <c r="F308" s="15">
        <f>G302+G304+G306</f>
        <v>59172.06</v>
      </c>
      <c r="G308" s="15">
        <f>ROUND(E308*F308,2)</f>
        <v>59172.06</v>
      </c>
      <c r="H308" s="12">
        <v>1</v>
      </c>
      <c r="I308" s="15">
        <f>J302+J304+J306</f>
        <v>0</v>
      </c>
      <c r="J308" s="15">
        <f>ROUND(H308*I308,2)</f>
        <v>0</v>
      </c>
    </row>
    <row r="309" spans="1:10" ht="1.1499999999999999" customHeight="1" x14ac:dyDescent="0.25">
      <c r="A309" s="16"/>
      <c r="B309" s="16"/>
      <c r="C309" s="16"/>
      <c r="D309" s="34"/>
      <c r="E309" s="16"/>
      <c r="F309" s="16"/>
      <c r="G309" s="16"/>
      <c r="H309" s="16"/>
      <c r="I309" s="16"/>
      <c r="J309" s="16"/>
    </row>
    <row r="310" spans="1:10" x14ac:dyDescent="0.25">
      <c r="A310" s="14"/>
      <c r="B310" s="14"/>
      <c r="C310" s="14"/>
      <c r="D310" s="33" t="s">
        <v>439</v>
      </c>
      <c r="E310" s="12">
        <v>1</v>
      </c>
      <c r="F310" s="15">
        <f>G184+G205+G218+G231+G301</f>
        <v>1393664.42</v>
      </c>
      <c r="G310" s="15">
        <f>ROUND(E310*F310,2)</f>
        <v>1393664.42</v>
      </c>
      <c r="H310" s="12">
        <v>1</v>
      </c>
      <c r="I310" s="15">
        <f>J184+J205+J218+J231+J301</f>
        <v>9450</v>
      </c>
      <c r="J310" s="15">
        <f>ROUND(H310*I310,2)</f>
        <v>9450</v>
      </c>
    </row>
    <row r="311" spans="1:10" ht="1.1499999999999999" customHeight="1" x14ac:dyDescent="0.25">
      <c r="A311" s="16"/>
      <c r="B311" s="16"/>
      <c r="C311" s="16"/>
      <c r="D311" s="34"/>
      <c r="E311" s="16"/>
      <c r="F311" s="16"/>
      <c r="G311" s="16"/>
      <c r="H311" s="16"/>
      <c r="I311" s="16"/>
      <c r="J311" s="16"/>
    </row>
    <row r="312" spans="1:10" x14ac:dyDescent="0.25">
      <c r="A312" s="8" t="s">
        <v>440</v>
      </c>
      <c r="B312" s="8" t="s">
        <v>10</v>
      </c>
      <c r="C312" s="8" t="s">
        <v>11</v>
      </c>
      <c r="D312" s="32" t="s">
        <v>441</v>
      </c>
      <c r="E312" s="9">
        <f t="shared" ref="E312:J312" si="32">E357</f>
        <v>1</v>
      </c>
      <c r="F312" s="9">
        <f t="shared" si="32"/>
        <v>46499.77</v>
      </c>
      <c r="G312" s="9">
        <f t="shared" si="32"/>
        <v>46499.77</v>
      </c>
      <c r="H312" s="9">
        <f t="shared" si="32"/>
        <v>1</v>
      </c>
      <c r="I312" s="9">
        <f t="shared" si="32"/>
        <v>6300</v>
      </c>
      <c r="J312" s="9">
        <f t="shared" si="32"/>
        <v>6300</v>
      </c>
    </row>
    <row r="313" spans="1:10" x14ac:dyDescent="0.25">
      <c r="A313" s="17" t="s">
        <v>442</v>
      </c>
      <c r="B313" s="17" t="s">
        <v>10</v>
      </c>
      <c r="C313" s="17" t="s">
        <v>11</v>
      </c>
      <c r="D313" s="35" t="s">
        <v>266</v>
      </c>
      <c r="E313" s="18">
        <f t="shared" ref="E313:J313" si="33">E320</f>
        <v>1</v>
      </c>
      <c r="F313" s="18">
        <f t="shared" si="33"/>
        <v>5461.07</v>
      </c>
      <c r="G313" s="18">
        <f t="shared" si="33"/>
        <v>5461.07</v>
      </c>
      <c r="H313" s="18">
        <f t="shared" si="33"/>
        <v>1</v>
      </c>
      <c r="I313" s="18">
        <f t="shared" si="33"/>
        <v>0</v>
      </c>
      <c r="J313" s="18">
        <f t="shared" si="33"/>
        <v>0</v>
      </c>
    </row>
    <row r="314" spans="1:10" ht="22.5" x14ac:dyDescent="0.25">
      <c r="A314" s="10" t="s">
        <v>270</v>
      </c>
      <c r="B314" s="11" t="s">
        <v>16</v>
      </c>
      <c r="C314" s="11" t="s">
        <v>228</v>
      </c>
      <c r="D314" s="22" t="s">
        <v>271</v>
      </c>
      <c r="E314" s="12">
        <v>9.31</v>
      </c>
      <c r="F314" s="12">
        <v>322.60000000000002</v>
      </c>
      <c r="G314" s="13">
        <f>ROUND(E314*F314,2)</f>
        <v>3003.41</v>
      </c>
      <c r="H314" s="12">
        <v>9.31</v>
      </c>
      <c r="I314" s="38">
        <v>0</v>
      </c>
      <c r="J314" s="13">
        <f>ROUND(H314*I314,2)</f>
        <v>0</v>
      </c>
    </row>
    <row r="315" spans="1:10" ht="56.25" x14ac:dyDescent="0.25">
      <c r="A315" s="14"/>
      <c r="B315" s="14"/>
      <c r="C315" s="14"/>
      <c r="D315" s="22" t="s">
        <v>272</v>
      </c>
      <c r="E315" s="14"/>
      <c r="F315" s="14"/>
      <c r="G315" s="14"/>
      <c r="H315" s="14"/>
      <c r="I315" s="14"/>
      <c r="J315" s="14"/>
    </row>
    <row r="316" spans="1:10" x14ac:dyDescent="0.25">
      <c r="A316" s="10" t="s">
        <v>288</v>
      </c>
      <c r="B316" s="11" t="s">
        <v>16</v>
      </c>
      <c r="C316" s="11" t="s">
        <v>94</v>
      </c>
      <c r="D316" s="22" t="s">
        <v>289</v>
      </c>
      <c r="E316" s="12">
        <v>50.4</v>
      </c>
      <c r="F316" s="12">
        <v>43.04</v>
      </c>
      <c r="G316" s="13">
        <f>ROUND(E316*F316,2)</f>
        <v>2169.2199999999998</v>
      </c>
      <c r="H316" s="12">
        <v>50.4</v>
      </c>
      <c r="I316" s="38">
        <v>0</v>
      </c>
      <c r="J316" s="13">
        <f>ROUND(H316*I316,2)</f>
        <v>0</v>
      </c>
    </row>
    <row r="317" spans="1:10" ht="45" x14ac:dyDescent="0.25">
      <c r="A317" s="14"/>
      <c r="B317" s="14"/>
      <c r="C317" s="14"/>
      <c r="D317" s="22" t="s">
        <v>290</v>
      </c>
      <c r="E317" s="14"/>
      <c r="F317" s="14"/>
      <c r="G317" s="14"/>
      <c r="H317" s="14"/>
      <c r="I317" s="14"/>
      <c r="J317" s="14"/>
    </row>
    <row r="318" spans="1:10" x14ac:dyDescent="0.25">
      <c r="A318" s="10" t="s">
        <v>291</v>
      </c>
      <c r="B318" s="11" t="s">
        <v>16</v>
      </c>
      <c r="C318" s="11" t="s">
        <v>94</v>
      </c>
      <c r="D318" s="22" t="s">
        <v>292</v>
      </c>
      <c r="E318" s="12">
        <v>11.64</v>
      </c>
      <c r="F318" s="12">
        <v>24.78</v>
      </c>
      <c r="G318" s="13">
        <f>ROUND(E318*F318,2)</f>
        <v>288.44</v>
      </c>
      <c r="H318" s="12">
        <v>11.64</v>
      </c>
      <c r="I318" s="38">
        <v>0</v>
      </c>
      <c r="J318" s="13">
        <f>ROUND(H318*I318,2)</f>
        <v>0</v>
      </c>
    </row>
    <row r="319" spans="1:10" ht="33.75" x14ac:dyDescent="0.25">
      <c r="A319" s="14"/>
      <c r="B319" s="14"/>
      <c r="C319" s="14"/>
      <c r="D319" s="22" t="s">
        <v>293</v>
      </c>
      <c r="E319" s="14"/>
      <c r="F319" s="14"/>
      <c r="G319" s="14"/>
      <c r="H319" s="14"/>
      <c r="I319" s="14"/>
      <c r="J319" s="14"/>
    </row>
    <row r="320" spans="1:10" x14ac:dyDescent="0.25">
      <c r="A320" s="14"/>
      <c r="B320" s="14"/>
      <c r="C320" s="14"/>
      <c r="D320" s="33" t="s">
        <v>443</v>
      </c>
      <c r="E320" s="12">
        <v>1</v>
      </c>
      <c r="F320" s="15">
        <f>G314+G316+G318</f>
        <v>5461.07</v>
      </c>
      <c r="G320" s="15">
        <f>ROUND(E320*F320,2)</f>
        <v>5461.07</v>
      </c>
      <c r="H320" s="12">
        <v>1</v>
      </c>
      <c r="I320" s="15">
        <f>J314+J316+J318</f>
        <v>0</v>
      </c>
      <c r="J320" s="15">
        <f>ROUND(H320*I320,2)</f>
        <v>0</v>
      </c>
    </row>
    <row r="321" spans="1:10" ht="1.1499999999999999" customHeight="1" x14ac:dyDescent="0.25">
      <c r="A321" s="16"/>
      <c r="B321" s="16"/>
      <c r="C321" s="16"/>
      <c r="D321" s="34"/>
      <c r="E321" s="16"/>
      <c r="F321" s="16"/>
      <c r="G321" s="16"/>
      <c r="H321" s="16"/>
      <c r="I321" s="16"/>
      <c r="J321" s="16"/>
    </row>
    <row r="322" spans="1:10" x14ac:dyDescent="0.25">
      <c r="A322" s="17" t="s">
        <v>444</v>
      </c>
      <c r="B322" s="17" t="s">
        <v>10</v>
      </c>
      <c r="C322" s="17" t="s">
        <v>11</v>
      </c>
      <c r="D322" s="35" t="s">
        <v>333</v>
      </c>
      <c r="E322" s="18">
        <f t="shared" ref="E322:J322" si="34">E355</f>
        <v>1</v>
      </c>
      <c r="F322" s="18">
        <f t="shared" si="34"/>
        <v>41038.699999999997</v>
      </c>
      <c r="G322" s="18">
        <f t="shared" si="34"/>
        <v>41038.699999999997</v>
      </c>
      <c r="H322" s="18">
        <f t="shared" si="34"/>
        <v>1</v>
      </c>
      <c r="I322" s="18">
        <f t="shared" si="34"/>
        <v>6300</v>
      </c>
      <c r="J322" s="18">
        <f t="shared" si="34"/>
        <v>6300</v>
      </c>
    </row>
    <row r="323" spans="1:10" x14ac:dyDescent="0.25">
      <c r="A323" s="20" t="s">
        <v>445</v>
      </c>
      <c r="B323" s="20" t="s">
        <v>10</v>
      </c>
      <c r="C323" s="20" t="s">
        <v>11</v>
      </c>
      <c r="D323" s="36" t="s">
        <v>335</v>
      </c>
      <c r="E323" s="21">
        <f t="shared" ref="E323:J323" si="35">E328</f>
        <v>1</v>
      </c>
      <c r="F323" s="21">
        <f t="shared" si="35"/>
        <v>5001.7700000000004</v>
      </c>
      <c r="G323" s="21">
        <f t="shared" si="35"/>
        <v>5001.7700000000004</v>
      </c>
      <c r="H323" s="21">
        <f t="shared" si="35"/>
        <v>1</v>
      </c>
      <c r="I323" s="21">
        <f t="shared" si="35"/>
        <v>0</v>
      </c>
      <c r="J323" s="21">
        <f t="shared" si="35"/>
        <v>0</v>
      </c>
    </row>
    <row r="324" spans="1:10" x14ac:dyDescent="0.25">
      <c r="A324" s="10" t="s">
        <v>345</v>
      </c>
      <c r="B324" s="11" t="s">
        <v>16</v>
      </c>
      <c r="C324" s="11" t="s">
        <v>228</v>
      </c>
      <c r="D324" s="22" t="s">
        <v>346</v>
      </c>
      <c r="E324" s="12">
        <v>23.88</v>
      </c>
      <c r="F324" s="12">
        <v>104.57</v>
      </c>
      <c r="G324" s="13">
        <f>ROUND(E324*F324,2)</f>
        <v>2497.13</v>
      </c>
      <c r="H324" s="12">
        <v>23.88</v>
      </c>
      <c r="I324" s="38">
        <v>0</v>
      </c>
      <c r="J324" s="13">
        <f>ROUND(H324*I324,2)</f>
        <v>0</v>
      </c>
    </row>
    <row r="325" spans="1:10" ht="78.75" x14ac:dyDescent="0.25">
      <c r="A325" s="14"/>
      <c r="B325" s="14"/>
      <c r="C325" s="14"/>
      <c r="D325" s="22" t="s">
        <v>347</v>
      </c>
      <c r="E325" s="14"/>
      <c r="F325" s="14"/>
      <c r="G325" s="14"/>
      <c r="H325" s="14"/>
      <c r="I325" s="14"/>
      <c r="J325" s="14"/>
    </row>
    <row r="326" spans="1:10" x14ac:dyDescent="0.25">
      <c r="A326" s="10" t="s">
        <v>348</v>
      </c>
      <c r="B326" s="11" t="s">
        <v>16</v>
      </c>
      <c r="C326" s="11" t="s">
        <v>94</v>
      </c>
      <c r="D326" s="22" t="s">
        <v>349</v>
      </c>
      <c r="E326" s="12">
        <v>7.84</v>
      </c>
      <c r="F326" s="12">
        <v>319.47000000000003</v>
      </c>
      <c r="G326" s="13">
        <f>ROUND(E326*F326,2)</f>
        <v>2504.64</v>
      </c>
      <c r="H326" s="12">
        <v>7.84</v>
      </c>
      <c r="I326" s="38">
        <v>0</v>
      </c>
      <c r="J326" s="13">
        <f>ROUND(H326*I326,2)</f>
        <v>0</v>
      </c>
    </row>
    <row r="327" spans="1:10" ht="168.75" x14ac:dyDescent="0.25">
      <c r="A327" s="14"/>
      <c r="B327" s="14"/>
      <c r="C327" s="14"/>
      <c r="D327" s="22" t="s">
        <v>350</v>
      </c>
      <c r="E327" s="14"/>
      <c r="F327" s="14"/>
      <c r="G327" s="14"/>
      <c r="H327" s="14"/>
      <c r="I327" s="14"/>
      <c r="J327" s="14"/>
    </row>
    <row r="328" spans="1:10" x14ac:dyDescent="0.25">
      <c r="A328" s="14"/>
      <c r="B328" s="14"/>
      <c r="C328" s="14"/>
      <c r="D328" s="33" t="s">
        <v>446</v>
      </c>
      <c r="E328" s="12">
        <v>1</v>
      </c>
      <c r="F328" s="15">
        <f>G324+G326</f>
        <v>5001.7700000000004</v>
      </c>
      <c r="G328" s="15">
        <f>ROUND(E328*F328,2)</f>
        <v>5001.7700000000004</v>
      </c>
      <c r="H328" s="12">
        <v>1</v>
      </c>
      <c r="I328" s="15">
        <f>J324+J326</f>
        <v>0</v>
      </c>
      <c r="J328" s="15">
        <f>ROUND(H328*I328,2)</f>
        <v>0</v>
      </c>
    </row>
    <row r="329" spans="1:10" ht="1.1499999999999999" customHeight="1" x14ac:dyDescent="0.25">
      <c r="A329" s="16"/>
      <c r="B329" s="16"/>
      <c r="C329" s="16"/>
      <c r="D329" s="34"/>
      <c r="E329" s="16"/>
      <c r="F329" s="16"/>
      <c r="G329" s="16"/>
      <c r="H329" s="16"/>
      <c r="I329" s="16"/>
      <c r="J329" s="16"/>
    </row>
    <row r="330" spans="1:10" x14ac:dyDescent="0.25">
      <c r="A330" s="20" t="s">
        <v>447</v>
      </c>
      <c r="B330" s="20" t="s">
        <v>10</v>
      </c>
      <c r="C330" s="20" t="s">
        <v>11</v>
      </c>
      <c r="D330" s="36" t="s">
        <v>353</v>
      </c>
      <c r="E330" s="21">
        <f t="shared" ref="E330:J330" si="36">E337</f>
        <v>1</v>
      </c>
      <c r="F330" s="21">
        <f t="shared" si="36"/>
        <v>26358.38</v>
      </c>
      <c r="G330" s="21">
        <f t="shared" si="36"/>
        <v>26358.38</v>
      </c>
      <c r="H330" s="21">
        <f t="shared" si="36"/>
        <v>1</v>
      </c>
      <c r="I330" s="21">
        <f t="shared" si="36"/>
        <v>6300</v>
      </c>
      <c r="J330" s="21">
        <f t="shared" si="36"/>
        <v>6300</v>
      </c>
    </row>
    <row r="331" spans="1:10" x14ac:dyDescent="0.25">
      <c r="A331" s="10" t="s">
        <v>363</v>
      </c>
      <c r="B331" s="11" t="s">
        <v>16</v>
      </c>
      <c r="C331" s="11" t="s">
        <v>94</v>
      </c>
      <c r="D331" s="22" t="s">
        <v>364</v>
      </c>
      <c r="E331" s="12">
        <v>45.92</v>
      </c>
      <c r="F331" s="12">
        <v>43.72</v>
      </c>
      <c r="G331" s="13">
        <f>ROUND(E331*F331,2)</f>
        <v>2007.62</v>
      </c>
      <c r="H331" s="12">
        <v>45.92</v>
      </c>
      <c r="I331" s="38">
        <v>0</v>
      </c>
      <c r="J331" s="13">
        <f>ROUND(H331*I331,2)</f>
        <v>0</v>
      </c>
    </row>
    <row r="332" spans="1:10" ht="33.75" x14ac:dyDescent="0.25">
      <c r="A332" s="14"/>
      <c r="B332" s="14"/>
      <c r="C332" s="14"/>
      <c r="D332" s="22" t="s">
        <v>365</v>
      </c>
      <c r="E332" s="14"/>
      <c r="F332" s="14"/>
      <c r="G332" s="14"/>
      <c r="H332" s="14"/>
      <c r="I332" s="14"/>
      <c r="J332" s="14"/>
    </row>
    <row r="333" spans="1:10" ht="22.5" x14ac:dyDescent="0.25">
      <c r="A333" s="10" t="s">
        <v>366</v>
      </c>
      <c r="B333" s="11" t="s">
        <v>16</v>
      </c>
      <c r="C333" s="11" t="s">
        <v>228</v>
      </c>
      <c r="D333" s="22" t="s">
        <v>367</v>
      </c>
      <c r="E333" s="12">
        <v>444.6</v>
      </c>
      <c r="F333" s="12">
        <v>40.6</v>
      </c>
      <c r="G333" s="13">
        <f>ROUND(E333*F333,2)</f>
        <v>18050.759999999998</v>
      </c>
      <c r="H333" s="12">
        <v>444.6</v>
      </c>
      <c r="I333" s="38">
        <v>0</v>
      </c>
      <c r="J333" s="13">
        <f>ROUND(H333*I333,2)</f>
        <v>0</v>
      </c>
    </row>
    <row r="334" spans="1:10" ht="101.25" x14ac:dyDescent="0.25">
      <c r="A334" s="14"/>
      <c r="B334" s="14"/>
      <c r="C334" s="14"/>
      <c r="D334" s="22" t="s">
        <v>368</v>
      </c>
      <c r="E334" s="14"/>
      <c r="F334" s="14"/>
      <c r="G334" s="14"/>
      <c r="H334" s="14"/>
      <c r="I334" s="14"/>
      <c r="J334" s="14"/>
    </row>
    <row r="335" spans="1:10" x14ac:dyDescent="0.25">
      <c r="A335" s="10" t="s">
        <v>448</v>
      </c>
      <c r="B335" s="11" t="s">
        <v>16</v>
      </c>
      <c r="C335" s="11" t="s">
        <v>449</v>
      </c>
      <c r="D335" s="22" t="s">
        <v>450</v>
      </c>
      <c r="E335" s="12">
        <v>2</v>
      </c>
      <c r="F335" s="12">
        <v>3150</v>
      </c>
      <c r="G335" s="13">
        <f>ROUND(E335*F335,2)</f>
        <v>6300</v>
      </c>
      <c r="H335" s="12">
        <v>2</v>
      </c>
      <c r="I335" s="39">
        <f>F335</f>
        <v>3150</v>
      </c>
      <c r="J335" s="13">
        <f>ROUND(H335*I335,2)</f>
        <v>6300</v>
      </c>
    </row>
    <row r="336" spans="1:10" ht="45" x14ac:dyDescent="0.25">
      <c r="A336" s="14"/>
      <c r="B336" s="14"/>
      <c r="C336" s="14"/>
      <c r="D336" s="22" t="s">
        <v>451</v>
      </c>
      <c r="E336" s="14"/>
      <c r="F336" s="14"/>
      <c r="G336" s="14"/>
      <c r="H336" s="14"/>
      <c r="I336" s="14"/>
      <c r="J336" s="14"/>
    </row>
    <row r="337" spans="1:10" x14ac:dyDescent="0.25">
      <c r="A337" s="14"/>
      <c r="B337" s="14"/>
      <c r="C337" s="14"/>
      <c r="D337" s="33" t="s">
        <v>452</v>
      </c>
      <c r="E337" s="12">
        <v>1</v>
      </c>
      <c r="F337" s="15">
        <f>G331+G333+G335</f>
        <v>26358.38</v>
      </c>
      <c r="G337" s="15">
        <f>ROUND(E337*F337,2)</f>
        <v>26358.38</v>
      </c>
      <c r="H337" s="12">
        <v>1</v>
      </c>
      <c r="I337" s="15">
        <f>J331+J333+J335</f>
        <v>6300</v>
      </c>
      <c r="J337" s="15">
        <f>ROUND(H337*I337,2)</f>
        <v>6300</v>
      </c>
    </row>
    <row r="338" spans="1:10" ht="1.1499999999999999" customHeight="1" x14ac:dyDescent="0.25">
      <c r="A338" s="16"/>
      <c r="B338" s="16"/>
      <c r="C338" s="16"/>
      <c r="D338" s="34"/>
      <c r="E338" s="16"/>
      <c r="F338" s="16"/>
      <c r="G338" s="16"/>
      <c r="H338" s="16"/>
      <c r="I338" s="16"/>
      <c r="J338" s="16"/>
    </row>
    <row r="339" spans="1:10" x14ac:dyDescent="0.25">
      <c r="A339" s="20" t="s">
        <v>453</v>
      </c>
      <c r="B339" s="20" t="s">
        <v>10</v>
      </c>
      <c r="C339" s="20" t="s">
        <v>11</v>
      </c>
      <c r="D339" s="36" t="s">
        <v>377</v>
      </c>
      <c r="E339" s="21">
        <f t="shared" ref="E339:J339" si="37">E348</f>
        <v>1</v>
      </c>
      <c r="F339" s="21">
        <f t="shared" si="37"/>
        <v>9398.4699999999993</v>
      </c>
      <c r="G339" s="21">
        <f t="shared" si="37"/>
        <v>9398.4699999999993</v>
      </c>
      <c r="H339" s="21">
        <f t="shared" si="37"/>
        <v>1</v>
      </c>
      <c r="I339" s="21">
        <f t="shared" si="37"/>
        <v>0</v>
      </c>
      <c r="J339" s="21">
        <f t="shared" si="37"/>
        <v>0</v>
      </c>
    </row>
    <row r="340" spans="1:10" x14ac:dyDescent="0.25">
      <c r="A340" s="10" t="s">
        <v>378</v>
      </c>
      <c r="B340" s="11" t="s">
        <v>16</v>
      </c>
      <c r="C340" s="11" t="s">
        <v>322</v>
      </c>
      <c r="D340" s="22" t="s">
        <v>379</v>
      </c>
      <c r="E340" s="12">
        <v>931.55</v>
      </c>
      <c r="F340" s="12">
        <v>1.27</v>
      </c>
      <c r="G340" s="13">
        <f>ROUND(E340*F340,2)</f>
        <v>1183.07</v>
      </c>
      <c r="H340" s="12">
        <v>931.55</v>
      </c>
      <c r="I340" s="38">
        <v>0</v>
      </c>
      <c r="J340" s="13">
        <f>ROUND(H340*I340,2)</f>
        <v>0</v>
      </c>
    </row>
    <row r="341" spans="1:10" ht="45" x14ac:dyDescent="0.25">
      <c r="A341" s="14"/>
      <c r="B341" s="14"/>
      <c r="C341" s="14"/>
      <c r="D341" s="22" t="s">
        <v>380</v>
      </c>
      <c r="E341" s="14"/>
      <c r="F341" s="14"/>
      <c r="G341" s="14"/>
      <c r="H341" s="14"/>
      <c r="I341" s="14"/>
      <c r="J341" s="14"/>
    </row>
    <row r="342" spans="1:10" ht="22.5" x14ac:dyDescent="0.25">
      <c r="A342" s="10" t="s">
        <v>454</v>
      </c>
      <c r="B342" s="11" t="s">
        <v>16</v>
      </c>
      <c r="C342" s="11" t="s">
        <v>17</v>
      </c>
      <c r="D342" s="22" t="s">
        <v>455</v>
      </c>
      <c r="E342" s="12">
        <v>120</v>
      </c>
      <c r="F342" s="12">
        <v>5.79</v>
      </c>
      <c r="G342" s="13">
        <f>ROUND(E342*F342,2)</f>
        <v>694.8</v>
      </c>
      <c r="H342" s="12">
        <v>120</v>
      </c>
      <c r="I342" s="38">
        <v>0</v>
      </c>
      <c r="J342" s="13">
        <f>ROUND(H342*I342,2)</f>
        <v>0</v>
      </c>
    </row>
    <row r="343" spans="1:10" ht="56.25" x14ac:dyDescent="0.25">
      <c r="A343" s="14"/>
      <c r="B343" s="14"/>
      <c r="C343" s="14"/>
      <c r="D343" s="22" t="s">
        <v>456</v>
      </c>
      <c r="E343" s="14"/>
      <c r="F343" s="14"/>
      <c r="G343" s="14"/>
      <c r="H343" s="14"/>
      <c r="I343" s="14"/>
      <c r="J343" s="14"/>
    </row>
    <row r="344" spans="1:10" ht="22.5" x14ac:dyDescent="0.25">
      <c r="A344" s="10" t="s">
        <v>457</v>
      </c>
      <c r="B344" s="11" t="s">
        <v>16</v>
      </c>
      <c r="C344" s="11" t="s">
        <v>17</v>
      </c>
      <c r="D344" s="22" t="s">
        <v>458</v>
      </c>
      <c r="E344" s="12">
        <v>40</v>
      </c>
      <c r="F344" s="12">
        <v>5.17</v>
      </c>
      <c r="G344" s="13">
        <f>ROUND(E344*F344,2)</f>
        <v>206.8</v>
      </c>
      <c r="H344" s="12">
        <v>40</v>
      </c>
      <c r="I344" s="38">
        <v>0</v>
      </c>
      <c r="J344" s="13">
        <f>ROUND(H344*I344,2)</f>
        <v>0</v>
      </c>
    </row>
    <row r="345" spans="1:10" ht="56.25" x14ac:dyDescent="0.25">
      <c r="A345" s="14"/>
      <c r="B345" s="14"/>
      <c r="C345" s="14"/>
      <c r="D345" s="22" t="s">
        <v>459</v>
      </c>
      <c r="E345" s="14"/>
      <c r="F345" s="14"/>
      <c r="G345" s="14"/>
      <c r="H345" s="14"/>
      <c r="I345" s="14"/>
      <c r="J345" s="14"/>
    </row>
    <row r="346" spans="1:10" ht="22.5" x14ac:dyDescent="0.25">
      <c r="A346" s="10" t="s">
        <v>460</v>
      </c>
      <c r="B346" s="11" t="s">
        <v>16</v>
      </c>
      <c r="C346" s="11" t="s">
        <v>17</v>
      </c>
      <c r="D346" s="22" t="s">
        <v>461</v>
      </c>
      <c r="E346" s="12">
        <v>260</v>
      </c>
      <c r="F346" s="12">
        <v>28.13</v>
      </c>
      <c r="G346" s="13">
        <f>ROUND(E346*F346,2)</f>
        <v>7313.8</v>
      </c>
      <c r="H346" s="12">
        <v>260</v>
      </c>
      <c r="I346" s="38">
        <v>0</v>
      </c>
      <c r="J346" s="13">
        <f>ROUND(H346*I346,2)</f>
        <v>0</v>
      </c>
    </row>
    <row r="347" spans="1:10" ht="56.25" x14ac:dyDescent="0.25">
      <c r="A347" s="14"/>
      <c r="B347" s="14"/>
      <c r="C347" s="14"/>
      <c r="D347" s="22" t="s">
        <v>462</v>
      </c>
      <c r="E347" s="14"/>
      <c r="F347" s="14"/>
      <c r="G347" s="14"/>
      <c r="H347" s="14"/>
      <c r="I347" s="14"/>
      <c r="J347" s="14"/>
    </row>
    <row r="348" spans="1:10" x14ac:dyDescent="0.25">
      <c r="A348" s="14"/>
      <c r="B348" s="14"/>
      <c r="C348" s="14"/>
      <c r="D348" s="33" t="s">
        <v>463</v>
      </c>
      <c r="E348" s="12">
        <v>1</v>
      </c>
      <c r="F348" s="15">
        <f>G340+G342+G344+G346</f>
        <v>9398.4699999999993</v>
      </c>
      <c r="G348" s="15">
        <f>ROUND(E348*F348,2)</f>
        <v>9398.4699999999993</v>
      </c>
      <c r="H348" s="12">
        <v>1</v>
      </c>
      <c r="I348" s="15">
        <f>J340+J342+J344+J346</f>
        <v>0</v>
      </c>
      <c r="J348" s="15">
        <f>ROUND(H348*I348,2)</f>
        <v>0</v>
      </c>
    </row>
    <row r="349" spans="1:10" ht="1.1499999999999999" customHeight="1" x14ac:dyDescent="0.25">
      <c r="A349" s="16"/>
      <c r="B349" s="16"/>
      <c r="C349" s="16"/>
      <c r="D349" s="34"/>
      <c r="E349" s="16"/>
      <c r="F349" s="16"/>
      <c r="G349" s="16"/>
      <c r="H349" s="16"/>
      <c r="I349" s="16"/>
      <c r="J349" s="16"/>
    </row>
    <row r="350" spans="1:10" x14ac:dyDescent="0.25">
      <c r="A350" s="20" t="s">
        <v>464</v>
      </c>
      <c r="B350" s="20" t="s">
        <v>10</v>
      </c>
      <c r="C350" s="20" t="s">
        <v>11</v>
      </c>
      <c r="D350" s="36" t="s">
        <v>410</v>
      </c>
      <c r="E350" s="21">
        <f t="shared" ref="E350:J350" si="38">E353</f>
        <v>1</v>
      </c>
      <c r="F350" s="21">
        <f t="shared" si="38"/>
        <v>280.08</v>
      </c>
      <c r="G350" s="21">
        <f t="shared" si="38"/>
        <v>280.08</v>
      </c>
      <c r="H350" s="21">
        <f t="shared" si="38"/>
        <v>1</v>
      </c>
      <c r="I350" s="21">
        <f t="shared" si="38"/>
        <v>0</v>
      </c>
      <c r="J350" s="21">
        <f t="shared" si="38"/>
        <v>0</v>
      </c>
    </row>
    <row r="351" spans="1:10" ht="22.5" x14ac:dyDescent="0.25">
      <c r="A351" s="10" t="s">
        <v>465</v>
      </c>
      <c r="B351" s="11" t="s">
        <v>16</v>
      </c>
      <c r="C351" s="11" t="s">
        <v>94</v>
      </c>
      <c r="D351" s="22" t="s">
        <v>466</v>
      </c>
      <c r="E351" s="12">
        <v>2.72</v>
      </c>
      <c r="F351" s="12">
        <v>102.97</v>
      </c>
      <c r="G351" s="13">
        <f>ROUND(E351*F351,2)</f>
        <v>280.08</v>
      </c>
      <c r="H351" s="12">
        <v>2.72</v>
      </c>
      <c r="I351" s="38">
        <v>0</v>
      </c>
      <c r="J351" s="13">
        <f>ROUND(H351*I351,2)</f>
        <v>0</v>
      </c>
    </row>
    <row r="352" spans="1:10" ht="67.5" x14ac:dyDescent="0.25">
      <c r="A352" s="14"/>
      <c r="B352" s="14"/>
      <c r="C352" s="14"/>
      <c r="D352" s="22" t="s">
        <v>467</v>
      </c>
      <c r="E352" s="14"/>
      <c r="F352" s="14"/>
      <c r="G352" s="14"/>
      <c r="H352" s="14"/>
      <c r="I352" s="14"/>
      <c r="J352" s="14"/>
    </row>
    <row r="353" spans="1:10" x14ac:dyDescent="0.25">
      <c r="A353" s="14"/>
      <c r="B353" s="14"/>
      <c r="C353" s="14"/>
      <c r="D353" s="33" t="s">
        <v>468</v>
      </c>
      <c r="E353" s="12">
        <v>1</v>
      </c>
      <c r="F353" s="15">
        <f>G351</f>
        <v>280.08</v>
      </c>
      <c r="G353" s="15">
        <f>ROUND(E353*F353,2)</f>
        <v>280.08</v>
      </c>
      <c r="H353" s="12">
        <v>1</v>
      </c>
      <c r="I353" s="15">
        <f>J351</f>
        <v>0</v>
      </c>
      <c r="J353" s="15">
        <f>ROUND(H353*I353,2)</f>
        <v>0</v>
      </c>
    </row>
    <row r="354" spans="1:10" ht="1.1499999999999999" customHeight="1" x14ac:dyDescent="0.25">
      <c r="A354" s="16"/>
      <c r="B354" s="16"/>
      <c r="C354" s="16"/>
      <c r="D354" s="34"/>
      <c r="E354" s="16"/>
      <c r="F354" s="16"/>
      <c r="G354" s="16"/>
      <c r="H354" s="16"/>
      <c r="I354" s="16"/>
      <c r="J354" s="16"/>
    </row>
    <row r="355" spans="1:10" x14ac:dyDescent="0.25">
      <c r="A355" s="14"/>
      <c r="B355" s="14"/>
      <c r="C355" s="14"/>
      <c r="D355" s="33" t="s">
        <v>469</v>
      </c>
      <c r="E355" s="12">
        <v>1</v>
      </c>
      <c r="F355" s="15">
        <f>G323+G330+G339+G350</f>
        <v>41038.699999999997</v>
      </c>
      <c r="G355" s="15">
        <f>ROUND(E355*F355,2)</f>
        <v>41038.699999999997</v>
      </c>
      <c r="H355" s="12">
        <v>1</v>
      </c>
      <c r="I355" s="15">
        <f>J323+J330+J339+J350</f>
        <v>6300</v>
      </c>
      <c r="J355" s="15">
        <f>ROUND(H355*I355,2)</f>
        <v>6300</v>
      </c>
    </row>
    <row r="356" spans="1:10" ht="1.1499999999999999" customHeight="1" x14ac:dyDescent="0.25">
      <c r="A356" s="16"/>
      <c r="B356" s="16"/>
      <c r="C356" s="16"/>
      <c r="D356" s="34"/>
      <c r="E356" s="16"/>
      <c r="F356" s="16"/>
      <c r="G356" s="16"/>
      <c r="H356" s="16"/>
      <c r="I356" s="16"/>
      <c r="J356" s="16"/>
    </row>
    <row r="357" spans="1:10" x14ac:dyDescent="0.25">
      <c r="A357" s="14"/>
      <c r="B357" s="14"/>
      <c r="C357" s="14"/>
      <c r="D357" s="33" t="s">
        <v>470</v>
      </c>
      <c r="E357" s="12">
        <v>1</v>
      </c>
      <c r="F357" s="15">
        <f>G313+G322</f>
        <v>46499.77</v>
      </c>
      <c r="G357" s="15">
        <f>ROUND(E357*F357,2)</f>
        <v>46499.77</v>
      </c>
      <c r="H357" s="12">
        <v>1</v>
      </c>
      <c r="I357" s="15">
        <f>J313+J322</f>
        <v>6300</v>
      </c>
      <c r="J357" s="15">
        <f>ROUND(H357*I357,2)</f>
        <v>6300</v>
      </c>
    </row>
    <row r="358" spans="1:10" ht="1.1499999999999999" customHeight="1" x14ac:dyDescent="0.25">
      <c r="A358" s="16"/>
      <c r="B358" s="16"/>
      <c r="C358" s="16"/>
      <c r="D358" s="34"/>
      <c r="E358" s="16"/>
      <c r="F358" s="16"/>
      <c r="G358" s="16"/>
      <c r="H358" s="16"/>
      <c r="I358" s="16"/>
      <c r="J358" s="16"/>
    </row>
    <row r="359" spans="1:10" x14ac:dyDescent="0.25">
      <c r="A359" s="14"/>
      <c r="B359" s="14"/>
      <c r="C359" s="14"/>
      <c r="D359" s="33" t="s">
        <v>471</v>
      </c>
      <c r="E359" s="19">
        <v>1</v>
      </c>
      <c r="F359" s="15">
        <f>G174+G183+G312</f>
        <v>1504214.19</v>
      </c>
      <c r="G359" s="15">
        <f>ROUND(E359*F359,2)</f>
        <v>1504214.19</v>
      </c>
      <c r="H359" s="19">
        <v>1</v>
      </c>
      <c r="I359" s="15">
        <f>J174+J183+J312</f>
        <v>79800</v>
      </c>
      <c r="J359" s="15">
        <f>ROUND(H359*I359,2)</f>
        <v>79800</v>
      </c>
    </row>
    <row r="360" spans="1:10" ht="1.1499999999999999" customHeight="1" x14ac:dyDescent="0.25">
      <c r="A360" s="16"/>
      <c r="B360" s="16"/>
      <c r="C360" s="16"/>
      <c r="D360" s="34"/>
      <c r="E360" s="16"/>
      <c r="F360" s="16"/>
      <c r="G360" s="16"/>
      <c r="H360" s="16"/>
      <c r="I360" s="16"/>
      <c r="J360" s="16"/>
    </row>
    <row r="361" spans="1:10" x14ac:dyDescent="0.25">
      <c r="A361" s="5" t="s">
        <v>472</v>
      </c>
      <c r="B361" s="5" t="s">
        <v>10</v>
      </c>
      <c r="C361" s="5" t="s">
        <v>11</v>
      </c>
      <c r="D361" s="31" t="s">
        <v>473</v>
      </c>
      <c r="E361" s="6">
        <f t="shared" ref="E361:J361" si="39">E1162</f>
        <v>1</v>
      </c>
      <c r="F361" s="7">
        <f t="shared" si="39"/>
        <v>3718640.15</v>
      </c>
      <c r="G361" s="7">
        <f t="shared" si="39"/>
        <v>3718640.15</v>
      </c>
      <c r="H361" s="6">
        <f t="shared" si="39"/>
        <v>1</v>
      </c>
      <c r="I361" s="7">
        <f t="shared" si="39"/>
        <v>19950</v>
      </c>
      <c r="J361" s="7">
        <f t="shared" si="39"/>
        <v>19950</v>
      </c>
    </row>
    <row r="362" spans="1:10" x14ac:dyDescent="0.25">
      <c r="A362" s="8" t="s">
        <v>474</v>
      </c>
      <c r="B362" s="8" t="s">
        <v>10</v>
      </c>
      <c r="C362" s="8" t="s">
        <v>11</v>
      </c>
      <c r="D362" s="32" t="s">
        <v>264</v>
      </c>
      <c r="E362" s="9">
        <f t="shared" ref="E362:J362" si="40">E608</f>
        <v>1</v>
      </c>
      <c r="F362" s="9">
        <f t="shared" si="40"/>
        <v>935677.52</v>
      </c>
      <c r="G362" s="9">
        <f t="shared" si="40"/>
        <v>935677.52</v>
      </c>
      <c r="H362" s="9">
        <f t="shared" si="40"/>
        <v>1</v>
      </c>
      <c r="I362" s="9">
        <f t="shared" si="40"/>
        <v>9975</v>
      </c>
      <c r="J362" s="9">
        <f t="shared" si="40"/>
        <v>9975</v>
      </c>
    </row>
    <row r="363" spans="1:10" x14ac:dyDescent="0.25">
      <c r="A363" s="17" t="s">
        <v>475</v>
      </c>
      <c r="B363" s="17" t="s">
        <v>10</v>
      </c>
      <c r="C363" s="17" t="s">
        <v>11</v>
      </c>
      <c r="D363" s="35" t="s">
        <v>476</v>
      </c>
      <c r="E363" s="18">
        <f t="shared" ref="E363:J363" si="41">E386</f>
        <v>1</v>
      </c>
      <c r="F363" s="18">
        <f t="shared" si="41"/>
        <v>54894.73</v>
      </c>
      <c r="G363" s="18">
        <f t="shared" si="41"/>
        <v>54894.73</v>
      </c>
      <c r="H363" s="18">
        <f t="shared" si="41"/>
        <v>1</v>
      </c>
      <c r="I363" s="18">
        <f t="shared" si="41"/>
        <v>0</v>
      </c>
      <c r="J363" s="18">
        <f t="shared" si="41"/>
        <v>0</v>
      </c>
    </row>
    <row r="364" spans="1:10" x14ac:dyDescent="0.25">
      <c r="A364" s="10" t="s">
        <v>477</v>
      </c>
      <c r="B364" s="11" t="s">
        <v>16</v>
      </c>
      <c r="C364" s="11" t="s">
        <v>94</v>
      </c>
      <c r="D364" s="22" t="s">
        <v>478</v>
      </c>
      <c r="E364" s="12">
        <v>150</v>
      </c>
      <c r="F364" s="12">
        <v>16.649999999999999</v>
      </c>
      <c r="G364" s="13">
        <f>ROUND(E364*F364,2)</f>
        <v>2497.5</v>
      </c>
      <c r="H364" s="12">
        <v>150</v>
      </c>
      <c r="I364" s="38">
        <v>0</v>
      </c>
      <c r="J364" s="13">
        <f>ROUND(H364*I364,2)</f>
        <v>0</v>
      </c>
    </row>
    <row r="365" spans="1:10" ht="45" x14ac:dyDescent="0.25">
      <c r="A365" s="14"/>
      <c r="B365" s="14"/>
      <c r="C365" s="14"/>
      <c r="D365" s="22" t="s">
        <v>479</v>
      </c>
      <c r="E365" s="14"/>
      <c r="F365" s="14"/>
      <c r="G365" s="14"/>
      <c r="H365" s="14"/>
      <c r="I365" s="14"/>
      <c r="J365" s="14"/>
    </row>
    <row r="366" spans="1:10" x14ac:dyDescent="0.25">
      <c r="A366" s="10" t="s">
        <v>480</v>
      </c>
      <c r="B366" s="11" t="s">
        <v>16</v>
      </c>
      <c r="C366" s="11" t="s">
        <v>107</v>
      </c>
      <c r="D366" s="22" t="s">
        <v>481</v>
      </c>
      <c r="E366" s="12">
        <v>30</v>
      </c>
      <c r="F366" s="12">
        <v>7.16</v>
      </c>
      <c r="G366" s="13">
        <f>ROUND(E366*F366,2)</f>
        <v>214.8</v>
      </c>
      <c r="H366" s="12">
        <v>30</v>
      </c>
      <c r="I366" s="38">
        <v>0</v>
      </c>
      <c r="J366" s="13">
        <f>ROUND(H366*I366,2)</f>
        <v>0</v>
      </c>
    </row>
    <row r="367" spans="1:10" ht="45" x14ac:dyDescent="0.25">
      <c r="A367" s="14"/>
      <c r="B367" s="14"/>
      <c r="C367" s="14"/>
      <c r="D367" s="22" t="s">
        <v>482</v>
      </c>
      <c r="E367" s="14"/>
      <c r="F367" s="14"/>
      <c r="G367" s="14"/>
      <c r="H367" s="14"/>
      <c r="I367" s="14"/>
      <c r="J367" s="14"/>
    </row>
    <row r="368" spans="1:10" x14ac:dyDescent="0.25">
      <c r="A368" s="10" t="s">
        <v>483</v>
      </c>
      <c r="B368" s="11" t="s">
        <v>16</v>
      </c>
      <c r="C368" s="11" t="s">
        <v>94</v>
      </c>
      <c r="D368" s="22" t="s">
        <v>484</v>
      </c>
      <c r="E368" s="12">
        <v>90</v>
      </c>
      <c r="F368" s="12">
        <v>8.1199999999999992</v>
      </c>
      <c r="G368" s="13">
        <f>ROUND(E368*F368,2)</f>
        <v>730.8</v>
      </c>
      <c r="H368" s="12">
        <v>90</v>
      </c>
      <c r="I368" s="38">
        <v>0</v>
      </c>
      <c r="J368" s="13">
        <f>ROUND(H368*I368,2)</f>
        <v>0</v>
      </c>
    </row>
    <row r="369" spans="1:10" ht="45" x14ac:dyDescent="0.25">
      <c r="A369" s="14"/>
      <c r="B369" s="14"/>
      <c r="C369" s="14"/>
      <c r="D369" s="22" t="s">
        <v>479</v>
      </c>
      <c r="E369" s="14"/>
      <c r="F369" s="14"/>
      <c r="G369" s="14"/>
      <c r="H369" s="14"/>
      <c r="I369" s="14"/>
      <c r="J369" s="14"/>
    </row>
    <row r="370" spans="1:10" x14ac:dyDescent="0.25">
      <c r="A370" s="10" t="s">
        <v>485</v>
      </c>
      <c r="B370" s="11" t="s">
        <v>16</v>
      </c>
      <c r="C370" s="11" t="s">
        <v>94</v>
      </c>
      <c r="D370" s="22" t="s">
        <v>486</v>
      </c>
      <c r="E370" s="12">
        <v>90</v>
      </c>
      <c r="F370" s="12">
        <v>21.9</v>
      </c>
      <c r="G370" s="13">
        <f>ROUND(E370*F370,2)</f>
        <v>1971</v>
      </c>
      <c r="H370" s="12">
        <v>90</v>
      </c>
      <c r="I370" s="38">
        <v>0</v>
      </c>
      <c r="J370" s="13">
        <f>ROUND(H370*I370,2)</f>
        <v>0</v>
      </c>
    </row>
    <row r="371" spans="1:10" ht="45" x14ac:dyDescent="0.25">
      <c r="A371" s="14"/>
      <c r="B371" s="14"/>
      <c r="C371" s="14"/>
      <c r="D371" s="22" t="s">
        <v>487</v>
      </c>
      <c r="E371" s="14"/>
      <c r="F371" s="14"/>
      <c r="G371" s="14"/>
      <c r="H371" s="14"/>
      <c r="I371" s="14"/>
      <c r="J371" s="14"/>
    </row>
    <row r="372" spans="1:10" x14ac:dyDescent="0.25">
      <c r="A372" s="10" t="s">
        <v>488</v>
      </c>
      <c r="B372" s="11" t="s">
        <v>16</v>
      </c>
      <c r="C372" s="11" t="s">
        <v>107</v>
      </c>
      <c r="D372" s="22" t="s">
        <v>489</v>
      </c>
      <c r="E372" s="12">
        <v>30</v>
      </c>
      <c r="F372" s="12">
        <v>21.9</v>
      </c>
      <c r="G372" s="13">
        <f>ROUND(E372*F372,2)</f>
        <v>657</v>
      </c>
      <c r="H372" s="12">
        <v>30</v>
      </c>
      <c r="I372" s="38">
        <v>0</v>
      </c>
      <c r="J372" s="13">
        <f>ROUND(H372*I372,2)</f>
        <v>0</v>
      </c>
    </row>
    <row r="373" spans="1:10" ht="33.75" x14ac:dyDescent="0.25">
      <c r="A373" s="14"/>
      <c r="B373" s="14"/>
      <c r="C373" s="14"/>
      <c r="D373" s="22" t="s">
        <v>490</v>
      </c>
      <c r="E373" s="14"/>
      <c r="F373" s="14"/>
      <c r="G373" s="14"/>
      <c r="H373" s="14"/>
      <c r="I373" s="14"/>
      <c r="J373" s="14"/>
    </row>
    <row r="374" spans="1:10" x14ac:dyDescent="0.25">
      <c r="A374" s="10" t="s">
        <v>491</v>
      </c>
      <c r="B374" s="11" t="s">
        <v>16</v>
      </c>
      <c r="C374" s="11" t="s">
        <v>94</v>
      </c>
      <c r="D374" s="22" t="s">
        <v>492</v>
      </c>
      <c r="E374" s="12">
        <v>9</v>
      </c>
      <c r="F374" s="12">
        <v>33.46</v>
      </c>
      <c r="G374" s="13">
        <f>ROUND(E374*F374,2)</f>
        <v>301.14</v>
      </c>
      <c r="H374" s="12">
        <v>9</v>
      </c>
      <c r="I374" s="38">
        <v>0</v>
      </c>
      <c r="J374" s="13">
        <f>ROUND(H374*I374,2)</f>
        <v>0</v>
      </c>
    </row>
    <row r="375" spans="1:10" ht="78.75" x14ac:dyDescent="0.25">
      <c r="A375" s="14"/>
      <c r="B375" s="14"/>
      <c r="C375" s="14"/>
      <c r="D375" s="22" t="s">
        <v>493</v>
      </c>
      <c r="E375" s="14"/>
      <c r="F375" s="14"/>
      <c r="G375" s="14"/>
      <c r="H375" s="14"/>
      <c r="I375" s="14"/>
      <c r="J375" s="14"/>
    </row>
    <row r="376" spans="1:10" x14ac:dyDescent="0.25">
      <c r="A376" s="10" t="s">
        <v>494</v>
      </c>
      <c r="B376" s="11" t="s">
        <v>16</v>
      </c>
      <c r="C376" s="11" t="s">
        <v>495</v>
      </c>
      <c r="D376" s="22" t="s">
        <v>496</v>
      </c>
      <c r="E376" s="12">
        <v>30</v>
      </c>
      <c r="F376" s="12">
        <v>2.06</v>
      </c>
      <c r="G376" s="13">
        <f>ROUND(E376*F376,2)</f>
        <v>61.8</v>
      </c>
      <c r="H376" s="12">
        <v>30</v>
      </c>
      <c r="I376" s="38">
        <v>0</v>
      </c>
      <c r="J376" s="13">
        <f>ROUND(H376*I376,2)</f>
        <v>0</v>
      </c>
    </row>
    <row r="377" spans="1:10" ht="56.25" x14ac:dyDescent="0.25">
      <c r="A377" s="14"/>
      <c r="B377" s="14"/>
      <c r="C377" s="14"/>
      <c r="D377" s="22" t="s">
        <v>497</v>
      </c>
      <c r="E377" s="14"/>
      <c r="F377" s="14"/>
      <c r="G377" s="14"/>
      <c r="H377" s="14"/>
      <c r="I377" s="14"/>
      <c r="J377" s="14"/>
    </row>
    <row r="378" spans="1:10" x14ac:dyDescent="0.25">
      <c r="A378" s="10" t="s">
        <v>498</v>
      </c>
      <c r="B378" s="11" t="s">
        <v>16</v>
      </c>
      <c r="C378" s="11" t="s">
        <v>94</v>
      </c>
      <c r="D378" s="22" t="s">
        <v>499</v>
      </c>
      <c r="E378" s="12">
        <v>150</v>
      </c>
      <c r="F378" s="12">
        <v>20.5</v>
      </c>
      <c r="G378" s="13">
        <f>ROUND(E378*F378,2)</f>
        <v>3075</v>
      </c>
      <c r="H378" s="12">
        <v>150</v>
      </c>
      <c r="I378" s="38">
        <v>0</v>
      </c>
      <c r="J378" s="13">
        <f>ROUND(H378*I378,2)</f>
        <v>0</v>
      </c>
    </row>
    <row r="379" spans="1:10" ht="56.25" x14ac:dyDescent="0.25">
      <c r="A379" s="14"/>
      <c r="B379" s="14"/>
      <c r="C379" s="14"/>
      <c r="D379" s="22" t="s">
        <v>500</v>
      </c>
      <c r="E379" s="14"/>
      <c r="F379" s="14"/>
      <c r="G379" s="14"/>
      <c r="H379" s="14"/>
      <c r="I379" s="14"/>
      <c r="J379" s="14"/>
    </row>
    <row r="380" spans="1:10" x14ac:dyDescent="0.25">
      <c r="A380" s="10" t="s">
        <v>501</v>
      </c>
      <c r="B380" s="11" t="s">
        <v>16</v>
      </c>
      <c r="C380" s="11" t="s">
        <v>94</v>
      </c>
      <c r="D380" s="22" t="s">
        <v>502</v>
      </c>
      <c r="E380" s="12">
        <v>144.80000000000001</v>
      </c>
      <c r="F380" s="12">
        <v>56.52</v>
      </c>
      <c r="G380" s="13">
        <f>ROUND(E380*F380,2)</f>
        <v>8184.1</v>
      </c>
      <c r="H380" s="12">
        <v>144.80000000000001</v>
      </c>
      <c r="I380" s="38">
        <v>0</v>
      </c>
      <c r="J380" s="13">
        <f>ROUND(H380*I380,2)</f>
        <v>0</v>
      </c>
    </row>
    <row r="381" spans="1:10" ht="45" x14ac:dyDescent="0.25">
      <c r="A381" s="14"/>
      <c r="B381" s="14"/>
      <c r="C381" s="14"/>
      <c r="D381" s="22" t="s">
        <v>503</v>
      </c>
      <c r="E381" s="14"/>
      <c r="F381" s="14"/>
      <c r="G381" s="14"/>
      <c r="H381" s="14"/>
      <c r="I381" s="14"/>
      <c r="J381" s="14"/>
    </row>
    <row r="382" spans="1:10" x14ac:dyDescent="0.25">
      <c r="A382" s="10" t="s">
        <v>504</v>
      </c>
      <c r="B382" s="11" t="s">
        <v>16</v>
      </c>
      <c r="C382" s="11" t="s">
        <v>17</v>
      </c>
      <c r="D382" s="22" t="s">
        <v>505</v>
      </c>
      <c r="E382" s="12">
        <v>6</v>
      </c>
      <c r="F382" s="12">
        <v>26.04</v>
      </c>
      <c r="G382" s="13">
        <f>ROUND(E382*F382,2)</f>
        <v>156.24</v>
      </c>
      <c r="H382" s="12">
        <v>6</v>
      </c>
      <c r="I382" s="38">
        <v>0</v>
      </c>
      <c r="J382" s="13">
        <f>ROUND(H382*I382,2)</f>
        <v>0</v>
      </c>
    </row>
    <row r="383" spans="1:10" ht="78.75" x14ac:dyDescent="0.25">
      <c r="A383" s="14"/>
      <c r="B383" s="14"/>
      <c r="C383" s="14"/>
      <c r="D383" s="22" t="s">
        <v>506</v>
      </c>
      <c r="E383" s="14"/>
      <c r="F383" s="14"/>
      <c r="G383" s="14"/>
      <c r="H383" s="14"/>
      <c r="I383" s="14"/>
      <c r="J383" s="14"/>
    </row>
    <row r="384" spans="1:10" x14ac:dyDescent="0.25">
      <c r="A384" s="10" t="s">
        <v>507</v>
      </c>
      <c r="B384" s="11" t="s">
        <v>16</v>
      </c>
      <c r="C384" s="11" t="s">
        <v>228</v>
      </c>
      <c r="D384" s="22" t="s">
        <v>508</v>
      </c>
      <c r="E384" s="12">
        <v>405</v>
      </c>
      <c r="F384" s="12">
        <v>91.47</v>
      </c>
      <c r="G384" s="13">
        <f>ROUND(E384*F384,2)</f>
        <v>37045.35</v>
      </c>
      <c r="H384" s="12">
        <v>405</v>
      </c>
      <c r="I384" s="38">
        <v>0</v>
      </c>
      <c r="J384" s="13">
        <f>ROUND(H384*I384,2)</f>
        <v>0</v>
      </c>
    </row>
    <row r="385" spans="1:10" ht="45" x14ac:dyDescent="0.25">
      <c r="A385" s="14"/>
      <c r="B385" s="14"/>
      <c r="C385" s="14"/>
      <c r="D385" s="22" t="s">
        <v>509</v>
      </c>
      <c r="E385" s="14"/>
      <c r="F385" s="14"/>
      <c r="G385" s="14"/>
      <c r="H385" s="14"/>
      <c r="I385" s="14"/>
      <c r="J385" s="14"/>
    </row>
    <row r="386" spans="1:10" x14ac:dyDescent="0.25">
      <c r="A386" s="14"/>
      <c r="B386" s="14"/>
      <c r="C386" s="14"/>
      <c r="D386" s="33" t="s">
        <v>510</v>
      </c>
      <c r="E386" s="12">
        <v>1</v>
      </c>
      <c r="F386" s="15">
        <f>G364+G366+G368+G370+G372+G374+G376+G378+G380+G382+G384</f>
        <v>54894.73</v>
      </c>
      <c r="G386" s="15">
        <f>ROUND(E386*F386,2)</f>
        <v>54894.73</v>
      </c>
      <c r="H386" s="12">
        <v>1</v>
      </c>
      <c r="I386" s="15">
        <f>J364+J366+J368+J370+J372+J374+J376+J378+J380+J382+J384</f>
        <v>0</v>
      </c>
      <c r="J386" s="15">
        <f>ROUND(H386*I386,2)</f>
        <v>0</v>
      </c>
    </row>
    <row r="387" spans="1:10" ht="1.1499999999999999" customHeight="1" x14ac:dyDescent="0.25">
      <c r="A387" s="16"/>
      <c r="B387" s="16"/>
      <c r="C387" s="16"/>
      <c r="D387" s="34"/>
      <c r="E387" s="16"/>
      <c r="F387" s="16"/>
      <c r="G387" s="16"/>
      <c r="H387" s="16"/>
      <c r="I387" s="16"/>
      <c r="J387" s="16"/>
    </row>
    <row r="388" spans="1:10" x14ac:dyDescent="0.25">
      <c r="A388" s="17" t="s">
        <v>511</v>
      </c>
      <c r="B388" s="17" t="s">
        <v>10</v>
      </c>
      <c r="C388" s="17" t="s">
        <v>11</v>
      </c>
      <c r="D388" s="35" t="s">
        <v>512</v>
      </c>
      <c r="E388" s="18">
        <f t="shared" ref="E388:J388" si="42">E409</f>
        <v>1</v>
      </c>
      <c r="F388" s="18">
        <f t="shared" si="42"/>
        <v>71657.38</v>
      </c>
      <c r="G388" s="18">
        <f t="shared" si="42"/>
        <v>71657.38</v>
      </c>
      <c r="H388" s="18">
        <f t="shared" si="42"/>
        <v>1</v>
      </c>
      <c r="I388" s="18">
        <f t="shared" si="42"/>
        <v>0</v>
      </c>
      <c r="J388" s="18">
        <f t="shared" si="42"/>
        <v>0</v>
      </c>
    </row>
    <row r="389" spans="1:10" x14ac:dyDescent="0.25">
      <c r="A389" s="10" t="s">
        <v>513</v>
      </c>
      <c r="B389" s="11" t="s">
        <v>16</v>
      </c>
      <c r="C389" s="11" t="s">
        <v>107</v>
      </c>
      <c r="D389" s="22" t="s">
        <v>514</v>
      </c>
      <c r="E389" s="12">
        <v>142</v>
      </c>
      <c r="F389" s="12">
        <v>47.24</v>
      </c>
      <c r="G389" s="13">
        <f>ROUND(E389*F389,2)</f>
        <v>6708.08</v>
      </c>
      <c r="H389" s="12">
        <v>142</v>
      </c>
      <c r="I389" s="38">
        <v>0</v>
      </c>
      <c r="J389" s="13">
        <f>ROUND(H389*I389,2)</f>
        <v>0</v>
      </c>
    </row>
    <row r="390" spans="1:10" ht="135" x14ac:dyDescent="0.25">
      <c r="A390" s="14"/>
      <c r="B390" s="14"/>
      <c r="C390" s="14"/>
      <c r="D390" s="22" t="s">
        <v>515</v>
      </c>
      <c r="E390" s="14"/>
      <c r="F390" s="14"/>
      <c r="G390" s="14"/>
      <c r="H390" s="14"/>
      <c r="I390" s="14"/>
      <c r="J390" s="14"/>
    </row>
    <row r="391" spans="1:10" x14ac:dyDescent="0.25">
      <c r="A391" s="10" t="s">
        <v>516</v>
      </c>
      <c r="B391" s="11" t="s">
        <v>16</v>
      </c>
      <c r="C391" s="11" t="s">
        <v>107</v>
      </c>
      <c r="D391" s="22" t="s">
        <v>517</v>
      </c>
      <c r="E391" s="12">
        <v>71</v>
      </c>
      <c r="F391" s="12">
        <v>21.74</v>
      </c>
      <c r="G391" s="13">
        <f>ROUND(E391*F391,2)</f>
        <v>1543.54</v>
      </c>
      <c r="H391" s="12">
        <v>71</v>
      </c>
      <c r="I391" s="38">
        <v>0</v>
      </c>
      <c r="J391" s="13">
        <f>ROUND(H391*I391,2)</f>
        <v>0</v>
      </c>
    </row>
    <row r="392" spans="1:10" ht="33.75" x14ac:dyDescent="0.25">
      <c r="A392" s="14"/>
      <c r="B392" s="14"/>
      <c r="C392" s="14"/>
      <c r="D392" s="22" t="s">
        <v>518</v>
      </c>
      <c r="E392" s="14"/>
      <c r="F392" s="14"/>
      <c r="G392" s="14"/>
      <c r="H392" s="14"/>
      <c r="I392" s="14"/>
      <c r="J392" s="14"/>
    </row>
    <row r="393" spans="1:10" ht="22.5" x14ac:dyDescent="0.25">
      <c r="A393" s="10" t="s">
        <v>519</v>
      </c>
      <c r="B393" s="11" t="s">
        <v>16</v>
      </c>
      <c r="C393" s="11" t="s">
        <v>107</v>
      </c>
      <c r="D393" s="22" t="s">
        <v>520</v>
      </c>
      <c r="E393" s="12">
        <v>120</v>
      </c>
      <c r="F393" s="12">
        <v>29.24</v>
      </c>
      <c r="G393" s="13">
        <f>ROUND(E393*F393,2)</f>
        <v>3508.8</v>
      </c>
      <c r="H393" s="12">
        <v>120</v>
      </c>
      <c r="I393" s="38">
        <v>0</v>
      </c>
      <c r="J393" s="13">
        <f>ROUND(H393*I393,2)</f>
        <v>0</v>
      </c>
    </row>
    <row r="394" spans="1:10" ht="22.5" x14ac:dyDescent="0.25">
      <c r="A394" s="14"/>
      <c r="B394" s="14"/>
      <c r="C394" s="14"/>
      <c r="D394" s="22" t="s">
        <v>521</v>
      </c>
      <c r="E394" s="14"/>
      <c r="F394" s="14"/>
      <c r="G394" s="14"/>
      <c r="H394" s="14"/>
      <c r="I394" s="14"/>
      <c r="J394" s="14"/>
    </row>
    <row r="395" spans="1:10" x14ac:dyDescent="0.25">
      <c r="A395" s="10" t="s">
        <v>522</v>
      </c>
      <c r="B395" s="11" t="s">
        <v>16</v>
      </c>
      <c r="C395" s="11" t="s">
        <v>228</v>
      </c>
      <c r="D395" s="22" t="s">
        <v>523</v>
      </c>
      <c r="E395" s="12">
        <v>115.84</v>
      </c>
      <c r="F395" s="12">
        <v>132.97</v>
      </c>
      <c r="G395" s="13">
        <f>ROUND(E395*F395,2)</f>
        <v>15403.24</v>
      </c>
      <c r="H395" s="12">
        <v>115.84</v>
      </c>
      <c r="I395" s="38">
        <v>0</v>
      </c>
      <c r="J395" s="13">
        <f>ROUND(H395*I395,2)</f>
        <v>0</v>
      </c>
    </row>
    <row r="396" spans="1:10" ht="56.25" x14ac:dyDescent="0.25">
      <c r="A396" s="14"/>
      <c r="B396" s="14"/>
      <c r="C396" s="14"/>
      <c r="D396" s="22" t="s">
        <v>524</v>
      </c>
      <c r="E396" s="14"/>
      <c r="F396" s="14"/>
      <c r="G396" s="14"/>
      <c r="H396" s="14"/>
      <c r="I396" s="14"/>
      <c r="J396" s="14"/>
    </row>
    <row r="397" spans="1:10" x14ac:dyDescent="0.25">
      <c r="A397" s="10" t="s">
        <v>525</v>
      </c>
      <c r="B397" s="11" t="s">
        <v>16</v>
      </c>
      <c r="C397" s="11" t="s">
        <v>17</v>
      </c>
      <c r="D397" s="22" t="s">
        <v>526</v>
      </c>
      <c r="E397" s="12">
        <v>15</v>
      </c>
      <c r="F397" s="12">
        <v>45.4</v>
      </c>
      <c r="G397" s="13">
        <f>ROUND(E397*F397,2)</f>
        <v>681</v>
      </c>
      <c r="H397" s="12">
        <v>15</v>
      </c>
      <c r="I397" s="38">
        <v>0</v>
      </c>
      <c r="J397" s="13">
        <f>ROUND(H397*I397,2)</f>
        <v>0</v>
      </c>
    </row>
    <row r="398" spans="1:10" ht="90" x14ac:dyDescent="0.25">
      <c r="A398" s="14"/>
      <c r="B398" s="14"/>
      <c r="C398" s="14"/>
      <c r="D398" s="22" t="s">
        <v>527</v>
      </c>
      <c r="E398" s="14"/>
      <c r="F398" s="14"/>
      <c r="G398" s="14"/>
      <c r="H398" s="14"/>
      <c r="I398" s="14"/>
      <c r="J398" s="14"/>
    </row>
    <row r="399" spans="1:10" ht="22.5" x14ac:dyDescent="0.25">
      <c r="A399" s="10" t="s">
        <v>528</v>
      </c>
      <c r="B399" s="11" t="s">
        <v>16</v>
      </c>
      <c r="C399" s="11" t="s">
        <v>17</v>
      </c>
      <c r="D399" s="22" t="s">
        <v>529</v>
      </c>
      <c r="E399" s="12">
        <v>5</v>
      </c>
      <c r="F399" s="12">
        <v>61.88</v>
      </c>
      <c r="G399" s="13">
        <f>ROUND(E399*F399,2)</f>
        <v>309.39999999999998</v>
      </c>
      <c r="H399" s="12">
        <v>5</v>
      </c>
      <c r="I399" s="38">
        <v>0</v>
      </c>
      <c r="J399" s="13">
        <f>ROUND(H399*I399,2)</f>
        <v>0</v>
      </c>
    </row>
    <row r="400" spans="1:10" ht="45" x14ac:dyDescent="0.25">
      <c r="A400" s="14"/>
      <c r="B400" s="14"/>
      <c r="C400" s="14"/>
      <c r="D400" s="22" t="s">
        <v>530</v>
      </c>
      <c r="E400" s="14"/>
      <c r="F400" s="14"/>
      <c r="G400" s="14"/>
      <c r="H400" s="14"/>
      <c r="I400" s="14"/>
      <c r="J400" s="14"/>
    </row>
    <row r="401" spans="1:10" x14ac:dyDescent="0.25">
      <c r="A401" s="10" t="s">
        <v>531</v>
      </c>
      <c r="B401" s="11" t="s">
        <v>16</v>
      </c>
      <c r="C401" s="11" t="s">
        <v>107</v>
      </c>
      <c r="D401" s="22" t="s">
        <v>532</v>
      </c>
      <c r="E401" s="12">
        <v>5</v>
      </c>
      <c r="F401" s="12">
        <v>111.96</v>
      </c>
      <c r="G401" s="13">
        <f>ROUND(E401*F401,2)</f>
        <v>559.79999999999995</v>
      </c>
      <c r="H401" s="12">
        <v>5</v>
      </c>
      <c r="I401" s="38">
        <v>0</v>
      </c>
      <c r="J401" s="13">
        <f>ROUND(H401*I401,2)</f>
        <v>0</v>
      </c>
    </row>
    <row r="402" spans="1:10" ht="56.25" x14ac:dyDescent="0.25">
      <c r="A402" s="14"/>
      <c r="B402" s="14"/>
      <c r="C402" s="14"/>
      <c r="D402" s="22" t="s">
        <v>533</v>
      </c>
      <c r="E402" s="14"/>
      <c r="F402" s="14"/>
      <c r="G402" s="14"/>
      <c r="H402" s="14"/>
      <c r="I402" s="14"/>
      <c r="J402" s="14"/>
    </row>
    <row r="403" spans="1:10" x14ac:dyDescent="0.25">
      <c r="A403" s="10" t="s">
        <v>534</v>
      </c>
      <c r="B403" s="11" t="s">
        <v>16</v>
      </c>
      <c r="C403" s="11" t="s">
        <v>17</v>
      </c>
      <c r="D403" s="22" t="s">
        <v>535</v>
      </c>
      <c r="E403" s="12">
        <v>20</v>
      </c>
      <c r="F403" s="12">
        <v>107.24</v>
      </c>
      <c r="G403" s="13">
        <f>ROUND(E403*F403,2)</f>
        <v>2144.8000000000002</v>
      </c>
      <c r="H403" s="12">
        <v>20</v>
      </c>
      <c r="I403" s="38">
        <v>0</v>
      </c>
      <c r="J403" s="13">
        <f>ROUND(H403*I403,2)</f>
        <v>0</v>
      </c>
    </row>
    <row r="404" spans="1:10" ht="33.75" x14ac:dyDescent="0.25">
      <c r="A404" s="14"/>
      <c r="B404" s="14"/>
      <c r="C404" s="14"/>
      <c r="D404" s="22" t="s">
        <v>536</v>
      </c>
      <c r="E404" s="14"/>
      <c r="F404" s="14"/>
      <c r="G404" s="14"/>
      <c r="H404" s="14"/>
      <c r="I404" s="14"/>
      <c r="J404" s="14"/>
    </row>
    <row r="405" spans="1:10" x14ac:dyDescent="0.25">
      <c r="A405" s="10" t="s">
        <v>537</v>
      </c>
      <c r="B405" s="11" t="s">
        <v>16</v>
      </c>
      <c r="C405" s="11" t="s">
        <v>107</v>
      </c>
      <c r="D405" s="22" t="s">
        <v>538</v>
      </c>
      <c r="E405" s="12">
        <v>16</v>
      </c>
      <c r="F405" s="12">
        <v>1481.07</v>
      </c>
      <c r="G405" s="13">
        <f>ROUND(E405*F405,2)</f>
        <v>23697.119999999999</v>
      </c>
      <c r="H405" s="12">
        <v>16</v>
      </c>
      <c r="I405" s="38">
        <v>0</v>
      </c>
      <c r="J405" s="13">
        <f>ROUND(H405*I405,2)</f>
        <v>0</v>
      </c>
    </row>
    <row r="406" spans="1:10" ht="101.25" x14ac:dyDescent="0.25">
      <c r="A406" s="14"/>
      <c r="B406" s="14"/>
      <c r="C406" s="14"/>
      <c r="D406" s="22" t="s">
        <v>539</v>
      </c>
      <c r="E406" s="14"/>
      <c r="F406" s="14"/>
      <c r="G406" s="14"/>
      <c r="H406" s="14"/>
      <c r="I406" s="14"/>
      <c r="J406" s="14"/>
    </row>
    <row r="407" spans="1:10" x14ac:dyDescent="0.25">
      <c r="A407" s="10" t="s">
        <v>540</v>
      </c>
      <c r="B407" s="11" t="s">
        <v>16</v>
      </c>
      <c r="C407" s="11" t="s">
        <v>107</v>
      </c>
      <c r="D407" s="22" t="s">
        <v>541</v>
      </c>
      <c r="E407" s="12">
        <v>16</v>
      </c>
      <c r="F407" s="12">
        <v>1068.8499999999999</v>
      </c>
      <c r="G407" s="13">
        <f>ROUND(E407*F407,2)</f>
        <v>17101.599999999999</v>
      </c>
      <c r="H407" s="12">
        <v>16</v>
      </c>
      <c r="I407" s="38">
        <v>0</v>
      </c>
      <c r="J407" s="13">
        <f>ROUND(H407*I407,2)</f>
        <v>0</v>
      </c>
    </row>
    <row r="408" spans="1:10" ht="101.25" x14ac:dyDescent="0.25">
      <c r="A408" s="14"/>
      <c r="B408" s="14"/>
      <c r="C408" s="14"/>
      <c r="D408" s="22" t="s">
        <v>542</v>
      </c>
      <c r="E408" s="14"/>
      <c r="F408" s="14"/>
      <c r="G408" s="14"/>
      <c r="H408" s="14"/>
      <c r="I408" s="14"/>
      <c r="J408" s="14"/>
    </row>
    <row r="409" spans="1:10" x14ac:dyDescent="0.25">
      <c r="A409" s="14"/>
      <c r="B409" s="14"/>
      <c r="C409" s="14"/>
      <c r="D409" s="33" t="s">
        <v>543</v>
      </c>
      <c r="E409" s="12">
        <v>1</v>
      </c>
      <c r="F409" s="15">
        <f>G389+G391+G393+G395+G397+G399+G401+G403+G405+G407</f>
        <v>71657.38</v>
      </c>
      <c r="G409" s="15">
        <f>ROUND(E409*F409,2)</f>
        <v>71657.38</v>
      </c>
      <c r="H409" s="12">
        <v>1</v>
      </c>
      <c r="I409" s="15">
        <f>J389+J391+J393+J395+J397+J399+J401+J403+J405+J407</f>
        <v>0</v>
      </c>
      <c r="J409" s="15">
        <f>ROUND(H409*I409,2)</f>
        <v>0</v>
      </c>
    </row>
    <row r="410" spans="1:10" ht="1.1499999999999999" customHeight="1" x14ac:dyDescent="0.25">
      <c r="A410" s="16"/>
      <c r="B410" s="16"/>
      <c r="C410" s="16"/>
      <c r="D410" s="34"/>
      <c r="E410" s="16"/>
      <c r="F410" s="16"/>
      <c r="G410" s="16"/>
      <c r="H410" s="16"/>
      <c r="I410" s="16"/>
      <c r="J410" s="16"/>
    </row>
    <row r="411" spans="1:10" x14ac:dyDescent="0.25">
      <c r="A411" s="17" t="s">
        <v>544</v>
      </c>
      <c r="B411" s="17" t="s">
        <v>10</v>
      </c>
      <c r="C411" s="17" t="s">
        <v>11</v>
      </c>
      <c r="D411" s="35" t="s">
        <v>545</v>
      </c>
      <c r="E411" s="18">
        <f t="shared" ref="E411:J411" si="43">E432</f>
        <v>1</v>
      </c>
      <c r="F411" s="18">
        <f t="shared" si="43"/>
        <v>230839.49</v>
      </c>
      <c r="G411" s="18">
        <f t="shared" si="43"/>
        <v>230839.49</v>
      </c>
      <c r="H411" s="18">
        <f t="shared" si="43"/>
        <v>1</v>
      </c>
      <c r="I411" s="18">
        <f t="shared" si="43"/>
        <v>0</v>
      </c>
      <c r="J411" s="18">
        <f t="shared" si="43"/>
        <v>0</v>
      </c>
    </row>
    <row r="412" spans="1:10" x14ac:dyDescent="0.25">
      <c r="A412" s="10" t="s">
        <v>546</v>
      </c>
      <c r="B412" s="11" t="s">
        <v>16</v>
      </c>
      <c r="C412" s="11" t="s">
        <v>94</v>
      </c>
      <c r="D412" s="22" t="s">
        <v>547</v>
      </c>
      <c r="E412" s="12">
        <v>438</v>
      </c>
      <c r="F412" s="12">
        <v>7.3</v>
      </c>
      <c r="G412" s="13">
        <f>ROUND(E412*F412,2)</f>
        <v>3197.4</v>
      </c>
      <c r="H412" s="12">
        <v>438</v>
      </c>
      <c r="I412" s="38">
        <v>0</v>
      </c>
      <c r="J412" s="13">
        <f>ROUND(H412*I412,2)</f>
        <v>0</v>
      </c>
    </row>
    <row r="413" spans="1:10" ht="45" x14ac:dyDescent="0.25">
      <c r="A413" s="14"/>
      <c r="B413" s="14"/>
      <c r="C413" s="14"/>
      <c r="D413" s="22" t="s">
        <v>548</v>
      </c>
      <c r="E413" s="14"/>
      <c r="F413" s="14"/>
      <c r="G413" s="14"/>
      <c r="H413" s="14"/>
      <c r="I413" s="14"/>
      <c r="J413" s="14"/>
    </row>
    <row r="414" spans="1:10" x14ac:dyDescent="0.25">
      <c r="A414" s="10" t="s">
        <v>549</v>
      </c>
      <c r="B414" s="11" t="s">
        <v>16</v>
      </c>
      <c r="C414" s="11" t="s">
        <v>107</v>
      </c>
      <c r="D414" s="22" t="s">
        <v>550</v>
      </c>
      <c r="E414" s="12">
        <v>36</v>
      </c>
      <c r="F414" s="12">
        <v>15.04</v>
      </c>
      <c r="G414" s="13">
        <f>ROUND(E414*F414,2)</f>
        <v>541.44000000000005</v>
      </c>
      <c r="H414" s="12">
        <v>36</v>
      </c>
      <c r="I414" s="38">
        <v>0</v>
      </c>
      <c r="J414" s="13">
        <f>ROUND(H414*I414,2)</f>
        <v>0</v>
      </c>
    </row>
    <row r="415" spans="1:10" ht="56.25" x14ac:dyDescent="0.25">
      <c r="A415" s="14"/>
      <c r="B415" s="14"/>
      <c r="C415" s="14"/>
      <c r="D415" s="22" t="s">
        <v>551</v>
      </c>
      <c r="E415" s="14"/>
      <c r="F415" s="14"/>
      <c r="G415" s="14"/>
      <c r="H415" s="14"/>
      <c r="I415" s="14"/>
      <c r="J415" s="14"/>
    </row>
    <row r="416" spans="1:10" x14ac:dyDescent="0.25">
      <c r="A416" s="10" t="s">
        <v>552</v>
      </c>
      <c r="B416" s="11" t="s">
        <v>16</v>
      </c>
      <c r="C416" s="11" t="s">
        <v>94</v>
      </c>
      <c r="D416" s="22" t="s">
        <v>553</v>
      </c>
      <c r="E416" s="12">
        <v>774</v>
      </c>
      <c r="F416" s="12">
        <v>115.43</v>
      </c>
      <c r="G416" s="13">
        <f>ROUND(E416*F416,2)</f>
        <v>89342.82</v>
      </c>
      <c r="H416" s="12">
        <v>774</v>
      </c>
      <c r="I416" s="38">
        <v>0</v>
      </c>
      <c r="J416" s="13">
        <f>ROUND(H416*I416,2)</f>
        <v>0</v>
      </c>
    </row>
    <row r="417" spans="1:10" ht="135" x14ac:dyDescent="0.25">
      <c r="A417" s="14"/>
      <c r="B417" s="14"/>
      <c r="C417" s="14"/>
      <c r="D417" s="22" t="s">
        <v>554</v>
      </c>
      <c r="E417" s="14"/>
      <c r="F417" s="14"/>
      <c r="G417" s="14"/>
      <c r="H417" s="14"/>
      <c r="I417" s="14"/>
      <c r="J417" s="14"/>
    </row>
    <row r="418" spans="1:10" x14ac:dyDescent="0.25">
      <c r="A418" s="10" t="s">
        <v>555</v>
      </c>
      <c r="B418" s="11" t="s">
        <v>16</v>
      </c>
      <c r="C418" s="11" t="s">
        <v>107</v>
      </c>
      <c r="D418" s="22" t="s">
        <v>556</v>
      </c>
      <c r="E418" s="12">
        <v>74</v>
      </c>
      <c r="F418" s="12">
        <v>22.89</v>
      </c>
      <c r="G418" s="13">
        <f>ROUND(E418*F418,2)</f>
        <v>1693.86</v>
      </c>
      <c r="H418" s="12">
        <v>74</v>
      </c>
      <c r="I418" s="38">
        <v>0</v>
      </c>
      <c r="J418" s="13">
        <f>ROUND(H418*I418,2)</f>
        <v>0</v>
      </c>
    </row>
    <row r="419" spans="1:10" ht="33.75" x14ac:dyDescent="0.25">
      <c r="A419" s="14"/>
      <c r="B419" s="14"/>
      <c r="C419" s="14"/>
      <c r="D419" s="22" t="s">
        <v>557</v>
      </c>
      <c r="E419" s="14"/>
      <c r="F419" s="14"/>
      <c r="G419" s="14"/>
      <c r="H419" s="14"/>
      <c r="I419" s="14"/>
      <c r="J419" s="14"/>
    </row>
    <row r="420" spans="1:10" x14ac:dyDescent="0.25">
      <c r="A420" s="10" t="s">
        <v>558</v>
      </c>
      <c r="B420" s="11" t="s">
        <v>16</v>
      </c>
      <c r="C420" s="11" t="s">
        <v>107</v>
      </c>
      <c r="D420" s="22" t="s">
        <v>559</v>
      </c>
      <c r="E420" s="12">
        <v>96</v>
      </c>
      <c r="F420" s="12">
        <v>21.13</v>
      </c>
      <c r="G420" s="13">
        <f>ROUND(E420*F420,2)</f>
        <v>2028.48</v>
      </c>
      <c r="H420" s="12">
        <v>96</v>
      </c>
      <c r="I420" s="38">
        <v>0</v>
      </c>
      <c r="J420" s="13">
        <f>ROUND(H420*I420,2)</f>
        <v>0</v>
      </c>
    </row>
    <row r="421" spans="1:10" ht="45" x14ac:dyDescent="0.25">
      <c r="A421" s="14"/>
      <c r="B421" s="14"/>
      <c r="C421" s="14"/>
      <c r="D421" s="22" t="s">
        <v>560</v>
      </c>
      <c r="E421" s="14"/>
      <c r="F421" s="14"/>
      <c r="G421" s="14"/>
      <c r="H421" s="14"/>
      <c r="I421" s="14"/>
      <c r="J421" s="14"/>
    </row>
    <row r="422" spans="1:10" x14ac:dyDescent="0.25">
      <c r="A422" s="10" t="s">
        <v>561</v>
      </c>
      <c r="B422" s="11" t="s">
        <v>16</v>
      </c>
      <c r="C422" s="11" t="s">
        <v>17</v>
      </c>
      <c r="D422" s="22" t="s">
        <v>562</v>
      </c>
      <c r="E422" s="12">
        <v>200</v>
      </c>
      <c r="F422" s="12">
        <v>7.36</v>
      </c>
      <c r="G422" s="13">
        <f>ROUND(E422*F422,2)</f>
        <v>1472</v>
      </c>
      <c r="H422" s="12">
        <v>200</v>
      </c>
      <c r="I422" s="38">
        <v>0</v>
      </c>
      <c r="J422" s="13">
        <f>ROUND(H422*I422,2)</f>
        <v>0</v>
      </c>
    </row>
    <row r="423" spans="1:10" ht="22.5" x14ac:dyDescent="0.25">
      <c r="A423" s="14"/>
      <c r="B423" s="14"/>
      <c r="C423" s="14"/>
      <c r="D423" s="22" t="s">
        <v>563</v>
      </c>
      <c r="E423" s="14"/>
      <c r="F423" s="14"/>
      <c r="G423" s="14"/>
      <c r="H423" s="14"/>
      <c r="I423" s="14"/>
      <c r="J423" s="14"/>
    </row>
    <row r="424" spans="1:10" x14ac:dyDescent="0.25">
      <c r="A424" s="10" t="s">
        <v>564</v>
      </c>
      <c r="B424" s="11" t="s">
        <v>16</v>
      </c>
      <c r="C424" s="11" t="s">
        <v>94</v>
      </c>
      <c r="D424" s="22" t="s">
        <v>565</v>
      </c>
      <c r="E424" s="12">
        <v>1445</v>
      </c>
      <c r="F424" s="12">
        <v>20.79</v>
      </c>
      <c r="G424" s="13">
        <f>ROUND(E424*F424,2)</f>
        <v>30041.55</v>
      </c>
      <c r="H424" s="12">
        <v>1445</v>
      </c>
      <c r="I424" s="38">
        <v>0</v>
      </c>
      <c r="J424" s="13">
        <f>ROUND(H424*I424,2)</f>
        <v>0</v>
      </c>
    </row>
    <row r="425" spans="1:10" ht="45" x14ac:dyDescent="0.25">
      <c r="A425" s="14"/>
      <c r="B425" s="14"/>
      <c r="C425" s="14"/>
      <c r="D425" s="22" t="s">
        <v>566</v>
      </c>
      <c r="E425" s="14"/>
      <c r="F425" s="14"/>
      <c r="G425" s="14"/>
      <c r="H425" s="14"/>
      <c r="I425" s="14"/>
      <c r="J425" s="14"/>
    </row>
    <row r="426" spans="1:10" x14ac:dyDescent="0.25">
      <c r="A426" s="10" t="s">
        <v>567</v>
      </c>
      <c r="B426" s="11" t="s">
        <v>16</v>
      </c>
      <c r="C426" s="11" t="s">
        <v>94</v>
      </c>
      <c r="D426" s="22" t="s">
        <v>568</v>
      </c>
      <c r="E426" s="12">
        <v>1445</v>
      </c>
      <c r="F426" s="12">
        <v>28.53</v>
      </c>
      <c r="G426" s="13">
        <f>ROUND(E426*F426,2)</f>
        <v>41225.85</v>
      </c>
      <c r="H426" s="12">
        <v>1445</v>
      </c>
      <c r="I426" s="38">
        <v>0</v>
      </c>
      <c r="J426" s="13">
        <f>ROUND(H426*I426,2)</f>
        <v>0</v>
      </c>
    </row>
    <row r="427" spans="1:10" ht="56.25" x14ac:dyDescent="0.25">
      <c r="A427" s="14"/>
      <c r="B427" s="14"/>
      <c r="C427" s="14"/>
      <c r="D427" s="22" t="s">
        <v>569</v>
      </c>
      <c r="E427" s="14"/>
      <c r="F427" s="14"/>
      <c r="G427" s="14"/>
      <c r="H427" s="14"/>
      <c r="I427" s="14"/>
      <c r="J427" s="14"/>
    </row>
    <row r="428" spans="1:10" x14ac:dyDescent="0.25">
      <c r="A428" s="10" t="s">
        <v>570</v>
      </c>
      <c r="B428" s="11" t="s">
        <v>16</v>
      </c>
      <c r="C428" s="11" t="s">
        <v>94</v>
      </c>
      <c r="D428" s="22" t="s">
        <v>571</v>
      </c>
      <c r="E428" s="12">
        <v>1445</v>
      </c>
      <c r="F428" s="12">
        <v>34.590000000000003</v>
      </c>
      <c r="G428" s="13">
        <f>ROUND(E428*F428,2)</f>
        <v>49982.55</v>
      </c>
      <c r="H428" s="12">
        <v>1445</v>
      </c>
      <c r="I428" s="38">
        <v>0</v>
      </c>
      <c r="J428" s="13">
        <f>ROUND(H428*I428,2)</f>
        <v>0</v>
      </c>
    </row>
    <row r="429" spans="1:10" ht="90" x14ac:dyDescent="0.25">
      <c r="A429" s="14"/>
      <c r="B429" s="14"/>
      <c r="C429" s="14"/>
      <c r="D429" s="22" t="s">
        <v>572</v>
      </c>
      <c r="E429" s="14"/>
      <c r="F429" s="14"/>
      <c r="G429" s="14"/>
      <c r="H429" s="14"/>
      <c r="I429" s="14"/>
      <c r="J429" s="14"/>
    </row>
    <row r="430" spans="1:10" x14ac:dyDescent="0.25">
      <c r="A430" s="10" t="s">
        <v>573</v>
      </c>
      <c r="B430" s="11" t="s">
        <v>16</v>
      </c>
      <c r="C430" s="11" t="s">
        <v>94</v>
      </c>
      <c r="D430" s="22" t="s">
        <v>574</v>
      </c>
      <c r="E430" s="12">
        <v>438</v>
      </c>
      <c r="F430" s="12">
        <v>25.83</v>
      </c>
      <c r="G430" s="13">
        <f>ROUND(E430*F430,2)</f>
        <v>11313.54</v>
      </c>
      <c r="H430" s="12">
        <v>438</v>
      </c>
      <c r="I430" s="38">
        <v>0</v>
      </c>
      <c r="J430" s="13">
        <f>ROUND(H430*I430,2)</f>
        <v>0</v>
      </c>
    </row>
    <row r="431" spans="1:10" ht="146.25" x14ac:dyDescent="0.25">
      <c r="A431" s="14"/>
      <c r="B431" s="14"/>
      <c r="C431" s="14"/>
      <c r="D431" s="22" t="s">
        <v>575</v>
      </c>
      <c r="E431" s="14"/>
      <c r="F431" s="14"/>
      <c r="G431" s="14"/>
      <c r="H431" s="14"/>
      <c r="I431" s="14"/>
      <c r="J431" s="14"/>
    </row>
    <row r="432" spans="1:10" x14ac:dyDescent="0.25">
      <c r="A432" s="14"/>
      <c r="B432" s="14"/>
      <c r="C432" s="14"/>
      <c r="D432" s="33" t="s">
        <v>576</v>
      </c>
      <c r="E432" s="12">
        <v>1</v>
      </c>
      <c r="F432" s="15">
        <f>G412+G414+G416+G418+G420+G422+G424+G426+G428+G430</f>
        <v>230839.49</v>
      </c>
      <c r="G432" s="15">
        <f>ROUND(E432*F432,2)</f>
        <v>230839.49</v>
      </c>
      <c r="H432" s="12">
        <v>1</v>
      </c>
      <c r="I432" s="15">
        <f>J412+J414+J416+J418+J420+J422+J424+J426+J428+J430</f>
        <v>0</v>
      </c>
      <c r="J432" s="15">
        <f>ROUND(H432*I432,2)</f>
        <v>0</v>
      </c>
    </row>
    <row r="433" spans="1:10" ht="1.1499999999999999" customHeight="1" x14ac:dyDescent="0.25">
      <c r="A433" s="16"/>
      <c r="B433" s="16"/>
      <c r="C433" s="16"/>
      <c r="D433" s="34"/>
      <c r="E433" s="16"/>
      <c r="F433" s="16"/>
      <c r="G433" s="16"/>
      <c r="H433" s="16"/>
      <c r="I433" s="16"/>
      <c r="J433" s="16"/>
    </row>
    <row r="434" spans="1:10" x14ac:dyDescent="0.25">
      <c r="A434" s="17" t="s">
        <v>577</v>
      </c>
      <c r="B434" s="17" t="s">
        <v>10</v>
      </c>
      <c r="C434" s="17" t="s">
        <v>11</v>
      </c>
      <c r="D434" s="35" t="s">
        <v>578</v>
      </c>
      <c r="E434" s="18">
        <f t="shared" ref="E434:J434" si="44">E493</f>
        <v>1</v>
      </c>
      <c r="F434" s="18">
        <f t="shared" si="44"/>
        <v>260487.71</v>
      </c>
      <c r="G434" s="18">
        <f t="shared" si="44"/>
        <v>260487.71</v>
      </c>
      <c r="H434" s="18">
        <f t="shared" si="44"/>
        <v>1</v>
      </c>
      <c r="I434" s="18">
        <f t="shared" si="44"/>
        <v>0</v>
      </c>
      <c r="J434" s="18">
        <f t="shared" si="44"/>
        <v>0</v>
      </c>
    </row>
    <row r="435" spans="1:10" x14ac:dyDescent="0.25">
      <c r="A435" s="10" t="s">
        <v>579</v>
      </c>
      <c r="B435" s="11" t="s">
        <v>16</v>
      </c>
      <c r="C435" s="11" t="s">
        <v>94</v>
      </c>
      <c r="D435" s="22" t="s">
        <v>580</v>
      </c>
      <c r="E435" s="12">
        <v>393.6</v>
      </c>
      <c r="F435" s="12">
        <v>19.260000000000002</v>
      </c>
      <c r="G435" s="13">
        <f>ROUND(E435*F435,2)</f>
        <v>7580.74</v>
      </c>
      <c r="H435" s="12">
        <v>393.6</v>
      </c>
      <c r="I435" s="38">
        <v>0</v>
      </c>
      <c r="J435" s="13">
        <f>ROUND(H435*I435,2)</f>
        <v>0</v>
      </c>
    </row>
    <row r="436" spans="1:10" ht="45" x14ac:dyDescent="0.25">
      <c r="A436" s="14"/>
      <c r="B436" s="14"/>
      <c r="C436" s="14"/>
      <c r="D436" s="22" t="s">
        <v>581</v>
      </c>
      <c r="E436" s="14"/>
      <c r="F436" s="14"/>
      <c r="G436" s="14"/>
      <c r="H436" s="14"/>
      <c r="I436" s="14"/>
      <c r="J436" s="14"/>
    </row>
    <row r="437" spans="1:10" x14ac:dyDescent="0.25">
      <c r="A437" s="10" t="s">
        <v>582</v>
      </c>
      <c r="B437" s="11" t="s">
        <v>16</v>
      </c>
      <c r="C437" s="11" t="s">
        <v>94</v>
      </c>
      <c r="D437" s="22" t="s">
        <v>583</v>
      </c>
      <c r="E437" s="12">
        <v>29.75</v>
      </c>
      <c r="F437" s="12">
        <v>34.799999999999997</v>
      </c>
      <c r="G437" s="13">
        <f>ROUND(E437*F437,2)</f>
        <v>1035.3</v>
      </c>
      <c r="H437" s="12">
        <v>29.75</v>
      </c>
      <c r="I437" s="38">
        <v>0</v>
      </c>
      <c r="J437" s="13">
        <f>ROUND(H437*I437,2)</f>
        <v>0</v>
      </c>
    </row>
    <row r="438" spans="1:10" ht="67.5" x14ac:dyDescent="0.25">
      <c r="A438" s="14"/>
      <c r="B438" s="14"/>
      <c r="C438" s="14"/>
      <c r="D438" s="22" t="s">
        <v>584</v>
      </c>
      <c r="E438" s="14"/>
      <c r="F438" s="14"/>
      <c r="G438" s="14"/>
      <c r="H438" s="14"/>
      <c r="I438" s="14"/>
      <c r="J438" s="14"/>
    </row>
    <row r="439" spans="1:10" x14ac:dyDescent="0.25">
      <c r="A439" s="10" t="s">
        <v>585</v>
      </c>
      <c r="B439" s="11" t="s">
        <v>16</v>
      </c>
      <c r="C439" s="11" t="s">
        <v>17</v>
      </c>
      <c r="D439" s="22" t="s">
        <v>586</v>
      </c>
      <c r="E439" s="12">
        <v>7</v>
      </c>
      <c r="F439" s="12">
        <v>120.86</v>
      </c>
      <c r="G439" s="13">
        <f>ROUND(E439*F439,2)</f>
        <v>846.02</v>
      </c>
      <c r="H439" s="12">
        <v>7</v>
      </c>
      <c r="I439" s="38">
        <v>0</v>
      </c>
      <c r="J439" s="13">
        <f>ROUND(H439*I439,2)</f>
        <v>0</v>
      </c>
    </row>
    <row r="440" spans="1:10" ht="45" x14ac:dyDescent="0.25">
      <c r="A440" s="14"/>
      <c r="B440" s="14"/>
      <c r="C440" s="14"/>
      <c r="D440" s="22" t="s">
        <v>587</v>
      </c>
      <c r="E440" s="14"/>
      <c r="F440" s="14"/>
      <c r="G440" s="14"/>
      <c r="H440" s="14"/>
      <c r="I440" s="14"/>
      <c r="J440" s="14"/>
    </row>
    <row r="441" spans="1:10" x14ac:dyDescent="0.25">
      <c r="A441" s="10" t="s">
        <v>588</v>
      </c>
      <c r="B441" s="11" t="s">
        <v>16</v>
      </c>
      <c r="C441" s="11" t="s">
        <v>94</v>
      </c>
      <c r="D441" s="22" t="s">
        <v>589</v>
      </c>
      <c r="E441" s="12">
        <v>33.880000000000003</v>
      </c>
      <c r="F441" s="12">
        <v>24.63</v>
      </c>
      <c r="G441" s="13">
        <f>ROUND(E441*F441,2)</f>
        <v>834.46</v>
      </c>
      <c r="H441" s="12">
        <v>33.880000000000003</v>
      </c>
      <c r="I441" s="38">
        <v>0</v>
      </c>
      <c r="J441" s="13">
        <f>ROUND(H441*I441,2)</f>
        <v>0</v>
      </c>
    </row>
    <row r="442" spans="1:10" ht="33.75" x14ac:dyDescent="0.25">
      <c r="A442" s="14"/>
      <c r="B442" s="14"/>
      <c r="C442" s="14"/>
      <c r="D442" s="22" t="s">
        <v>590</v>
      </c>
      <c r="E442" s="14"/>
      <c r="F442" s="14"/>
      <c r="G442" s="14"/>
      <c r="H442" s="14"/>
      <c r="I442" s="14"/>
      <c r="J442" s="14"/>
    </row>
    <row r="443" spans="1:10" x14ac:dyDescent="0.25">
      <c r="A443" s="10" t="s">
        <v>591</v>
      </c>
      <c r="B443" s="11" t="s">
        <v>16</v>
      </c>
      <c r="C443" s="11" t="s">
        <v>94</v>
      </c>
      <c r="D443" s="22" t="s">
        <v>592</v>
      </c>
      <c r="E443" s="12">
        <v>787.2</v>
      </c>
      <c r="F443" s="12">
        <v>17.04</v>
      </c>
      <c r="G443" s="13">
        <f>ROUND(E443*F443,2)</f>
        <v>13413.89</v>
      </c>
      <c r="H443" s="12">
        <v>787.2</v>
      </c>
      <c r="I443" s="38">
        <v>0</v>
      </c>
      <c r="J443" s="13">
        <f>ROUND(H443*I443,2)</f>
        <v>0</v>
      </c>
    </row>
    <row r="444" spans="1:10" ht="33.75" x14ac:dyDescent="0.25">
      <c r="A444" s="14"/>
      <c r="B444" s="14"/>
      <c r="C444" s="14"/>
      <c r="D444" s="22" t="s">
        <v>593</v>
      </c>
      <c r="E444" s="14"/>
      <c r="F444" s="14"/>
      <c r="G444" s="14"/>
      <c r="H444" s="14"/>
      <c r="I444" s="14"/>
      <c r="J444" s="14"/>
    </row>
    <row r="445" spans="1:10" x14ac:dyDescent="0.25">
      <c r="A445" s="10" t="s">
        <v>594</v>
      </c>
      <c r="B445" s="11" t="s">
        <v>16</v>
      </c>
      <c r="C445" s="11" t="s">
        <v>94</v>
      </c>
      <c r="D445" s="22" t="s">
        <v>595</v>
      </c>
      <c r="E445" s="12">
        <v>393.6</v>
      </c>
      <c r="F445" s="12">
        <v>27.01</v>
      </c>
      <c r="G445" s="13">
        <f>ROUND(E445*F445,2)</f>
        <v>10631.14</v>
      </c>
      <c r="H445" s="12">
        <v>393.6</v>
      </c>
      <c r="I445" s="38">
        <v>0</v>
      </c>
      <c r="J445" s="13">
        <f>ROUND(H445*I445,2)</f>
        <v>0</v>
      </c>
    </row>
    <row r="446" spans="1:10" ht="45" x14ac:dyDescent="0.25">
      <c r="A446" s="14"/>
      <c r="B446" s="14"/>
      <c r="C446" s="14"/>
      <c r="D446" s="22" t="s">
        <v>596</v>
      </c>
      <c r="E446" s="14"/>
      <c r="F446" s="14"/>
      <c r="G446" s="14"/>
      <c r="H446" s="14"/>
      <c r="I446" s="14"/>
      <c r="J446" s="14"/>
    </row>
    <row r="447" spans="1:10" x14ac:dyDescent="0.25">
      <c r="A447" s="10" t="s">
        <v>597</v>
      </c>
      <c r="B447" s="11" t="s">
        <v>16</v>
      </c>
      <c r="C447" s="11" t="s">
        <v>228</v>
      </c>
      <c r="D447" s="22" t="s">
        <v>598</v>
      </c>
      <c r="E447" s="12">
        <v>94.12</v>
      </c>
      <c r="F447" s="12">
        <v>221.2</v>
      </c>
      <c r="G447" s="13">
        <f>ROUND(E447*F447,2)</f>
        <v>20819.34</v>
      </c>
      <c r="H447" s="12">
        <v>94.12</v>
      </c>
      <c r="I447" s="38">
        <v>0</v>
      </c>
      <c r="J447" s="13">
        <f>ROUND(H447*I447,2)</f>
        <v>0</v>
      </c>
    </row>
    <row r="448" spans="1:10" ht="67.5" x14ac:dyDescent="0.25">
      <c r="A448" s="14"/>
      <c r="B448" s="14"/>
      <c r="C448" s="14"/>
      <c r="D448" s="22" t="s">
        <v>599</v>
      </c>
      <c r="E448" s="14"/>
      <c r="F448" s="14"/>
      <c r="G448" s="14"/>
      <c r="H448" s="14"/>
      <c r="I448" s="14"/>
      <c r="J448" s="14"/>
    </row>
    <row r="449" spans="1:10" x14ac:dyDescent="0.25">
      <c r="A449" s="10" t="s">
        <v>600</v>
      </c>
      <c r="B449" s="11" t="s">
        <v>16</v>
      </c>
      <c r="C449" s="11" t="s">
        <v>94</v>
      </c>
      <c r="D449" s="22" t="s">
        <v>601</v>
      </c>
      <c r="E449" s="12">
        <v>181</v>
      </c>
      <c r="F449" s="12">
        <v>15.45</v>
      </c>
      <c r="G449" s="13">
        <f>ROUND(E449*F449,2)</f>
        <v>2796.45</v>
      </c>
      <c r="H449" s="12">
        <v>181</v>
      </c>
      <c r="I449" s="38">
        <v>0</v>
      </c>
      <c r="J449" s="13">
        <f>ROUND(H449*I449,2)</f>
        <v>0</v>
      </c>
    </row>
    <row r="450" spans="1:10" ht="33.75" x14ac:dyDescent="0.25">
      <c r="A450" s="14"/>
      <c r="B450" s="14"/>
      <c r="C450" s="14"/>
      <c r="D450" s="22" t="s">
        <v>602</v>
      </c>
      <c r="E450" s="14"/>
      <c r="F450" s="14"/>
      <c r="G450" s="14"/>
      <c r="H450" s="14"/>
      <c r="I450" s="14"/>
      <c r="J450" s="14"/>
    </row>
    <row r="451" spans="1:10" x14ac:dyDescent="0.25">
      <c r="A451" s="10" t="s">
        <v>603</v>
      </c>
      <c r="B451" s="11" t="s">
        <v>16</v>
      </c>
      <c r="C451" s="11" t="s">
        <v>94</v>
      </c>
      <c r="D451" s="22" t="s">
        <v>604</v>
      </c>
      <c r="E451" s="12">
        <v>645</v>
      </c>
      <c r="F451" s="12">
        <v>11.12</v>
      </c>
      <c r="G451" s="13">
        <f>ROUND(E451*F451,2)</f>
        <v>7172.4</v>
      </c>
      <c r="H451" s="12">
        <v>645</v>
      </c>
      <c r="I451" s="38">
        <v>0</v>
      </c>
      <c r="J451" s="13">
        <f>ROUND(H451*I451,2)</f>
        <v>0</v>
      </c>
    </row>
    <row r="452" spans="1:10" ht="45" x14ac:dyDescent="0.25">
      <c r="A452" s="14"/>
      <c r="B452" s="14"/>
      <c r="C452" s="14"/>
      <c r="D452" s="22" t="s">
        <v>605</v>
      </c>
      <c r="E452" s="14"/>
      <c r="F452" s="14"/>
      <c r="G452" s="14"/>
      <c r="H452" s="14"/>
      <c r="I452" s="14"/>
      <c r="J452" s="14"/>
    </row>
    <row r="453" spans="1:10" x14ac:dyDescent="0.25">
      <c r="A453" s="10" t="s">
        <v>606</v>
      </c>
      <c r="B453" s="11" t="s">
        <v>16</v>
      </c>
      <c r="C453" s="11" t="s">
        <v>94</v>
      </c>
      <c r="D453" s="22" t="s">
        <v>607</v>
      </c>
      <c r="E453" s="12">
        <v>645</v>
      </c>
      <c r="F453" s="12">
        <v>43.51</v>
      </c>
      <c r="G453" s="13">
        <f>ROUND(E453*F453,2)</f>
        <v>28063.95</v>
      </c>
      <c r="H453" s="12">
        <v>645</v>
      </c>
      <c r="I453" s="38">
        <v>0</v>
      </c>
      <c r="J453" s="13">
        <f>ROUND(H453*I453,2)</f>
        <v>0</v>
      </c>
    </row>
    <row r="454" spans="1:10" ht="180" x14ac:dyDescent="0.25">
      <c r="A454" s="14"/>
      <c r="B454" s="14"/>
      <c r="C454" s="14"/>
      <c r="D454" s="22" t="s">
        <v>608</v>
      </c>
      <c r="E454" s="14"/>
      <c r="F454" s="14"/>
      <c r="G454" s="14"/>
      <c r="H454" s="14"/>
      <c r="I454" s="14"/>
      <c r="J454" s="14"/>
    </row>
    <row r="455" spans="1:10" x14ac:dyDescent="0.25">
      <c r="A455" s="10" t="s">
        <v>609</v>
      </c>
      <c r="B455" s="11" t="s">
        <v>16</v>
      </c>
      <c r="C455" s="11" t="s">
        <v>107</v>
      </c>
      <c r="D455" s="22" t="s">
        <v>610</v>
      </c>
      <c r="E455" s="12">
        <v>180</v>
      </c>
      <c r="F455" s="12">
        <v>29.59</v>
      </c>
      <c r="G455" s="13">
        <f>ROUND(E455*F455,2)</f>
        <v>5326.2</v>
      </c>
      <c r="H455" s="12">
        <v>180</v>
      </c>
      <c r="I455" s="38">
        <v>0</v>
      </c>
      <c r="J455" s="13">
        <f>ROUND(H455*I455,2)</f>
        <v>0</v>
      </c>
    </row>
    <row r="456" spans="1:10" ht="67.5" x14ac:dyDescent="0.25">
      <c r="A456" s="14"/>
      <c r="B456" s="14"/>
      <c r="C456" s="14"/>
      <c r="D456" s="22" t="s">
        <v>611</v>
      </c>
      <c r="E456" s="14"/>
      <c r="F456" s="14"/>
      <c r="G456" s="14"/>
      <c r="H456" s="14"/>
      <c r="I456" s="14"/>
      <c r="J456" s="14"/>
    </row>
    <row r="457" spans="1:10" x14ac:dyDescent="0.25">
      <c r="A457" s="10" t="s">
        <v>612</v>
      </c>
      <c r="B457" s="11" t="s">
        <v>16</v>
      </c>
      <c r="C457" s="11" t="s">
        <v>107</v>
      </c>
      <c r="D457" s="22" t="s">
        <v>613</v>
      </c>
      <c r="E457" s="12">
        <v>110</v>
      </c>
      <c r="F457" s="12">
        <v>18.100000000000001</v>
      </c>
      <c r="G457" s="13">
        <f>ROUND(E457*F457,2)</f>
        <v>1991</v>
      </c>
      <c r="H457" s="12">
        <v>110</v>
      </c>
      <c r="I457" s="38">
        <v>0</v>
      </c>
      <c r="J457" s="13">
        <f>ROUND(H457*I457,2)</f>
        <v>0</v>
      </c>
    </row>
    <row r="458" spans="1:10" ht="33.75" x14ac:dyDescent="0.25">
      <c r="A458" s="14"/>
      <c r="B458" s="14"/>
      <c r="C458" s="14"/>
      <c r="D458" s="22" t="s">
        <v>614</v>
      </c>
      <c r="E458" s="14"/>
      <c r="F458" s="14"/>
      <c r="G458" s="14"/>
      <c r="H458" s="14"/>
      <c r="I458" s="14"/>
      <c r="J458" s="14"/>
    </row>
    <row r="459" spans="1:10" x14ac:dyDescent="0.25">
      <c r="A459" s="10" t="s">
        <v>615</v>
      </c>
      <c r="B459" s="11" t="s">
        <v>16</v>
      </c>
      <c r="C459" s="11" t="s">
        <v>94</v>
      </c>
      <c r="D459" s="22" t="s">
        <v>616</v>
      </c>
      <c r="E459" s="12">
        <v>52</v>
      </c>
      <c r="F459" s="12">
        <v>83.9</v>
      </c>
      <c r="G459" s="13">
        <f>ROUND(E459*F459,2)</f>
        <v>4362.8</v>
      </c>
      <c r="H459" s="12">
        <v>52</v>
      </c>
      <c r="I459" s="38">
        <v>0</v>
      </c>
      <c r="J459" s="13">
        <f>ROUND(H459*I459,2)</f>
        <v>0</v>
      </c>
    </row>
    <row r="460" spans="1:10" ht="45" x14ac:dyDescent="0.25">
      <c r="A460" s="14"/>
      <c r="B460" s="14"/>
      <c r="C460" s="14"/>
      <c r="D460" s="22" t="s">
        <v>617</v>
      </c>
      <c r="E460" s="14"/>
      <c r="F460" s="14"/>
      <c r="G460" s="14"/>
      <c r="H460" s="14"/>
      <c r="I460" s="14"/>
      <c r="J460" s="14"/>
    </row>
    <row r="461" spans="1:10" x14ac:dyDescent="0.25">
      <c r="A461" s="10" t="s">
        <v>618</v>
      </c>
      <c r="B461" s="11" t="s">
        <v>16</v>
      </c>
      <c r="C461" s="11" t="s">
        <v>94</v>
      </c>
      <c r="D461" s="22" t="s">
        <v>619</v>
      </c>
      <c r="E461" s="12">
        <v>10</v>
      </c>
      <c r="F461" s="12">
        <v>59.4</v>
      </c>
      <c r="G461" s="13">
        <f>ROUND(E461*F461,2)</f>
        <v>594</v>
      </c>
      <c r="H461" s="12">
        <v>10</v>
      </c>
      <c r="I461" s="38">
        <v>0</v>
      </c>
      <c r="J461" s="13">
        <f>ROUND(H461*I461,2)</f>
        <v>0</v>
      </c>
    </row>
    <row r="462" spans="1:10" ht="56.25" x14ac:dyDescent="0.25">
      <c r="A462" s="14"/>
      <c r="B462" s="14"/>
      <c r="C462" s="14"/>
      <c r="D462" s="22" t="s">
        <v>620</v>
      </c>
      <c r="E462" s="14"/>
      <c r="F462" s="14"/>
      <c r="G462" s="14"/>
      <c r="H462" s="14"/>
      <c r="I462" s="14"/>
      <c r="J462" s="14"/>
    </row>
    <row r="463" spans="1:10" x14ac:dyDescent="0.25">
      <c r="A463" s="10" t="s">
        <v>621</v>
      </c>
      <c r="B463" s="11" t="s">
        <v>16</v>
      </c>
      <c r="C463" s="11" t="s">
        <v>107</v>
      </c>
      <c r="D463" s="22" t="s">
        <v>622</v>
      </c>
      <c r="E463" s="12">
        <v>110</v>
      </c>
      <c r="F463" s="12">
        <v>112.73</v>
      </c>
      <c r="G463" s="13">
        <f>ROUND(E463*F463,2)</f>
        <v>12400.3</v>
      </c>
      <c r="H463" s="12">
        <v>110</v>
      </c>
      <c r="I463" s="38">
        <v>0</v>
      </c>
      <c r="J463" s="13">
        <f>ROUND(H463*I463,2)</f>
        <v>0</v>
      </c>
    </row>
    <row r="464" spans="1:10" ht="45" x14ac:dyDescent="0.25">
      <c r="A464" s="14"/>
      <c r="B464" s="14"/>
      <c r="C464" s="14"/>
      <c r="D464" s="22" t="s">
        <v>623</v>
      </c>
      <c r="E464" s="14"/>
      <c r="F464" s="14"/>
      <c r="G464" s="14"/>
      <c r="H464" s="14"/>
      <c r="I464" s="14"/>
      <c r="J464" s="14"/>
    </row>
    <row r="465" spans="1:10" x14ac:dyDescent="0.25">
      <c r="A465" s="10" t="s">
        <v>624</v>
      </c>
      <c r="B465" s="11" t="s">
        <v>16</v>
      </c>
      <c r="C465" s="11" t="s">
        <v>107</v>
      </c>
      <c r="D465" s="22" t="s">
        <v>625</v>
      </c>
      <c r="E465" s="12">
        <v>18</v>
      </c>
      <c r="F465" s="12">
        <v>157.26</v>
      </c>
      <c r="G465" s="13">
        <f>ROUND(E465*F465,2)</f>
        <v>2830.68</v>
      </c>
      <c r="H465" s="12">
        <v>18</v>
      </c>
      <c r="I465" s="38">
        <v>0</v>
      </c>
      <c r="J465" s="13">
        <f>ROUND(H465*I465,2)</f>
        <v>0</v>
      </c>
    </row>
    <row r="466" spans="1:10" ht="22.5" x14ac:dyDescent="0.25">
      <c r="A466" s="14"/>
      <c r="B466" s="14"/>
      <c r="C466" s="14"/>
      <c r="D466" s="22" t="s">
        <v>626</v>
      </c>
      <c r="E466" s="14"/>
      <c r="F466" s="14"/>
      <c r="G466" s="14"/>
      <c r="H466" s="14"/>
      <c r="I466" s="14"/>
      <c r="J466" s="14"/>
    </row>
    <row r="467" spans="1:10" x14ac:dyDescent="0.25">
      <c r="A467" s="10" t="s">
        <v>627</v>
      </c>
      <c r="B467" s="11" t="s">
        <v>16</v>
      </c>
      <c r="C467" s="11" t="s">
        <v>107</v>
      </c>
      <c r="D467" s="22" t="s">
        <v>628</v>
      </c>
      <c r="E467" s="12">
        <v>18</v>
      </c>
      <c r="F467" s="12">
        <v>157.26</v>
      </c>
      <c r="G467" s="13">
        <f>ROUND(E467*F467,2)</f>
        <v>2830.68</v>
      </c>
      <c r="H467" s="12">
        <v>18</v>
      </c>
      <c r="I467" s="38">
        <v>0</v>
      </c>
      <c r="J467" s="13">
        <f>ROUND(H467*I467,2)</f>
        <v>0</v>
      </c>
    </row>
    <row r="468" spans="1:10" ht="22.5" x14ac:dyDescent="0.25">
      <c r="A468" s="14"/>
      <c r="B468" s="14"/>
      <c r="C468" s="14"/>
      <c r="D468" s="22" t="s">
        <v>629</v>
      </c>
      <c r="E468" s="14"/>
      <c r="F468" s="14"/>
      <c r="G468" s="14"/>
      <c r="H468" s="14"/>
      <c r="I468" s="14"/>
      <c r="J468" s="14"/>
    </row>
    <row r="469" spans="1:10" x14ac:dyDescent="0.25">
      <c r="A469" s="10" t="s">
        <v>630</v>
      </c>
      <c r="B469" s="11" t="s">
        <v>16</v>
      </c>
      <c r="C469" s="11" t="s">
        <v>94</v>
      </c>
      <c r="D469" s="22" t="s">
        <v>631</v>
      </c>
      <c r="E469" s="12">
        <v>36</v>
      </c>
      <c r="F469" s="12">
        <v>18.78</v>
      </c>
      <c r="G469" s="13">
        <f>ROUND(E469*F469,2)</f>
        <v>676.08</v>
      </c>
      <c r="H469" s="12">
        <v>36</v>
      </c>
      <c r="I469" s="38">
        <v>0</v>
      </c>
      <c r="J469" s="13">
        <f>ROUND(H469*I469,2)</f>
        <v>0</v>
      </c>
    </row>
    <row r="470" spans="1:10" ht="45" x14ac:dyDescent="0.25">
      <c r="A470" s="14"/>
      <c r="B470" s="14"/>
      <c r="C470" s="14"/>
      <c r="D470" s="22" t="s">
        <v>632</v>
      </c>
      <c r="E470" s="14"/>
      <c r="F470" s="14"/>
      <c r="G470" s="14"/>
      <c r="H470" s="14"/>
      <c r="I470" s="14"/>
      <c r="J470" s="14"/>
    </row>
    <row r="471" spans="1:10" x14ac:dyDescent="0.25">
      <c r="A471" s="10" t="s">
        <v>633</v>
      </c>
      <c r="B471" s="11" t="s">
        <v>16</v>
      </c>
      <c r="C471" s="11" t="s">
        <v>94</v>
      </c>
      <c r="D471" s="22" t="s">
        <v>634</v>
      </c>
      <c r="E471" s="12">
        <v>15</v>
      </c>
      <c r="F471" s="12">
        <v>68.44</v>
      </c>
      <c r="G471" s="13">
        <f>ROUND(E471*F471,2)</f>
        <v>1026.5999999999999</v>
      </c>
      <c r="H471" s="12">
        <v>15</v>
      </c>
      <c r="I471" s="38">
        <v>0</v>
      </c>
      <c r="J471" s="13">
        <f>ROUND(H471*I471,2)</f>
        <v>0</v>
      </c>
    </row>
    <row r="472" spans="1:10" ht="33.75" x14ac:dyDescent="0.25">
      <c r="A472" s="14"/>
      <c r="B472" s="14"/>
      <c r="C472" s="14"/>
      <c r="D472" s="22" t="s">
        <v>635</v>
      </c>
      <c r="E472" s="14"/>
      <c r="F472" s="14"/>
      <c r="G472" s="14"/>
      <c r="H472" s="14"/>
      <c r="I472" s="14"/>
      <c r="J472" s="14"/>
    </row>
    <row r="473" spans="1:10" x14ac:dyDescent="0.25">
      <c r="A473" s="10" t="s">
        <v>636</v>
      </c>
      <c r="B473" s="11" t="s">
        <v>16</v>
      </c>
      <c r="C473" s="11" t="s">
        <v>94</v>
      </c>
      <c r="D473" s="22" t="s">
        <v>637</v>
      </c>
      <c r="E473" s="12">
        <v>324</v>
      </c>
      <c r="F473" s="12">
        <v>189.44</v>
      </c>
      <c r="G473" s="13">
        <f>ROUND(E473*F473,2)</f>
        <v>61378.559999999998</v>
      </c>
      <c r="H473" s="12">
        <v>324</v>
      </c>
      <c r="I473" s="38">
        <v>0</v>
      </c>
      <c r="J473" s="13">
        <f>ROUND(H473*I473,2)</f>
        <v>0</v>
      </c>
    </row>
    <row r="474" spans="1:10" ht="157.5" x14ac:dyDescent="0.25">
      <c r="A474" s="14"/>
      <c r="B474" s="14"/>
      <c r="C474" s="14"/>
      <c r="D474" s="22" t="s">
        <v>638</v>
      </c>
      <c r="E474" s="14"/>
      <c r="F474" s="14"/>
      <c r="G474" s="14"/>
      <c r="H474" s="14"/>
      <c r="I474" s="14"/>
      <c r="J474" s="14"/>
    </row>
    <row r="475" spans="1:10" x14ac:dyDescent="0.25">
      <c r="A475" s="10" t="s">
        <v>639</v>
      </c>
      <c r="B475" s="11" t="s">
        <v>16</v>
      </c>
      <c r="C475" s="11" t="s">
        <v>94</v>
      </c>
      <c r="D475" s="22" t="s">
        <v>640</v>
      </c>
      <c r="E475" s="12">
        <v>75</v>
      </c>
      <c r="F475" s="12">
        <v>219.43</v>
      </c>
      <c r="G475" s="13">
        <f>ROUND(E475*F475,2)</f>
        <v>16457.25</v>
      </c>
      <c r="H475" s="12">
        <v>75</v>
      </c>
      <c r="I475" s="38">
        <v>0</v>
      </c>
      <c r="J475" s="13">
        <f>ROUND(H475*I475,2)</f>
        <v>0</v>
      </c>
    </row>
    <row r="476" spans="1:10" ht="191.25" x14ac:dyDescent="0.25">
      <c r="A476" s="14"/>
      <c r="B476" s="14"/>
      <c r="C476" s="14"/>
      <c r="D476" s="22" t="s">
        <v>641</v>
      </c>
      <c r="E476" s="14"/>
      <c r="F476" s="14"/>
      <c r="G476" s="14"/>
      <c r="H476" s="14"/>
      <c r="I476" s="14"/>
      <c r="J476" s="14"/>
    </row>
    <row r="477" spans="1:10" x14ac:dyDescent="0.25">
      <c r="A477" s="10" t="s">
        <v>642</v>
      </c>
      <c r="B477" s="11" t="s">
        <v>16</v>
      </c>
      <c r="C477" s="11" t="s">
        <v>17</v>
      </c>
      <c r="D477" s="22" t="s">
        <v>643</v>
      </c>
      <c r="E477" s="12">
        <v>15</v>
      </c>
      <c r="F477" s="12">
        <v>213.66</v>
      </c>
      <c r="G477" s="13">
        <f>ROUND(E477*F477,2)</f>
        <v>3204.9</v>
      </c>
      <c r="H477" s="12">
        <v>15</v>
      </c>
      <c r="I477" s="38">
        <v>0</v>
      </c>
      <c r="J477" s="13">
        <f>ROUND(H477*I477,2)</f>
        <v>0</v>
      </c>
    </row>
    <row r="478" spans="1:10" ht="45" x14ac:dyDescent="0.25">
      <c r="A478" s="14"/>
      <c r="B478" s="14"/>
      <c r="C478" s="14"/>
      <c r="D478" s="22" t="s">
        <v>644</v>
      </c>
      <c r="E478" s="14"/>
      <c r="F478" s="14"/>
      <c r="G478" s="14"/>
      <c r="H478" s="14"/>
      <c r="I478" s="14"/>
      <c r="J478" s="14"/>
    </row>
    <row r="479" spans="1:10" x14ac:dyDescent="0.25">
      <c r="A479" s="10" t="s">
        <v>645</v>
      </c>
      <c r="B479" s="11" t="s">
        <v>16</v>
      </c>
      <c r="C479" s="11" t="s">
        <v>17</v>
      </c>
      <c r="D479" s="22" t="s">
        <v>646</v>
      </c>
      <c r="E479" s="12">
        <v>25</v>
      </c>
      <c r="F479" s="12">
        <v>200.81</v>
      </c>
      <c r="G479" s="13">
        <f>ROUND(E479*F479,2)</f>
        <v>5020.25</v>
      </c>
      <c r="H479" s="12">
        <v>25</v>
      </c>
      <c r="I479" s="38">
        <v>0</v>
      </c>
      <c r="J479" s="13">
        <f>ROUND(H479*I479,2)</f>
        <v>0</v>
      </c>
    </row>
    <row r="480" spans="1:10" ht="22.5" x14ac:dyDescent="0.25">
      <c r="A480" s="14"/>
      <c r="B480" s="14"/>
      <c r="C480" s="14"/>
      <c r="D480" s="22" t="s">
        <v>647</v>
      </c>
      <c r="E480" s="14"/>
      <c r="F480" s="14"/>
      <c r="G480" s="14"/>
      <c r="H480" s="14"/>
      <c r="I480" s="14"/>
      <c r="J480" s="14"/>
    </row>
    <row r="481" spans="1:10" x14ac:dyDescent="0.25">
      <c r="A481" s="10" t="s">
        <v>648</v>
      </c>
      <c r="B481" s="11" t="s">
        <v>16</v>
      </c>
      <c r="C481" s="11" t="s">
        <v>94</v>
      </c>
      <c r="D481" s="22" t="s">
        <v>649</v>
      </c>
      <c r="E481" s="12">
        <v>1200</v>
      </c>
      <c r="F481" s="12">
        <v>11.29</v>
      </c>
      <c r="G481" s="13">
        <f>ROUND(E481*F481,2)</f>
        <v>13548</v>
      </c>
      <c r="H481" s="12">
        <v>1200</v>
      </c>
      <c r="I481" s="38">
        <v>0</v>
      </c>
      <c r="J481" s="13">
        <f>ROUND(H481*I481,2)</f>
        <v>0</v>
      </c>
    </row>
    <row r="482" spans="1:10" ht="56.25" x14ac:dyDescent="0.25">
      <c r="A482" s="14"/>
      <c r="B482" s="14"/>
      <c r="C482" s="14"/>
      <c r="D482" s="22" t="s">
        <v>650</v>
      </c>
      <c r="E482" s="14"/>
      <c r="F482" s="14"/>
      <c r="G482" s="14"/>
      <c r="H482" s="14"/>
      <c r="I482" s="14"/>
      <c r="J482" s="14"/>
    </row>
    <row r="483" spans="1:10" x14ac:dyDescent="0.25">
      <c r="A483" s="10" t="s">
        <v>651</v>
      </c>
      <c r="B483" s="11" t="s">
        <v>16</v>
      </c>
      <c r="C483" s="11" t="s">
        <v>17</v>
      </c>
      <c r="D483" s="22" t="s">
        <v>652</v>
      </c>
      <c r="E483" s="12">
        <v>54</v>
      </c>
      <c r="F483" s="12">
        <v>185.06</v>
      </c>
      <c r="G483" s="13">
        <f>ROUND(E483*F483,2)</f>
        <v>9993.24</v>
      </c>
      <c r="H483" s="12">
        <v>54</v>
      </c>
      <c r="I483" s="38">
        <v>0</v>
      </c>
      <c r="J483" s="13">
        <f>ROUND(H483*I483,2)</f>
        <v>0</v>
      </c>
    </row>
    <row r="484" spans="1:10" ht="123.75" x14ac:dyDescent="0.25">
      <c r="A484" s="14"/>
      <c r="B484" s="14"/>
      <c r="C484" s="14"/>
      <c r="D484" s="22" t="s">
        <v>653</v>
      </c>
      <c r="E484" s="14"/>
      <c r="F484" s="14"/>
      <c r="G484" s="14"/>
      <c r="H484" s="14"/>
      <c r="I484" s="14"/>
      <c r="J484" s="14"/>
    </row>
    <row r="485" spans="1:10" x14ac:dyDescent="0.25">
      <c r="A485" s="10" t="s">
        <v>654</v>
      </c>
      <c r="B485" s="11" t="s">
        <v>16</v>
      </c>
      <c r="C485" s="11" t="s">
        <v>107</v>
      </c>
      <c r="D485" s="22" t="s">
        <v>655</v>
      </c>
      <c r="E485" s="12">
        <v>108</v>
      </c>
      <c r="F485" s="12">
        <v>59.6</v>
      </c>
      <c r="G485" s="13">
        <f>ROUND(E485*F485,2)</f>
        <v>6436.8</v>
      </c>
      <c r="H485" s="12">
        <v>108</v>
      </c>
      <c r="I485" s="38">
        <v>0</v>
      </c>
      <c r="J485" s="13">
        <f>ROUND(H485*I485,2)</f>
        <v>0</v>
      </c>
    </row>
    <row r="486" spans="1:10" ht="78.75" x14ac:dyDescent="0.25">
      <c r="A486" s="14"/>
      <c r="B486" s="14"/>
      <c r="C486" s="14"/>
      <c r="D486" s="22" t="s">
        <v>656</v>
      </c>
      <c r="E486" s="14"/>
      <c r="F486" s="14"/>
      <c r="G486" s="14"/>
      <c r="H486" s="14"/>
      <c r="I486" s="14"/>
      <c r="J486" s="14"/>
    </row>
    <row r="487" spans="1:10" x14ac:dyDescent="0.25">
      <c r="A487" s="10" t="s">
        <v>657</v>
      </c>
      <c r="B487" s="11" t="s">
        <v>16</v>
      </c>
      <c r="C487" s="11" t="s">
        <v>17</v>
      </c>
      <c r="D487" s="22" t="s">
        <v>658</v>
      </c>
      <c r="E487" s="12">
        <v>2</v>
      </c>
      <c r="F487" s="12">
        <v>3612</v>
      </c>
      <c r="G487" s="13">
        <f>ROUND(E487*F487,2)</f>
        <v>7224</v>
      </c>
      <c r="H487" s="12">
        <v>2</v>
      </c>
      <c r="I487" s="38">
        <v>0</v>
      </c>
      <c r="J487" s="13">
        <f>ROUND(H487*I487,2)</f>
        <v>0</v>
      </c>
    </row>
    <row r="488" spans="1:10" x14ac:dyDescent="0.25">
      <c r="A488" s="14"/>
      <c r="B488" s="14"/>
      <c r="C488" s="14"/>
      <c r="D488" s="22" t="s">
        <v>659</v>
      </c>
      <c r="E488" s="14"/>
      <c r="F488" s="14"/>
      <c r="G488" s="14"/>
      <c r="H488" s="14"/>
      <c r="I488" s="14"/>
      <c r="J488" s="14"/>
    </row>
    <row r="489" spans="1:10" x14ac:dyDescent="0.25">
      <c r="A489" s="10" t="s">
        <v>660</v>
      </c>
      <c r="B489" s="11" t="s">
        <v>16</v>
      </c>
      <c r="C489" s="11" t="s">
        <v>17</v>
      </c>
      <c r="D489" s="22" t="s">
        <v>661</v>
      </c>
      <c r="E489" s="12">
        <v>2</v>
      </c>
      <c r="F489" s="12">
        <v>1998.78</v>
      </c>
      <c r="G489" s="13">
        <f>ROUND(E489*F489,2)</f>
        <v>3997.56</v>
      </c>
      <c r="H489" s="12">
        <v>2</v>
      </c>
      <c r="I489" s="38">
        <v>0</v>
      </c>
      <c r="J489" s="13">
        <f>ROUND(H489*I489,2)</f>
        <v>0</v>
      </c>
    </row>
    <row r="490" spans="1:10" x14ac:dyDescent="0.25">
      <c r="A490" s="14"/>
      <c r="B490" s="14"/>
      <c r="C490" s="14"/>
      <c r="D490" s="22" t="s">
        <v>662</v>
      </c>
      <c r="E490" s="14"/>
      <c r="F490" s="14"/>
      <c r="G490" s="14"/>
      <c r="H490" s="14"/>
      <c r="I490" s="14"/>
      <c r="J490" s="14"/>
    </row>
    <row r="491" spans="1:10" x14ac:dyDescent="0.25">
      <c r="A491" s="10" t="s">
        <v>663</v>
      </c>
      <c r="B491" s="11" t="s">
        <v>16</v>
      </c>
      <c r="C491" s="11" t="s">
        <v>17</v>
      </c>
      <c r="D491" s="22" t="s">
        <v>664</v>
      </c>
      <c r="E491" s="12">
        <v>2</v>
      </c>
      <c r="F491" s="12">
        <v>3997.56</v>
      </c>
      <c r="G491" s="13">
        <f>ROUND(E491*F491,2)</f>
        <v>7995.12</v>
      </c>
      <c r="H491" s="12">
        <v>2</v>
      </c>
      <c r="I491" s="38">
        <v>0</v>
      </c>
      <c r="J491" s="13">
        <f>ROUND(H491*I491,2)</f>
        <v>0</v>
      </c>
    </row>
    <row r="492" spans="1:10" ht="22.5" x14ac:dyDescent="0.25">
      <c r="A492" s="14"/>
      <c r="B492" s="14"/>
      <c r="C492" s="14"/>
      <c r="D492" s="22" t="s">
        <v>665</v>
      </c>
      <c r="E492" s="14"/>
      <c r="F492" s="14"/>
      <c r="G492" s="14"/>
      <c r="H492" s="14"/>
      <c r="I492" s="14"/>
      <c r="J492" s="14"/>
    </row>
    <row r="493" spans="1:10" x14ac:dyDescent="0.25">
      <c r="A493" s="14"/>
      <c r="B493" s="14"/>
      <c r="C493" s="14"/>
      <c r="D493" s="33" t="s">
        <v>666</v>
      </c>
      <c r="E493" s="12">
        <v>1</v>
      </c>
      <c r="F493" s="15">
        <f>G435+G437+G439+G441+G443+G445+G447+G449+G451+G453+G455+G457+G459+G461+G463+G465+G467+G469+G471+G473+G475+G477+G479+G481+G483+G485+G487+G489+G491</f>
        <v>260487.71</v>
      </c>
      <c r="G493" s="15">
        <f>ROUND(E493*F493,2)</f>
        <v>260487.71</v>
      </c>
      <c r="H493" s="12">
        <v>1</v>
      </c>
      <c r="I493" s="15">
        <f>J435+J437+J439+J441+J443+J445+J447+J449+J451+J453+J455+J457+J459+J461+J463+J465+J467+J469+J471+J473+J475+J477+J479+J481+J483+J485+J487+J489+J491</f>
        <v>0</v>
      </c>
      <c r="J493" s="15">
        <f>ROUND(H493*I493,2)</f>
        <v>0</v>
      </c>
    </row>
    <row r="494" spans="1:10" ht="1.1499999999999999" customHeight="1" x14ac:dyDescent="0.25">
      <c r="A494" s="16"/>
      <c r="B494" s="16"/>
      <c r="C494" s="16"/>
      <c r="D494" s="34"/>
      <c r="E494" s="16"/>
      <c r="F494" s="16"/>
      <c r="G494" s="16"/>
      <c r="H494" s="16"/>
      <c r="I494" s="16"/>
      <c r="J494" s="16"/>
    </row>
    <row r="495" spans="1:10" x14ac:dyDescent="0.25">
      <c r="A495" s="17" t="s">
        <v>667</v>
      </c>
      <c r="B495" s="17" t="s">
        <v>10</v>
      </c>
      <c r="C495" s="17" t="s">
        <v>11</v>
      </c>
      <c r="D495" s="35" t="s">
        <v>668</v>
      </c>
      <c r="E495" s="18">
        <f t="shared" ref="E495:J495" si="45">E549</f>
        <v>1</v>
      </c>
      <c r="F495" s="18">
        <f t="shared" si="45"/>
        <v>126342.45</v>
      </c>
      <c r="G495" s="18">
        <f t="shared" si="45"/>
        <v>126342.45</v>
      </c>
      <c r="H495" s="18">
        <f t="shared" si="45"/>
        <v>1</v>
      </c>
      <c r="I495" s="18">
        <f t="shared" si="45"/>
        <v>0</v>
      </c>
      <c r="J495" s="18">
        <f t="shared" si="45"/>
        <v>0</v>
      </c>
    </row>
    <row r="496" spans="1:10" x14ac:dyDescent="0.25">
      <c r="A496" s="10" t="s">
        <v>669</v>
      </c>
      <c r="B496" s="11" t="s">
        <v>16</v>
      </c>
      <c r="C496" s="11" t="s">
        <v>107</v>
      </c>
      <c r="D496" s="22" t="s">
        <v>670</v>
      </c>
      <c r="E496" s="12">
        <v>80</v>
      </c>
      <c r="F496" s="12">
        <v>42.23</v>
      </c>
      <c r="G496" s="13">
        <f>ROUND(E496*F496,2)</f>
        <v>3378.4</v>
      </c>
      <c r="H496" s="12">
        <v>80</v>
      </c>
      <c r="I496" s="38">
        <v>0</v>
      </c>
      <c r="J496" s="13">
        <f>ROUND(H496*I496,2)</f>
        <v>0</v>
      </c>
    </row>
    <row r="497" spans="1:10" ht="56.25" x14ac:dyDescent="0.25">
      <c r="A497" s="14"/>
      <c r="B497" s="14"/>
      <c r="C497" s="14"/>
      <c r="D497" s="22" t="s">
        <v>671</v>
      </c>
      <c r="E497" s="14"/>
      <c r="F497" s="14"/>
      <c r="G497" s="14"/>
      <c r="H497" s="14"/>
      <c r="I497" s="14"/>
      <c r="J497" s="14"/>
    </row>
    <row r="498" spans="1:10" x14ac:dyDescent="0.25">
      <c r="A498" s="10" t="s">
        <v>672</v>
      </c>
      <c r="B498" s="11" t="s">
        <v>16</v>
      </c>
      <c r="C498" s="11" t="s">
        <v>17</v>
      </c>
      <c r="D498" s="22" t="s">
        <v>673</v>
      </c>
      <c r="E498" s="12">
        <v>1</v>
      </c>
      <c r="F498" s="12">
        <v>1711.95</v>
      </c>
      <c r="G498" s="13">
        <f>ROUND(E498*F498,2)</f>
        <v>1711.95</v>
      </c>
      <c r="H498" s="12">
        <v>1</v>
      </c>
      <c r="I498" s="38">
        <v>0</v>
      </c>
      <c r="J498" s="13">
        <f>ROUND(H498*I498,2)</f>
        <v>0</v>
      </c>
    </row>
    <row r="499" spans="1:10" ht="56.25" x14ac:dyDescent="0.25">
      <c r="A499" s="14"/>
      <c r="B499" s="14"/>
      <c r="C499" s="14"/>
      <c r="D499" s="22" t="s">
        <v>674</v>
      </c>
      <c r="E499" s="14"/>
      <c r="F499" s="14"/>
      <c r="G499" s="14"/>
      <c r="H499" s="14"/>
      <c r="I499" s="14"/>
      <c r="J499" s="14"/>
    </row>
    <row r="500" spans="1:10" x14ac:dyDescent="0.25">
      <c r="A500" s="10" t="s">
        <v>675</v>
      </c>
      <c r="B500" s="11" t="s">
        <v>16</v>
      </c>
      <c r="C500" s="11" t="s">
        <v>17</v>
      </c>
      <c r="D500" s="22" t="s">
        <v>676</v>
      </c>
      <c r="E500" s="12">
        <v>5</v>
      </c>
      <c r="F500" s="12">
        <v>2406.19</v>
      </c>
      <c r="G500" s="13">
        <f>ROUND(E500*F500,2)</f>
        <v>12030.95</v>
      </c>
      <c r="H500" s="12">
        <v>5</v>
      </c>
      <c r="I500" s="38">
        <v>0</v>
      </c>
      <c r="J500" s="13">
        <f>ROUND(H500*I500,2)</f>
        <v>0</v>
      </c>
    </row>
    <row r="501" spans="1:10" ht="67.5" x14ac:dyDescent="0.25">
      <c r="A501" s="14"/>
      <c r="B501" s="14"/>
      <c r="C501" s="14"/>
      <c r="D501" s="22" t="s">
        <v>677</v>
      </c>
      <c r="E501" s="14"/>
      <c r="F501" s="14"/>
      <c r="G501" s="14"/>
      <c r="H501" s="14"/>
      <c r="I501" s="14"/>
      <c r="J501" s="14"/>
    </row>
    <row r="502" spans="1:10" x14ac:dyDescent="0.25">
      <c r="A502" s="10" t="s">
        <v>678</v>
      </c>
      <c r="B502" s="11" t="s">
        <v>16</v>
      </c>
      <c r="C502" s="11" t="s">
        <v>17</v>
      </c>
      <c r="D502" s="22" t="s">
        <v>679</v>
      </c>
      <c r="E502" s="12">
        <v>1</v>
      </c>
      <c r="F502" s="12">
        <v>820.82</v>
      </c>
      <c r="G502" s="13">
        <f>ROUND(E502*F502,2)</f>
        <v>820.82</v>
      </c>
      <c r="H502" s="12">
        <v>1</v>
      </c>
      <c r="I502" s="38">
        <v>0</v>
      </c>
      <c r="J502" s="13">
        <f>ROUND(H502*I502,2)</f>
        <v>0</v>
      </c>
    </row>
    <row r="503" spans="1:10" ht="45" x14ac:dyDescent="0.25">
      <c r="A503" s="14"/>
      <c r="B503" s="14"/>
      <c r="C503" s="14"/>
      <c r="D503" s="22" t="s">
        <v>680</v>
      </c>
      <c r="E503" s="14"/>
      <c r="F503" s="14"/>
      <c r="G503" s="14"/>
      <c r="H503" s="14"/>
      <c r="I503" s="14"/>
      <c r="J503" s="14"/>
    </row>
    <row r="504" spans="1:10" x14ac:dyDescent="0.25">
      <c r="A504" s="10" t="s">
        <v>681</v>
      </c>
      <c r="B504" s="11" t="s">
        <v>16</v>
      </c>
      <c r="C504" s="11" t="s">
        <v>17</v>
      </c>
      <c r="D504" s="22" t="s">
        <v>682</v>
      </c>
      <c r="E504" s="12">
        <v>1</v>
      </c>
      <c r="F504" s="12">
        <v>3132.82</v>
      </c>
      <c r="G504" s="13">
        <f>ROUND(E504*F504,2)</f>
        <v>3132.82</v>
      </c>
      <c r="H504" s="12">
        <v>1</v>
      </c>
      <c r="I504" s="38">
        <v>0</v>
      </c>
      <c r="J504" s="13">
        <f>ROUND(H504*I504,2)</f>
        <v>0</v>
      </c>
    </row>
    <row r="505" spans="1:10" ht="56.25" x14ac:dyDescent="0.25">
      <c r="A505" s="14"/>
      <c r="B505" s="14"/>
      <c r="C505" s="14"/>
      <c r="D505" s="22" t="s">
        <v>683</v>
      </c>
      <c r="E505" s="14"/>
      <c r="F505" s="14"/>
      <c r="G505" s="14"/>
      <c r="H505" s="14"/>
      <c r="I505" s="14"/>
      <c r="J505" s="14"/>
    </row>
    <row r="506" spans="1:10" x14ac:dyDescent="0.25">
      <c r="A506" s="10" t="s">
        <v>684</v>
      </c>
      <c r="B506" s="11" t="s">
        <v>16</v>
      </c>
      <c r="C506" s="11" t="s">
        <v>94</v>
      </c>
      <c r="D506" s="22" t="s">
        <v>685</v>
      </c>
      <c r="E506" s="12">
        <v>5</v>
      </c>
      <c r="F506" s="12">
        <v>206.25</v>
      </c>
      <c r="G506" s="13">
        <f>ROUND(E506*F506,2)</f>
        <v>1031.25</v>
      </c>
      <c r="H506" s="12">
        <v>5</v>
      </c>
      <c r="I506" s="38">
        <v>0</v>
      </c>
      <c r="J506" s="13">
        <f>ROUND(H506*I506,2)</f>
        <v>0</v>
      </c>
    </row>
    <row r="507" spans="1:10" ht="45" x14ac:dyDescent="0.25">
      <c r="A507" s="14"/>
      <c r="B507" s="14"/>
      <c r="C507" s="14"/>
      <c r="D507" s="22" t="s">
        <v>686</v>
      </c>
      <c r="E507" s="14"/>
      <c r="F507" s="14"/>
      <c r="G507" s="14"/>
      <c r="H507" s="14"/>
      <c r="I507" s="14"/>
      <c r="J507" s="14"/>
    </row>
    <row r="508" spans="1:10" ht="22.5" x14ac:dyDescent="0.25">
      <c r="A508" s="10" t="s">
        <v>687</v>
      </c>
      <c r="B508" s="11" t="s">
        <v>16</v>
      </c>
      <c r="C508" s="11" t="s">
        <v>17</v>
      </c>
      <c r="D508" s="22" t="s">
        <v>688</v>
      </c>
      <c r="E508" s="12">
        <v>2</v>
      </c>
      <c r="F508" s="12">
        <v>1893.56</v>
      </c>
      <c r="G508" s="13">
        <f>ROUND(E508*F508,2)</f>
        <v>3787.12</v>
      </c>
      <c r="H508" s="12">
        <v>2</v>
      </c>
      <c r="I508" s="38">
        <v>0</v>
      </c>
      <c r="J508" s="13">
        <f>ROUND(H508*I508,2)</f>
        <v>0</v>
      </c>
    </row>
    <row r="509" spans="1:10" ht="78.75" x14ac:dyDescent="0.25">
      <c r="A509" s="14"/>
      <c r="B509" s="14"/>
      <c r="C509" s="14"/>
      <c r="D509" s="22" t="s">
        <v>689</v>
      </c>
      <c r="E509" s="14"/>
      <c r="F509" s="14"/>
      <c r="G509" s="14"/>
      <c r="H509" s="14"/>
      <c r="I509" s="14"/>
      <c r="J509" s="14"/>
    </row>
    <row r="510" spans="1:10" x14ac:dyDescent="0.25">
      <c r="A510" s="10" t="s">
        <v>690</v>
      </c>
      <c r="B510" s="11" t="s">
        <v>16</v>
      </c>
      <c r="C510" s="11" t="s">
        <v>107</v>
      </c>
      <c r="D510" s="22" t="s">
        <v>691</v>
      </c>
      <c r="E510" s="12">
        <v>16</v>
      </c>
      <c r="F510" s="12">
        <v>297.24</v>
      </c>
      <c r="G510" s="13">
        <f>ROUND(E510*F510,2)</f>
        <v>4755.84</v>
      </c>
      <c r="H510" s="12">
        <v>16</v>
      </c>
      <c r="I510" s="38">
        <v>0</v>
      </c>
      <c r="J510" s="13">
        <f>ROUND(H510*I510,2)</f>
        <v>0</v>
      </c>
    </row>
    <row r="511" spans="1:10" ht="67.5" x14ac:dyDescent="0.25">
      <c r="A511" s="14"/>
      <c r="B511" s="14"/>
      <c r="C511" s="14"/>
      <c r="D511" s="22" t="s">
        <v>692</v>
      </c>
      <c r="E511" s="14"/>
      <c r="F511" s="14"/>
      <c r="G511" s="14"/>
      <c r="H511" s="14"/>
      <c r="I511" s="14"/>
      <c r="J511" s="14"/>
    </row>
    <row r="512" spans="1:10" x14ac:dyDescent="0.25">
      <c r="A512" s="10" t="s">
        <v>693</v>
      </c>
      <c r="B512" s="11" t="s">
        <v>16</v>
      </c>
      <c r="C512" s="11" t="s">
        <v>94</v>
      </c>
      <c r="D512" s="22" t="s">
        <v>694</v>
      </c>
      <c r="E512" s="12">
        <v>110</v>
      </c>
      <c r="F512" s="12">
        <v>204.35</v>
      </c>
      <c r="G512" s="13">
        <f>ROUND(E512*F512,2)</f>
        <v>22478.5</v>
      </c>
      <c r="H512" s="12">
        <v>110</v>
      </c>
      <c r="I512" s="38">
        <v>0</v>
      </c>
      <c r="J512" s="13">
        <f>ROUND(H512*I512,2)</f>
        <v>0</v>
      </c>
    </row>
    <row r="513" spans="1:10" ht="45" x14ac:dyDescent="0.25">
      <c r="A513" s="14"/>
      <c r="B513" s="14"/>
      <c r="C513" s="14"/>
      <c r="D513" s="22" t="s">
        <v>695</v>
      </c>
      <c r="E513" s="14"/>
      <c r="F513" s="14"/>
      <c r="G513" s="14"/>
      <c r="H513" s="14"/>
      <c r="I513" s="14"/>
      <c r="J513" s="14"/>
    </row>
    <row r="514" spans="1:10" x14ac:dyDescent="0.25">
      <c r="A514" s="10" t="s">
        <v>696</v>
      </c>
      <c r="B514" s="11" t="s">
        <v>16</v>
      </c>
      <c r="C514" s="11" t="s">
        <v>94</v>
      </c>
      <c r="D514" s="22" t="s">
        <v>697</v>
      </c>
      <c r="E514" s="12">
        <v>2</v>
      </c>
      <c r="F514" s="12">
        <v>256.54000000000002</v>
      </c>
      <c r="G514" s="13">
        <f>ROUND(E514*F514,2)</f>
        <v>513.08000000000004</v>
      </c>
      <c r="H514" s="12">
        <v>2</v>
      </c>
      <c r="I514" s="38">
        <v>0</v>
      </c>
      <c r="J514" s="13">
        <f>ROUND(H514*I514,2)</f>
        <v>0</v>
      </c>
    </row>
    <row r="515" spans="1:10" ht="33.75" x14ac:dyDescent="0.25">
      <c r="A515" s="14"/>
      <c r="B515" s="14"/>
      <c r="C515" s="14"/>
      <c r="D515" s="22" t="s">
        <v>698</v>
      </c>
      <c r="E515" s="14"/>
      <c r="F515" s="14"/>
      <c r="G515" s="14"/>
      <c r="H515" s="14"/>
      <c r="I515" s="14"/>
      <c r="J515" s="14"/>
    </row>
    <row r="516" spans="1:10" ht="22.5" x14ac:dyDescent="0.25">
      <c r="A516" s="10" t="s">
        <v>699</v>
      </c>
      <c r="B516" s="11" t="s">
        <v>16</v>
      </c>
      <c r="C516" s="11" t="s">
        <v>94</v>
      </c>
      <c r="D516" s="22" t="s">
        <v>700</v>
      </c>
      <c r="E516" s="12">
        <v>14</v>
      </c>
      <c r="F516" s="12">
        <v>519.02</v>
      </c>
      <c r="G516" s="13">
        <f>ROUND(E516*F516,2)</f>
        <v>7266.28</v>
      </c>
      <c r="H516" s="12">
        <v>14</v>
      </c>
      <c r="I516" s="38">
        <v>0</v>
      </c>
      <c r="J516" s="13">
        <f>ROUND(H516*I516,2)</f>
        <v>0</v>
      </c>
    </row>
    <row r="517" spans="1:10" ht="22.5" x14ac:dyDescent="0.25">
      <c r="A517" s="14"/>
      <c r="B517" s="14"/>
      <c r="C517" s="14"/>
      <c r="D517" s="22" t="s">
        <v>701</v>
      </c>
      <c r="E517" s="14"/>
      <c r="F517" s="14"/>
      <c r="G517" s="14"/>
      <c r="H517" s="14"/>
      <c r="I517" s="14"/>
      <c r="J517" s="14"/>
    </row>
    <row r="518" spans="1:10" x14ac:dyDescent="0.25">
      <c r="A518" s="10" t="s">
        <v>702</v>
      </c>
      <c r="B518" s="11" t="s">
        <v>16</v>
      </c>
      <c r="C518" s="11" t="s">
        <v>94</v>
      </c>
      <c r="D518" s="22" t="s">
        <v>703</v>
      </c>
      <c r="E518" s="12">
        <v>5.2</v>
      </c>
      <c r="F518" s="12">
        <v>207.49</v>
      </c>
      <c r="G518" s="13">
        <f>ROUND(E518*F518,2)</f>
        <v>1078.95</v>
      </c>
      <c r="H518" s="12">
        <v>5.2</v>
      </c>
      <c r="I518" s="38">
        <v>0</v>
      </c>
      <c r="J518" s="13">
        <f>ROUND(H518*I518,2)</f>
        <v>0</v>
      </c>
    </row>
    <row r="519" spans="1:10" ht="33.75" x14ac:dyDescent="0.25">
      <c r="A519" s="14"/>
      <c r="B519" s="14"/>
      <c r="C519" s="14"/>
      <c r="D519" s="22" t="s">
        <v>704</v>
      </c>
      <c r="E519" s="14"/>
      <c r="F519" s="14"/>
      <c r="G519" s="14"/>
      <c r="H519" s="14"/>
      <c r="I519" s="14"/>
      <c r="J519" s="14"/>
    </row>
    <row r="520" spans="1:10" x14ac:dyDescent="0.25">
      <c r="A520" s="10" t="s">
        <v>705</v>
      </c>
      <c r="B520" s="11" t="s">
        <v>16</v>
      </c>
      <c r="C520" s="11" t="s">
        <v>94</v>
      </c>
      <c r="D520" s="22" t="s">
        <v>706</v>
      </c>
      <c r="E520" s="12">
        <v>15</v>
      </c>
      <c r="F520" s="12">
        <v>881.1</v>
      </c>
      <c r="G520" s="13">
        <f>ROUND(E520*F520,2)</f>
        <v>13216.5</v>
      </c>
      <c r="H520" s="12">
        <v>15</v>
      </c>
      <c r="I520" s="38">
        <v>0</v>
      </c>
      <c r="J520" s="13">
        <f>ROUND(H520*I520,2)</f>
        <v>0</v>
      </c>
    </row>
    <row r="521" spans="1:10" ht="247.5" x14ac:dyDescent="0.25">
      <c r="A521" s="14"/>
      <c r="B521" s="14"/>
      <c r="C521" s="14"/>
      <c r="D521" s="22" t="s">
        <v>707</v>
      </c>
      <c r="E521" s="14"/>
      <c r="F521" s="14"/>
      <c r="G521" s="14"/>
      <c r="H521" s="14"/>
      <c r="I521" s="14"/>
      <c r="J521" s="14"/>
    </row>
    <row r="522" spans="1:10" x14ac:dyDescent="0.25">
      <c r="A522" s="10" t="s">
        <v>708</v>
      </c>
      <c r="B522" s="11" t="s">
        <v>16</v>
      </c>
      <c r="C522" s="11" t="s">
        <v>495</v>
      </c>
      <c r="D522" s="22" t="s">
        <v>709</v>
      </c>
      <c r="E522" s="12">
        <v>5</v>
      </c>
      <c r="F522" s="12">
        <v>99.05</v>
      </c>
      <c r="G522" s="13">
        <f>ROUND(E522*F522,2)</f>
        <v>495.25</v>
      </c>
      <c r="H522" s="12">
        <v>5</v>
      </c>
      <c r="I522" s="38">
        <v>0</v>
      </c>
      <c r="J522" s="13">
        <f>ROUND(H522*I522,2)</f>
        <v>0</v>
      </c>
    </row>
    <row r="523" spans="1:10" ht="22.5" x14ac:dyDescent="0.25">
      <c r="A523" s="14"/>
      <c r="B523" s="14"/>
      <c r="C523" s="14"/>
      <c r="D523" s="22" t="s">
        <v>710</v>
      </c>
      <c r="E523" s="14"/>
      <c r="F523" s="14"/>
      <c r="G523" s="14"/>
      <c r="H523" s="14"/>
      <c r="I523" s="14"/>
      <c r="J523" s="14"/>
    </row>
    <row r="524" spans="1:10" x14ac:dyDescent="0.25">
      <c r="A524" s="10" t="s">
        <v>711</v>
      </c>
      <c r="B524" s="11" t="s">
        <v>16</v>
      </c>
      <c r="C524" s="11" t="s">
        <v>495</v>
      </c>
      <c r="D524" s="22" t="s">
        <v>712</v>
      </c>
      <c r="E524" s="12">
        <v>5</v>
      </c>
      <c r="F524" s="12">
        <v>128.78</v>
      </c>
      <c r="G524" s="13">
        <f>ROUND(E524*F524,2)</f>
        <v>643.9</v>
      </c>
      <c r="H524" s="12">
        <v>5</v>
      </c>
      <c r="I524" s="38">
        <v>0</v>
      </c>
      <c r="J524" s="13">
        <f>ROUND(H524*I524,2)</f>
        <v>0</v>
      </c>
    </row>
    <row r="525" spans="1:10" ht="33.75" x14ac:dyDescent="0.25">
      <c r="A525" s="14"/>
      <c r="B525" s="14"/>
      <c r="C525" s="14"/>
      <c r="D525" s="22" t="s">
        <v>713</v>
      </c>
      <c r="E525" s="14"/>
      <c r="F525" s="14"/>
      <c r="G525" s="14"/>
      <c r="H525" s="14"/>
      <c r="I525" s="14"/>
      <c r="J525" s="14"/>
    </row>
    <row r="526" spans="1:10" x14ac:dyDescent="0.25">
      <c r="A526" s="10" t="s">
        <v>714</v>
      </c>
      <c r="B526" s="11" t="s">
        <v>16</v>
      </c>
      <c r="C526" s="11" t="s">
        <v>17</v>
      </c>
      <c r="D526" s="22" t="s">
        <v>715</v>
      </c>
      <c r="E526" s="12">
        <v>1</v>
      </c>
      <c r="F526" s="12">
        <v>447.93</v>
      </c>
      <c r="G526" s="13">
        <f>ROUND(E526*F526,2)</f>
        <v>447.93</v>
      </c>
      <c r="H526" s="12">
        <v>1</v>
      </c>
      <c r="I526" s="38">
        <v>0</v>
      </c>
      <c r="J526" s="13">
        <f>ROUND(H526*I526,2)</f>
        <v>0</v>
      </c>
    </row>
    <row r="527" spans="1:10" ht="33.75" x14ac:dyDescent="0.25">
      <c r="A527" s="14"/>
      <c r="B527" s="14"/>
      <c r="C527" s="14"/>
      <c r="D527" s="22" t="s">
        <v>716</v>
      </c>
      <c r="E527" s="14"/>
      <c r="F527" s="14"/>
      <c r="G527" s="14"/>
      <c r="H527" s="14"/>
      <c r="I527" s="14"/>
      <c r="J527" s="14"/>
    </row>
    <row r="528" spans="1:10" x14ac:dyDescent="0.25">
      <c r="A528" s="10" t="s">
        <v>717</v>
      </c>
      <c r="B528" s="11" t="s">
        <v>16</v>
      </c>
      <c r="C528" s="11" t="s">
        <v>17</v>
      </c>
      <c r="D528" s="22" t="s">
        <v>718</v>
      </c>
      <c r="E528" s="12">
        <v>2</v>
      </c>
      <c r="F528" s="12">
        <v>2909.09</v>
      </c>
      <c r="G528" s="13">
        <f>ROUND(E528*F528,2)</f>
        <v>5818.18</v>
      </c>
      <c r="H528" s="12">
        <v>2</v>
      </c>
      <c r="I528" s="38">
        <v>0</v>
      </c>
      <c r="J528" s="13">
        <f>ROUND(H528*I528,2)</f>
        <v>0</v>
      </c>
    </row>
    <row r="529" spans="1:10" ht="45" x14ac:dyDescent="0.25">
      <c r="A529" s="14"/>
      <c r="B529" s="14"/>
      <c r="C529" s="14"/>
      <c r="D529" s="22" t="s">
        <v>719</v>
      </c>
      <c r="E529" s="14"/>
      <c r="F529" s="14"/>
      <c r="G529" s="14"/>
      <c r="H529" s="14"/>
      <c r="I529" s="14"/>
      <c r="J529" s="14"/>
    </row>
    <row r="530" spans="1:10" x14ac:dyDescent="0.25">
      <c r="A530" s="10" t="s">
        <v>720</v>
      </c>
      <c r="B530" s="11" t="s">
        <v>16</v>
      </c>
      <c r="C530" s="11" t="s">
        <v>17</v>
      </c>
      <c r="D530" s="22" t="s">
        <v>721</v>
      </c>
      <c r="E530" s="12">
        <v>1</v>
      </c>
      <c r="F530" s="12">
        <v>3964.93</v>
      </c>
      <c r="G530" s="13">
        <f>ROUND(E530*F530,2)</f>
        <v>3964.93</v>
      </c>
      <c r="H530" s="12">
        <v>1</v>
      </c>
      <c r="I530" s="38">
        <v>0</v>
      </c>
      <c r="J530" s="13">
        <f>ROUND(H530*I530,2)</f>
        <v>0</v>
      </c>
    </row>
    <row r="531" spans="1:10" ht="56.25" x14ac:dyDescent="0.25">
      <c r="A531" s="14"/>
      <c r="B531" s="14"/>
      <c r="C531" s="14"/>
      <c r="D531" s="22" t="s">
        <v>722</v>
      </c>
      <c r="E531" s="14"/>
      <c r="F531" s="14"/>
      <c r="G531" s="14"/>
      <c r="H531" s="14"/>
      <c r="I531" s="14"/>
      <c r="J531" s="14"/>
    </row>
    <row r="532" spans="1:10" x14ac:dyDescent="0.25">
      <c r="A532" s="10" t="s">
        <v>723</v>
      </c>
      <c r="B532" s="11" t="s">
        <v>16</v>
      </c>
      <c r="C532" s="11" t="s">
        <v>94</v>
      </c>
      <c r="D532" s="22" t="s">
        <v>724</v>
      </c>
      <c r="E532" s="12">
        <v>4</v>
      </c>
      <c r="F532" s="12">
        <v>222.75</v>
      </c>
      <c r="G532" s="13">
        <f>ROUND(E532*F532,2)</f>
        <v>891</v>
      </c>
      <c r="H532" s="12">
        <v>4</v>
      </c>
      <c r="I532" s="38">
        <v>0</v>
      </c>
      <c r="J532" s="13">
        <f>ROUND(H532*I532,2)</f>
        <v>0</v>
      </c>
    </row>
    <row r="533" spans="1:10" ht="22.5" x14ac:dyDescent="0.25">
      <c r="A533" s="10" t="s">
        <v>725</v>
      </c>
      <c r="B533" s="11" t="s">
        <v>16</v>
      </c>
      <c r="C533" s="11" t="s">
        <v>107</v>
      </c>
      <c r="D533" s="22" t="s">
        <v>726</v>
      </c>
      <c r="E533" s="12">
        <v>12</v>
      </c>
      <c r="F533" s="12">
        <v>64.69</v>
      </c>
      <c r="G533" s="13">
        <f>ROUND(E533*F533,2)</f>
        <v>776.28</v>
      </c>
      <c r="H533" s="12">
        <v>12</v>
      </c>
      <c r="I533" s="38">
        <v>0</v>
      </c>
      <c r="J533" s="13">
        <f>ROUND(H533*I533,2)</f>
        <v>0</v>
      </c>
    </row>
    <row r="534" spans="1:10" ht="191.25" x14ac:dyDescent="0.25">
      <c r="A534" s="14"/>
      <c r="B534" s="14"/>
      <c r="C534" s="14"/>
      <c r="D534" s="22" t="s">
        <v>727</v>
      </c>
      <c r="E534" s="14"/>
      <c r="F534" s="14"/>
      <c r="G534" s="14"/>
      <c r="H534" s="14"/>
      <c r="I534" s="14"/>
      <c r="J534" s="14"/>
    </row>
    <row r="535" spans="1:10" x14ac:dyDescent="0.25">
      <c r="A535" s="10" t="s">
        <v>728</v>
      </c>
      <c r="B535" s="11" t="s">
        <v>16</v>
      </c>
      <c r="C535" s="11" t="s">
        <v>107</v>
      </c>
      <c r="D535" s="22" t="s">
        <v>729</v>
      </c>
      <c r="E535" s="12">
        <v>16</v>
      </c>
      <c r="F535" s="12">
        <v>1050.74</v>
      </c>
      <c r="G535" s="13">
        <f>ROUND(E535*F535,2)</f>
        <v>16811.84</v>
      </c>
      <c r="H535" s="12">
        <v>16</v>
      </c>
      <c r="I535" s="38">
        <v>0</v>
      </c>
      <c r="J535" s="13">
        <f>ROUND(H535*I535,2)</f>
        <v>0</v>
      </c>
    </row>
    <row r="536" spans="1:10" ht="33.75" x14ac:dyDescent="0.25">
      <c r="A536" s="14"/>
      <c r="B536" s="14"/>
      <c r="C536" s="14"/>
      <c r="D536" s="22" t="s">
        <v>730</v>
      </c>
      <c r="E536" s="14"/>
      <c r="F536" s="14"/>
      <c r="G536" s="14"/>
      <c r="H536" s="14"/>
      <c r="I536" s="14"/>
      <c r="J536" s="14"/>
    </row>
    <row r="537" spans="1:10" x14ac:dyDescent="0.25">
      <c r="A537" s="10" t="s">
        <v>731</v>
      </c>
      <c r="B537" s="11" t="s">
        <v>16</v>
      </c>
      <c r="C537" s="11" t="s">
        <v>17</v>
      </c>
      <c r="D537" s="22" t="s">
        <v>732</v>
      </c>
      <c r="E537" s="12">
        <v>1</v>
      </c>
      <c r="F537" s="12">
        <v>335.08</v>
      </c>
      <c r="G537" s="13">
        <f>ROUND(E537*F537,2)</f>
        <v>335.08</v>
      </c>
      <c r="H537" s="12">
        <v>1</v>
      </c>
      <c r="I537" s="38">
        <v>0</v>
      </c>
      <c r="J537" s="13">
        <f>ROUND(H537*I537,2)</f>
        <v>0</v>
      </c>
    </row>
    <row r="538" spans="1:10" ht="33.75" x14ac:dyDescent="0.25">
      <c r="A538" s="14"/>
      <c r="B538" s="14"/>
      <c r="C538" s="14"/>
      <c r="D538" s="22" t="s">
        <v>733</v>
      </c>
      <c r="E538" s="14"/>
      <c r="F538" s="14"/>
      <c r="G538" s="14"/>
      <c r="H538" s="14"/>
      <c r="I538" s="14"/>
      <c r="J538" s="14"/>
    </row>
    <row r="539" spans="1:10" x14ac:dyDescent="0.25">
      <c r="A539" s="10" t="s">
        <v>734</v>
      </c>
      <c r="B539" s="11" t="s">
        <v>16</v>
      </c>
      <c r="C539" s="11" t="s">
        <v>17</v>
      </c>
      <c r="D539" s="22" t="s">
        <v>735</v>
      </c>
      <c r="E539" s="12">
        <v>1</v>
      </c>
      <c r="F539" s="12">
        <v>6069.63</v>
      </c>
      <c r="G539" s="13">
        <f>ROUND(E539*F539,2)</f>
        <v>6069.63</v>
      </c>
      <c r="H539" s="12">
        <v>1</v>
      </c>
      <c r="I539" s="38">
        <v>0</v>
      </c>
      <c r="J539" s="13">
        <f>ROUND(H539*I539,2)</f>
        <v>0</v>
      </c>
    </row>
    <row r="540" spans="1:10" ht="112.5" x14ac:dyDescent="0.25">
      <c r="A540" s="14"/>
      <c r="B540" s="14"/>
      <c r="C540" s="14"/>
      <c r="D540" s="22" t="s">
        <v>736</v>
      </c>
      <c r="E540" s="14"/>
      <c r="F540" s="14"/>
      <c r="G540" s="14"/>
      <c r="H540" s="14"/>
      <c r="I540" s="14"/>
      <c r="J540" s="14"/>
    </row>
    <row r="541" spans="1:10" x14ac:dyDescent="0.25">
      <c r="A541" s="10" t="s">
        <v>737</v>
      </c>
      <c r="B541" s="11" t="s">
        <v>16</v>
      </c>
      <c r="C541" s="11" t="s">
        <v>94</v>
      </c>
      <c r="D541" s="22" t="s">
        <v>738</v>
      </c>
      <c r="E541" s="12">
        <v>6</v>
      </c>
      <c r="F541" s="12">
        <v>449.82</v>
      </c>
      <c r="G541" s="13">
        <f>ROUND(E541*F541,2)</f>
        <v>2698.92</v>
      </c>
      <c r="H541" s="12">
        <v>6</v>
      </c>
      <c r="I541" s="38">
        <v>0</v>
      </c>
      <c r="J541" s="13">
        <f>ROUND(H541*I541,2)</f>
        <v>0</v>
      </c>
    </row>
    <row r="542" spans="1:10" x14ac:dyDescent="0.25">
      <c r="A542" s="14"/>
      <c r="B542" s="14"/>
      <c r="C542" s="14"/>
      <c r="D542" s="22" t="s">
        <v>739</v>
      </c>
      <c r="E542" s="14"/>
      <c r="F542" s="14"/>
      <c r="G542" s="14"/>
      <c r="H542" s="14"/>
      <c r="I542" s="14"/>
      <c r="J542" s="14"/>
    </row>
    <row r="543" spans="1:10" x14ac:dyDescent="0.25">
      <c r="A543" s="10" t="s">
        <v>740</v>
      </c>
      <c r="B543" s="11" t="s">
        <v>16</v>
      </c>
      <c r="C543" s="11" t="s">
        <v>17</v>
      </c>
      <c r="D543" s="22" t="s">
        <v>741</v>
      </c>
      <c r="E543" s="12">
        <v>1</v>
      </c>
      <c r="F543" s="12">
        <v>2008.13</v>
      </c>
      <c r="G543" s="13">
        <f>ROUND(E543*F543,2)</f>
        <v>2008.13</v>
      </c>
      <c r="H543" s="12">
        <v>1</v>
      </c>
      <c r="I543" s="38">
        <v>0</v>
      </c>
      <c r="J543" s="13">
        <f>ROUND(H543*I543,2)</f>
        <v>0</v>
      </c>
    </row>
    <row r="544" spans="1:10" x14ac:dyDescent="0.25">
      <c r="A544" s="14"/>
      <c r="B544" s="14"/>
      <c r="C544" s="14"/>
      <c r="D544" s="22" t="s">
        <v>742</v>
      </c>
      <c r="E544" s="14"/>
      <c r="F544" s="14"/>
      <c r="G544" s="14"/>
      <c r="H544" s="14"/>
      <c r="I544" s="14"/>
      <c r="J544" s="14"/>
    </row>
    <row r="545" spans="1:10" x14ac:dyDescent="0.25">
      <c r="A545" s="10" t="s">
        <v>743</v>
      </c>
      <c r="B545" s="11" t="s">
        <v>16</v>
      </c>
      <c r="C545" s="11" t="s">
        <v>17</v>
      </c>
      <c r="D545" s="22" t="s">
        <v>744</v>
      </c>
      <c r="E545" s="12">
        <v>1</v>
      </c>
      <c r="F545" s="12">
        <v>8741.5</v>
      </c>
      <c r="G545" s="13">
        <f>ROUND(E545*F545,2)</f>
        <v>8741.5</v>
      </c>
      <c r="H545" s="12">
        <v>1</v>
      </c>
      <c r="I545" s="38">
        <v>0</v>
      </c>
      <c r="J545" s="13">
        <f>ROUND(H545*I545,2)</f>
        <v>0</v>
      </c>
    </row>
    <row r="546" spans="1:10" ht="202.5" x14ac:dyDescent="0.25">
      <c r="A546" s="14"/>
      <c r="B546" s="14"/>
      <c r="C546" s="14"/>
      <c r="D546" s="22" t="s">
        <v>745</v>
      </c>
      <c r="E546" s="14"/>
      <c r="F546" s="14"/>
      <c r="G546" s="14"/>
      <c r="H546" s="14"/>
      <c r="I546" s="14"/>
      <c r="J546" s="14"/>
    </row>
    <row r="547" spans="1:10" x14ac:dyDescent="0.25">
      <c r="A547" s="10" t="s">
        <v>746</v>
      </c>
      <c r="B547" s="11" t="s">
        <v>16</v>
      </c>
      <c r="C547" s="11" t="s">
        <v>17</v>
      </c>
      <c r="D547" s="22" t="s">
        <v>747</v>
      </c>
      <c r="E547" s="12">
        <v>1</v>
      </c>
      <c r="F547" s="12">
        <v>1437.42</v>
      </c>
      <c r="G547" s="13">
        <f>ROUND(E547*F547,2)</f>
        <v>1437.42</v>
      </c>
      <c r="H547" s="12">
        <v>1</v>
      </c>
      <c r="I547" s="38">
        <v>0</v>
      </c>
      <c r="J547" s="13">
        <f>ROUND(H547*I547,2)</f>
        <v>0</v>
      </c>
    </row>
    <row r="548" spans="1:10" ht="67.5" x14ac:dyDescent="0.25">
      <c r="A548" s="14"/>
      <c r="B548" s="14"/>
      <c r="C548" s="14"/>
      <c r="D548" s="22" t="s">
        <v>748</v>
      </c>
      <c r="E548" s="14"/>
      <c r="F548" s="14"/>
      <c r="G548" s="14"/>
      <c r="H548" s="14"/>
      <c r="I548" s="14"/>
      <c r="J548" s="14"/>
    </row>
    <row r="549" spans="1:10" x14ac:dyDescent="0.25">
      <c r="A549" s="14"/>
      <c r="B549" s="14"/>
      <c r="C549" s="14"/>
      <c r="D549" s="33" t="s">
        <v>749</v>
      </c>
      <c r="E549" s="12">
        <v>1</v>
      </c>
      <c r="F549" s="15">
        <f>G496+G498+G500+G502+G504+G506+G508+G510+G512+G514+G516+G518+G520+G522+G524+G526+G528+G530+G532+G533+G535+G537+G539+G541+G543+G545+G547</f>
        <v>126342.45</v>
      </c>
      <c r="G549" s="15">
        <f>ROUND(E549*F549,2)</f>
        <v>126342.45</v>
      </c>
      <c r="H549" s="12">
        <v>1</v>
      </c>
      <c r="I549" s="15">
        <f>J496+J498+J500+J502+J504+J506+J508+J510+J512+J514+J516+J518+J520+J522+J524+J526+J528+J530+J532+J533+J535+J537+J539+J541+J543+J545+J547</f>
        <v>0</v>
      </c>
      <c r="J549" s="15">
        <f>ROUND(H549*I549,2)</f>
        <v>0</v>
      </c>
    </row>
    <row r="550" spans="1:10" ht="1.1499999999999999" customHeight="1" x14ac:dyDescent="0.25">
      <c r="A550" s="16"/>
      <c r="B550" s="16"/>
      <c r="C550" s="16"/>
      <c r="D550" s="34"/>
      <c r="E550" s="16"/>
      <c r="F550" s="16"/>
      <c r="G550" s="16"/>
      <c r="H550" s="16"/>
      <c r="I550" s="16"/>
      <c r="J550" s="16"/>
    </row>
    <row r="551" spans="1:10" x14ac:dyDescent="0.25">
      <c r="A551" s="17" t="s">
        <v>750</v>
      </c>
      <c r="B551" s="17" t="s">
        <v>10</v>
      </c>
      <c r="C551" s="17" t="s">
        <v>11</v>
      </c>
      <c r="D551" s="35" t="s">
        <v>751</v>
      </c>
      <c r="E551" s="18">
        <f t="shared" ref="E551:J551" si="46">E570</f>
        <v>1</v>
      </c>
      <c r="F551" s="18">
        <f t="shared" si="46"/>
        <v>19412.490000000002</v>
      </c>
      <c r="G551" s="18">
        <f t="shared" si="46"/>
        <v>19412.490000000002</v>
      </c>
      <c r="H551" s="18">
        <f t="shared" si="46"/>
        <v>1</v>
      </c>
      <c r="I551" s="18">
        <f t="shared" si="46"/>
        <v>9975</v>
      </c>
      <c r="J551" s="18">
        <f t="shared" si="46"/>
        <v>9975</v>
      </c>
    </row>
    <row r="552" spans="1:10" x14ac:dyDescent="0.25">
      <c r="A552" s="10" t="s">
        <v>752</v>
      </c>
      <c r="B552" s="11" t="s">
        <v>16</v>
      </c>
      <c r="C552" s="11" t="s">
        <v>17</v>
      </c>
      <c r="D552" s="22" t="s">
        <v>753</v>
      </c>
      <c r="E552" s="12">
        <v>10</v>
      </c>
      <c r="F552" s="12">
        <v>81.17</v>
      </c>
      <c r="G552" s="13">
        <f>ROUND(E552*F552,2)</f>
        <v>811.7</v>
      </c>
      <c r="H552" s="12">
        <v>10</v>
      </c>
      <c r="I552" s="38">
        <v>0</v>
      </c>
      <c r="J552" s="13">
        <f>ROUND(H552*I552,2)</f>
        <v>0</v>
      </c>
    </row>
    <row r="553" spans="1:10" ht="22.5" x14ac:dyDescent="0.25">
      <c r="A553" s="14"/>
      <c r="B553" s="14"/>
      <c r="C553" s="14"/>
      <c r="D553" s="22" t="s">
        <v>754</v>
      </c>
      <c r="E553" s="14"/>
      <c r="F553" s="14"/>
      <c r="G553" s="14"/>
      <c r="H553" s="14"/>
      <c r="I553" s="14"/>
      <c r="J553" s="14"/>
    </row>
    <row r="554" spans="1:10" x14ac:dyDescent="0.25">
      <c r="A554" s="10" t="s">
        <v>755</v>
      </c>
      <c r="B554" s="11" t="s">
        <v>16</v>
      </c>
      <c r="C554" s="11" t="s">
        <v>17</v>
      </c>
      <c r="D554" s="22" t="s">
        <v>756</v>
      </c>
      <c r="E554" s="12">
        <v>1</v>
      </c>
      <c r="F554" s="12">
        <v>5106.83</v>
      </c>
      <c r="G554" s="13">
        <f>ROUND(E554*F554,2)</f>
        <v>5106.83</v>
      </c>
      <c r="H554" s="12">
        <v>1</v>
      </c>
      <c r="I554" s="38">
        <v>0</v>
      </c>
      <c r="J554" s="13">
        <f>ROUND(H554*I554,2)</f>
        <v>0</v>
      </c>
    </row>
    <row r="555" spans="1:10" ht="101.25" x14ac:dyDescent="0.25">
      <c r="A555" s="14"/>
      <c r="B555" s="14"/>
      <c r="C555" s="14"/>
      <c r="D555" s="22" t="s">
        <v>757</v>
      </c>
      <c r="E555" s="14"/>
      <c r="F555" s="14"/>
      <c r="G555" s="14"/>
      <c r="H555" s="14"/>
      <c r="I555" s="14"/>
      <c r="J555" s="14"/>
    </row>
    <row r="556" spans="1:10" x14ac:dyDescent="0.25">
      <c r="A556" s="10" t="s">
        <v>758</v>
      </c>
      <c r="B556" s="11" t="s">
        <v>16</v>
      </c>
      <c r="C556" s="11" t="s">
        <v>17</v>
      </c>
      <c r="D556" s="22" t="s">
        <v>759</v>
      </c>
      <c r="E556" s="12">
        <v>1</v>
      </c>
      <c r="F556" s="12">
        <v>20.3</v>
      </c>
      <c r="G556" s="13">
        <f>ROUND(E556*F556,2)</f>
        <v>20.3</v>
      </c>
      <c r="H556" s="12">
        <v>1</v>
      </c>
      <c r="I556" s="38">
        <v>0</v>
      </c>
      <c r="J556" s="13">
        <f>ROUND(H556*I556,2)</f>
        <v>0</v>
      </c>
    </row>
    <row r="557" spans="1:10" ht="22.5" x14ac:dyDescent="0.25">
      <c r="A557" s="14"/>
      <c r="B557" s="14"/>
      <c r="C557" s="14"/>
      <c r="D557" s="22" t="s">
        <v>760</v>
      </c>
      <c r="E557" s="14"/>
      <c r="F557" s="14"/>
      <c r="G557" s="14"/>
      <c r="H557" s="14"/>
      <c r="I557" s="14"/>
      <c r="J557" s="14"/>
    </row>
    <row r="558" spans="1:10" x14ac:dyDescent="0.25">
      <c r="A558" s="10" t="s">
        <v>761</v>
      </c>
      <c r="B558" s="11" t="s">
        <v>16</v>
      </c>
      <c r="C558" s="11" t="s">
        <v>17</v>
      </c>
      <c r="D558" s="22" t="s">
        <v>762</v>
      </c>
      <c r="E558" s="12">
        <v>10</v>
      </c>
      <c r="F558" s="12">
        <v>9.89</v>
      </c>
      <c r="G558" s="13">
        <f>ROUND(E558*F558,2)</f>
        <v>98.9</v>
      </c>
      <c r="H558" s="12">
        <v>10</v>
      </c>
      <c r="I558" s="38">
        <v>0</v>
      </c>
      <c r="J558" s="13">
        <f>ROUND(H558*I558,2)</f>
        <v>0</v>
      </c>
    </row>
    <row r="559" spans="1:10" ht="33.75" x14ac:dyDescent="0.25">
      <c r="A559" s="14"/>
      <c r="B559" s="14"/>
      <c r="C559" s="14"/>
      <c r="D559" s="22" t="s">
        <v>763</v>
      </c>
      <c r="E559" s="14"/>
      <c r="F559" s="14"/>
      <c r="G559" s="14"/>
      <c r="H559" s="14"/>
      <c r="I559" s="14"/>
      <c r="J559" s="14"/>
    </row>
    <row r="560" spans="1:10" x14ac:dyDescent="0.25">
      <c r="A560" s="10" t="s">
        <v>764</v>
      </c>
      <c r="B560" s="11" t="s">
        <v>16</v>
      </c>
      <c r="C560" s="11" t="s">
        <v>17</v>
      </c>
      <c r="D560" s="22" t="s">
        <v>765</v>
      </c>
      <c r="E560" s="12">
        <v>1</v>
      </c>
      <c r="F560" s="12">
        <v>1217.48</v>
      </c>
      <c r="G560" s="13">
        <f>ROUND(E560*F560,2)</f>
        <v>1217.48</v>
      </c>
      <c r="H560" s="12">
        <v>1</v>
      </c>
      <c r="I560" s="38">
        <v>0</v>
      </c>
      <c r="J560" s="13">
        <f>ROUND(H560*I560,2)</f>
        <v>0</v>
      </c>
    </row>
    <row r="561" spans="1:10" ht="56.25" x14ac:dyDescent="0.25">
      <c r="A561" s="14"/>
      <c r="B561" s="14"/>
      <c r="C561" s="14"/>
      <c r="D561" s="22" t="s">
        <v>766</v>
      </c>
      <c r="E561" s="14"/>
      <c r="F561" s="14"/>
      <c r="G561" s="14"/>
      <c r="H561" s="14"/>
      <c r="I561" s="14"/>
      <c r="J561" s="14"/>
    </row>
    <row r="562" spans="1:10" x14ac:dyDescent="0.25">
      <c r="A562" s="10" t="s">
        <v>767</v>
      </c>
      <c r="B562" s="11" t="s">
        <v>16</v>
      </c>
      <c r="C562" s="11" t="s">
        <v>17</v>
      </c>
      <c r="D562" s="22" t="s">
        <v>768</v>
      </c>
      <c r="E562" s="12">
        <v>2</v>
      </c>
      <c r="F562" s="12">
        <v>44.36</v>
      </c>
      <c r="G562" s="13">
        <f>ROUND(E562*F562,2)</f>
        <v>88.72</v>
      </c>
      <c r="H562" s="12">
        <v>2</v>
      </c>
      <c r="I562" s="38">
        <v>0</v>
      </c>
      <c r="J562" s="13">
        <f>ROUND(H562*I562,2)</f>
        <v>0</v>
      </c>
    </row>
    <row r="563" spans="1:10" ht="22.5" x14ac:dyDescent="0.25">
      <c r="A563" s="14"/>
      <c r="B563" s="14"/>
      <c r="C563" s="14"/>
      <c r="D563" s="22" t="s">
        <v>769</v>
      </c>
      <c r="E563" s="14"/>
      <c r="F563" s="14"/>
      <c r="G563" s="14"/>
      <c r="H563" s="14"/>
      <c r="I563" s="14"/>
      <c r="J563" s="14"/>
    </row>
    <row r="564" spans="1:10" ht="22.5" x14ac:dyDescent="0.25">
      <c r="A564" s="10" t="s">
        <v>770</v>
      </c>
      <c r="B564" s="11" t="s">
        <v>16</v>
      </c>
      <c r="C564" s="11" t="s">
        <v>17</v>
      </c>
      <c r="D564" s="22" t="s">
        <v>771</v>
      </c>
      <c r="E564" s="12">
        <v>2</v>
      </c>
      <c r="F564" s="12">
        <v>661.97</v>
      </c>
      <c r="G564" s="13">
        <f>ROUND(E564*F564,2)</f>
        <v>1323.94</v>
      </c>
      <c r="H564" s="12">
        <v>2</v>
      </c>
      <c r="I564" s="38">
        <v>0</v>
      </c>
      <c r="J564" s="13">
        <f>ROUND(H564*I564,2)</f>
        <v>0</v>
      </c>
    </row>
    <row r="565" spans="1:10" ht="146.25" x14ac:dyDescent="0.25">
      <c r="A565" s="14"/>
      <c r="B565" s="14"/>
      <c r="C565" s="14"/>
      <c r="D565" s="22" t="s">
        <v>772</v>
      </c>
      <c r="E565" s="14"/>
      <c r="F565" s="14"/>
      <c r="G565" s="14"/>
      <c r="H565" s="14"/>
      <c r="I565" s="14"/>
      <c r="J565" s="14"/>
    </row>
    <row r="566" spans="1:10" x14ac:dyDescent="0.25">
      <c r="A566" s="10" t="s">
        <v>696</v>
      </c>
      <c r="B566" s="11" t="s">
        <v>16</v>
      </c>
      <c r="C566" s="11" t="s">
        <v>94</v>
      </c>
      <c r="D566" s="22" t="s">
        <v>697</v>
      </c>
      <c r="E566" s="12">
        <v>3</v>
      </c>
      <c r="F566" s="12">
        <v>256.54000000000002</v>
      </c>
      <c r="G566" s="13">
        <f>ROUND(E566*F566,2)</f>
        <v>769.62</v>
      </c>
      <c r="H566" s="12">
        <v>3</v>
      </c>
      <c r="I566" s="38">
        <v>0</v>
      </c>
      <c r="J566" s="13">
        <f>ROUND(H566*I566,2)</f>
        <v>0</v>
      </c>
    </row>
    <row r="567" spans="1:10" ht="33.75" x14ac:dyDescent="0.25">
      <c r="A567" s="14"/>
      <c r="B567" s="14"/>
      <c r="C567" s="14"/>
      <c r="D567" s="22" t="s">
        <v>698</v>
      </c>
      <c r="E567" s="14"/>
      <c r="F567" s="14"/>
      <c r="G567" s="14"/>
      <c r="H567" s="14"/>
      <c r="I567" s="14"/>
      <c r="J567" s="14"/>
    </row>
    <row r="568" spans="1:10" ht="22.5" x14ac:dyDescent="0.25">
      <c r="A568" s="10" t="s">
        <v>773</v>
      </c>
      <c r="B568" s="11" t="s">
        <v>16</v>
      </c>
      <c r="C568" s="11" t="s">
        <v>32</v>
      </c>
      <c r="D568" s="22" t="s">
        <v>774</v>
      </c>
      <c r="E568" s="12">
        <v>1</v>
      </c>
      <c r="F568" s="12">
        <v>9975</v>
      </c>
      <c r="G568" s="13">
        <f>ROUND(E568*F568,2)</f>
        <v>9975</v>
      </c>
      <c r="H568" s="12">
        <v>1</v>
      </c>
      <c r="I568" s="39">
        <f>F568</f>
        <v>9975</v>
      </c>
      <c r="J568" s="13">
        <f>ROUND(H568*I568,2)</f>
        <v>9975</v>
      </c>
    </row>
    <row r="569" spans="1:10" ht="22.5" x14ac:dyDescent="0.25">
      <c r="A569" s="14"/>
      <c r="B569" s="14"/>
      <c r="C569" s="14"/>
      <c r="D569" s="22" t="s">
        <v>775</v>
      </c>
      <c r="E569" s="14"/>
      <c r="F569" s="14"/>
      <c r="G569" s="14"/>
      <c r="H569" s="14"/>
      <c r="I569" s="14"/>
      <c r="J569" s="14"/>
    </row>
    <row r="570" spans="1:10" x14ac:dyDescent="0.25">
      <c r="A570" s="14"/>
      <c r="B570" s="14"/>
      <c r="C570" s="14"/>
      <c r="D570" s="33" t="s">
        <v>776</v>
      </c>
      <c r="E570" s="12">
        <v>1</v>
      </c>
      <c r="F570" s="15">
        <f>G552+G554+G556+G558+G560+G562+G564+G566+G568</f>
        <v>19412.490000000002</v>
      </c>
      <c r="G570" s="15">
        <f>ROUND(E570*F570,2)</f>
        <v>19412.490000000002</v>
      </c>
      <c r="H570" s="12">
        <v>1</v>
      </c>
      <c r="I570" s="15">
        <f>J552+J554+J556+J558+J560+J562+J564+J566+J568</f>
        <v>9975</v>
      </c>
      <c r="J570" s="15">
        <f>ROUND(H570*I570,2)</f>
        <v>9975</v>
      </c>
    </row>
    <row r="571" spans="1:10" ht="1.1499999999999999" customHeight="1" x14ac:dyDescent="0.25">
      <c r="A571" s="16"/>
      <c r="B571" s="16"/>
      <c r="C571" s="16"/>
      <c r="D571" s="34"/>
      <c r="E571" s="16"/>
      <c r="F571" s="16"/>
      <c r="G571" s="16"/>
      <c r="H571" s="16"/>
      <c r="I571" s="16"/>
      <c r="J571" s="16"/>
    </row>
    <row r="572" spans="1:10" x14ac:dyDescent="0.25">
      <c r="A572" s="17" t="s">
        <v>777</v>
      </c>
      <c r="B572" s="17" t="s">
        <v>10</v>
      </c>
      <c r="C572" s="17" t="s">
        <v>11</v>
      </c>
      <c r="D572" s="35" t="s">
        <v>778</v>
      </c>
      <c r="E572" s="18">
        <f t="shared" ref="E572:J572" si="47">E587</f>
        <v>1</v>
      </c>
      <c r="F572" s="18">
        <f t="shared" si="47"/>
        <v>127058.16</v>
      </c>
      <c r="G572" s="18">
        <f t="shared" si="47"/>
        <v>127058.16</v>
      </c>
      <c r="H572" s="18">
        <f t="shared" si="47"/>
        <v>1</v>
      </c>
      <c r="I572" s="18">
        <f t="shared" si="47"/>
        <v>0</v>
      </c>
      <c r="J572" s="18">
        <f t="shared" si="47"/>
        <v>0</v>
      </c>
    </row>
    <row r="573" spans="1:10" x14ac:dyDescent="0.25">
      <c r="A573" s="10" t="s">
        <v>414</v>
      </c>
      <c r="B573" s="11" t="s">
        <v>16</v>
      </c>
      <c r="C573" s="11" t="s">
        <v>322</v>
      </c>
      <c r="D573" s="22" t="s">
        <v>415</v>
      </c>
      <c r="E573" s="12">
        <v>9696</v>
      </c>
      <c r="F573" s="12">
        <v>3.27</v>
      </c>
      <c r="G573" s="13">
        <f>ROUND(E573*F573,2)</f>
        <v>31705.919999999998</v>
      </c>
      <c r="H573" s="12">
        <v>9696</v>
      </c>
      <c r="I573" s="38">
        <v>0</v>
      </c>
      <c r="J573" s="13">
        <f>ROUND(H573*I573,2)</f>
        <v>0</v>
      </c>
    </row>
    <row r="574" spans="1:10" ht="67.5" x14ac:dyDescent="0.25">
      <c r="A574" s="14"/>
      <c r="B574" s="14"/>
      <c r="C574" s="14"/>
      <c r="D574" s="22" t="s">
        <v>416</v>
      </c>
      <c r="E574" s="14"/>
      <c r="F574" s="14"/>
      <c r="G574" s="14"/>
      <c r="H574" s="14"/>
      <c r="I574" s="14"/>
      <c r="J574" s="14"/>
    </row>
    <row r="575" spans="1:10" x14ac:dyDescent="0.25">
      <c r="A575" s="10" t="s">
        <v>417</v>
      </c>
      <c r="B575" s="11" t="s">
        <v>16</v>
      </c>
      <c r="C575" s="11" t="s">
        <v>322</v>
      </c>
      <c r="D575" s="22" t="s">
        <v>418</v>
      </c>
      <c r="E575" s="12">
        <v>9976</v>
      </c>
      <c r="F575" s="12">
        <v>1.42</v>
      </c>
      <c r="G575" s="13">
        <f>ROUND(E575*F575,2)</f>
        <v>14165.92</v>
      </c>
      <c r="H575" s="12">
        <v>9976</v>
      </c>
      <c r="I575" s="38">
        <v>0</v>
      </c>
      <c r="J575" s="13">
        <f>ROUND(H575*I575,2)</f>
        <v>0</v>
      </c>
    </row>
    <row r="576" spans="1:10" ht="22.5" x14ac:dyDescent="0.25">
      <c r="A576" s="14"/>
      <c r="B576" s="14"/>
      <c r="C576" s="14"/>
      <c r="D576" s="22" t="s">
        <v>419</v>
      </c>
      <c r="E576" s="14"/>
      <c r="F576" s="14"/>
      <c r="G576" s="14"/>
      <c r="H576" s="14"/>
      <c r="I576" s="14"/>
      <c r="J576" s="14"/>
    </row>
    <row r="577" spans="1:10" x14ac:dyDescent="0.25">
      <c r="A577" s="10" t="s">
        <v>420</v>
      </c>
      <c r="B577" s="11" t="s">
        <v>16</v>
      </c>
      <c r="C577" s="11" t="s">
        <v>17</v>
      </c>
      <c r="D577" s="22" t="s">
        <v>421</v>
      </c>
      <c r="E577" s="12">
        <v>56</v>
      </c>
      <c r="F577" s="12">
        <v>34.25</v>
      </c>
      <c r="G577" s="13">
        <f>ROUND(E577*F577,2)</f>
        <v>1918</v>
      </c>
      <c r="H577" s="12">
        <v>56</v>
      </c>
      <c r="I577" s="38">
        <v>0</v>
      </c>
      <c r="J577" s="13">
        <f>ROUND(H577*I577,2)</f>
        <v>0</v>
      </c>
    </row>
    <row r="578" spans="1:10" ht="56.25" x14ac:dyDescent="0.25">
      <c r="A578" s="14"/>
      <c r="B578" s="14"/>
      <c r="C578" s="14"/>
      <c r="D578" s="22" t="s">
        <v>422</v>
      </c>
      <c r="E578" s="14"/>
      <c r="F578" s="14"/>
      <c r="G578" s="14"/>
      <c r="H578" s="14"/>
      <c r="I578" s="14"/>
      <c r="J578" s="14"/>
    </row>
    <row r="579" spans="1:10" x14ac:dyDescent="0.25">
      <c r="A579" s="10" t="s">
        <v>423</v>
      </c>
      <c r="B579" s="11" t="s">
        <v>16</v>
      </c>
      <c r="C579" s="11" t="s">
        <v>17</v>
      </c>
      <c r="D579" s="22" t="s">
        <v>424</v>
      </c>
      <c r="E579" s="12">
        <v>224</v>
      </c>
      <c r="F579" s="12">
        <v>13.8</v>
      </c>
      <c r="G579" s="13">
        <f>ROUND(E579*F579,2)</f>
        <v>3091.2</v>
      </c>
      <c r="H579" s="12">
        <v>224</v>
      </c>
      <c r="I579" s="38">
        <v>0</v>
      </c>
      <c r="J579" s="13">
        <f>ROUND(H579*I579,2)</f>
        <v>0</v>
      </c>
    </row>
    <row r="580" spans="1:10" ht="112.5" x14ac:dyDescent="0.25">
      <c r="A580" s="14"/>
      <c r="B580" s="14"/>
      <c r="C580" s="14"/>
      <c r="D580" s="22" t="s">
        <v>425</v>
      </c>
      <c r="E580" s="14"/>
      <c r="F580" s="14"/>
      <c r="G580" s="14"/>
      <c r="H580" s="14"/>
      <c r="I580" s="14"/>
      <c r="J580" s="14"/>
    </row>
    <row r="581" spans="1:10" x14ac:dyDescent="0.25">
      <c r="A581" s="10" t="s">
        <v>779</v>
      </c>
      <c r="B581" s="11" t="s">
        <v>16</v>
      </c>
      <c r="C581" s="11" t="s">
        <v>94</v>
      </c>
      <c r="D581" s="22" t="s">
        <v>780</v>
      </c>
      <c r="E581" s="12">
        <v>123.9</v>
      </c>
      <c r="F581" s="12">
        <v>174.17</v>
      </c>
      <c r="G581" s="13">
        <f>ROUND(E581*F581,2)</f>
        <v>21579.66</v>
      </c>
      <c r="H581" s="12">
        <v>123.9</v>
      </c>
      <c r="I581" s="38">
        <v>0</v>
      </c>
      <c r="J581" s="13">
        <f>ROUND(H581*I581,2)</f>
        <v>0</v>
      </c>
    </row>
    <row r="582" spans="1:10" ht="56.25" x14ac:dyDescent="0.25">
      <c r="A582" s="14"/>
      <c r="B582" s="14"/>
      <c r="C582" s="14"/>
      <c r="D582" s="22" t="s">
        <v>781</v>
      </c>
      <c r="E582" s="14"/>
      <c r="F582" s="14"/>
      <c r="G582" s="14"/>
      <c r="H582" s="14"/>
      <c r="I582" s="14"/>
      <c r="J582" s="14"/>
    </row>
    <row r="583" spans="1:10" x14ac:dyDescent="0.25">
      <c r="A583" s="10" t="s">
        <v>782</v>
      </c>
      <c r="B583" s="11" t="s">
        <v>16</v>
      </c>
      <c r="C583" s="11" t="s">
        <v>94</v>
      </c>
      <c r="D583" s="22" t="s">
        <v>783</v>
      </c>
      <c r="E583" s="12">
        <v>0.6</v>
      </c>
      <c r="F583" s="12">
        <v>91.7</v>
      </c>
      <c r="G583" s="13">
        <f>ROUND(E583*F583,2)</f>
        <v>55.02</v>
      </c>
      <c r="H583" s="12">
        <v>0.6</v>
      </c>
      <c r="I583" s="38">
        <v>0</v>
      </c>
      <c r="J583" s="13">
        <f>ROUND(H583*I583,2)</f>
        <v>0</v>
      </c>
    </row>
    <row r="584" spans="1:10" ht="56.25" x14ac:dyDescent="0.25">
      <c r="A584" s="14"/>
      <c r="B584" s="14"/>
      <c r="C584" s="14"/>
      <c r="D584" s="22" t="s">
        <v>784</v>
      </c>
      <c r="E584" s="14"/>
      <c r="F584" s="14"/>
      <c r="G584" s="14"/>
      <c r="H584" s="14"/>
      <c r="I584" s="14"/>
      <c r="J584" s="14"/>
    </row>
    <row r="585" spans="1:10" x14ac:dyDescent="0.25">
      <c r="A585" s="10" t="s">
        <v>785</v>
      </c>
      <c r="B585" s="11" t="s">
        <v>16</v>
      </c>
      <c r="C585" s="11" t="s">
        <v>17</v>
      </c>
      <c r="D585" s="22" t="s">
        <v>786</v>
      </c>
      <c r="E585" s="12">
        <v>2</v>
      </c>
      <c r="F585" s="12">
        <v>27271.22</v>
      </c>
      <c r="G585" s="13">
        <f>ROUND(E585*F585,2)</f>
        <v>54542.44</v>
      </c>
      <c r="H585" s="12">
        <v>2</v>
      </c>
      <c r="I585" s="38">
        <v>0</v>
      </c>
      <c r="J585" s="13">
        <f>ROUND(H585*I585,2)</f>
        <v>0</v>
      </c>
    </row>
    <row r="586" spans="1:10" ht="157.5" x14ac:dyDescent="0.25">
      <c r="A586" s="14"/>
      <c r="B586" s="14"/>
      <c r="C586" s="14"/>
      <c r="D586" s="22" t="s">
        <v>787</v>
      </c>
      <c r="E586" s="14"/>
      <c r="F586" s="14"/>
      <c r="G586" s="14"/>
      <c r="H586" s="14"/>
      <c r="I586" s="14"/>
      <c r="J586" s="14"/>
    </row>
    <row r="587" spans="1:10" x14ac:dyDescent="0.25">
      <c r="A587" s="14"/>
      <c r="B587" s="14"/>
      <c r="C587" s="14"/>
      <c r="D587" s="33" t="s">
        <v>788</v>
      </c>
      <c r="E587" s="12">
        <v>1</v>
      </c>
      <c r="F587" s="15">
        <f>G573+G575+G577+G579+G581+G583+G585</f>
        <v>127058.16</v>
      </c>
      <c r="G587" s="15">
        <f>ROUND(E587*F587,2)</f>
        <v>127058.16</v>
      </c>
      <c r="H587" s="12">
        <v>1</v>
      </c>
      <c r="I587" s="15">
        <f>J573+J575+J577+J579+J581+J583+J585</f>
        <v>0</v>
      </c>
      <c r="J587" s="15">
        <f>ROUND(H587*I587,2)</f>
        <v>0</v>
      </c>
    </row>
    <row r="588" spans="1:10" ht="1.1499999999999999" customHeight="1" x14ac:dyDescent="0.25">
      <c r="A588" s="16"/>
      <c r="B588" s="16"/>
      <c r="C588" s="16"/>
      <c r="D588" s="34"/>
      <c r="E588" s="16"/>
      <c r="F588" s="16"/>
      <c r="G588" s="16"/>
      <c r="H588" s="16"/>
      <c r="I588" s="16"/>
      <c r="J588" s="16"/>
    </row>
    <row r="589" spans="1:10" x14ac:dyDescent="0.25">
      <c r="A589" s="17" t="s">
        <v>789</v>
      </c>
      <c r="B589" s="17" t="s">
        <v>10</v>
      </c>
      <c r="C589" s="17" t="s">
        <v>11</v>
      </c>
      <c r="D589" s="35" t="s">
        <v>73</v>
      </c>
      <c r="E589" s="18">
        <f t="shared" ref="E589:J589" si="48">E606</f>
        <v>1</v>
      </c>
      <c r="F589" s="18">
        <f t="shared" si="48"/>
        <v>44985.11</v>
      </c>
      <c r="G589" s="18">
        <f t="shared" si="48"/>
        <v>44985.11</v>
      </c>
      <c r="H589" s="18">
        <f t="shared" si="48"/>
        <v>1</v>
      </c>
      <c r="I589" s="18">
        <f t="shared" si="48"/>
        <v>0</v>
      </c>
      <c r="J589" s="18">
        <f t="shared" si="48"/>
        <v>0</v>
      </c>
    </row>
    <row r="590" spans="1:10" x14ac:dyDescent="0.25">
      <c r="A590" s="10" t="s">
        <v>790</v>
      </c>
      <c r="B590" s="11" t="s">
        <v>16</v>
      </c>
      <c r="C590" s="11" t="s">
        <v>17</v>
      </c>
      <c r="D590" s="22" t="s">
        <v>791</v>
      </c>
      <c r="E590" s="12">
        <v>2</v>
      </c>
      <c r="F590" s="12">
        <v>267.75</v>
      </c>
      <c r="G590" s="13">
        <f>ROUND(E590*F590,2)</f>
        <v>535.5</v>
      </c>
      <c r="H590" s="12">
        <v>2</v>
      </c>
      <c r="I590" s="38">
        <v>0</v>
      </c>
      <c r="J590" s="13">
        <f>ROUND(H590*I590,2)</f>
        <v>0</v>
      </c>
    </row>
    <row r="591" spans="1:10" ht="67.5" x14ac:dyDescent="0.25">
      <c r="A591" s="14"/>
      <c r="B591" s="14"/>
      <c r="C591" s="14"/>
      <c r="D591" s="22" t="s">
        <v>792</v>
      </c>
      <c r="E591" s="14"/>
      <c r="F591" s="14"/>
      <c r="G591" s="14"/>
      <c r="H591" s="14"/>
      <c r="I591" s="14"/>
      <c r="J591" s="14"/>
    </row>
    <row r="592" spans="1:10" x14ac:dyDescent="0.25">
      <c r="A592" s="10" t="s">
        <v>793</v>
      </c>
      <c r="B592" s="11" t="s">
        <v>16</v>
      </c>
      <c r="C592" s="11" t="s">
        <v>794</v>
      </c>
      <c r="D592" s="22" t="s">
        <v>795</v>
      </c>
      <c r="E592" s="12">
        <v>24</v>
      </c>
      <c r="F592" s="12">
        <v>526.95000000000005</v>
      </c>
      <c r="G592" s="13">
        <f>ROUND(E592*F592,2)</f>
        <v>12646.8</v>
      </c>
      <c r="H592" s="12">
        <v>24</v>
      </c>
      <c r="I592" s="38">
        <v>0</v>
      </c>
      <c r="J592" s="13">
        <f>ROUND(H592*I592,2)</f>
        <v>0</v>
      </c>
    </row>
    <row r="593" spans="1:10" ht="45" x14ac:dyDescent="0.25">
      <c r="A593" s="14"/>
      <c r="B593" s="14"/>
      <c r="C593" s="14"/>
      <c r="D593" s="22" t="s">
        <v>796</v>
      </c>
      <c r="E593" s="14"/>
      <c r="F593" s="14"/>
      <c r="G593" s="14"/>
      <c r="H593" s="14"/>
      <c r="I593" s="14"/>
      <c r="J593" s="14"/>
    </row>
    <row r="594" spans="1:10" x14ac:dyDescent="0.25">
      <c r="A594" s="10" t="s">
        <v>797</v>
      </c>
      <c r="B594" s="11" t="s">
        <v>16</v>
      </c>
      <c r="C594" s="11" t="s">
        <v>107</v>
      </c>
      <c r="D594" s="22" t="s">
        <v>798</v>
      </c>
      <c r="E594" s="12">
        <v>160</v>
      </c>
      <c r="F594" s="12">
        <v>12.09</v>
      </c>
      <c r="G594" s="13">
        <f>ROUND(E594*F594,2)</f>
        <v>1934.4</v>
      </c>
      <c r="H594" s="12">
        <v>160</v>
      </c>
      <c r="I594" s="38">
        <v>0</v>
      </c>
      <c r="J594" s="13">
        <f>ROUND(H594*I594,2)</f>
        <v>0</v>
      </c>
    </row>
    <row r="595" spans="1:10" ht="33.75" x14ac:dyDescent="0.25">
      <c r="A595" s="14"/>
      <c r="B595" s="14"/>
      <c r="C595" s="14"/>
      <c r="D595" s="22" t="s">
        <v>799</v>
      </c>
      <c r="E595" s="14"/>
      <c r="F595" s="14"/>
      <c r="G595" s="14"/>
      <c r="H595" s="14"/>
      <c r="I595" s="14"/>
      <c r="J595" s="14"/>
    </row>
    <row r="596" spans="1:10" x14ac:dyDescent="0.25">
      <c r="A596" s="10" t="s">
        <v>800</v>
      </c>
      <c r="B596" s="11" t="s">
        <v>16</v>
      </c>
      <c r="C596" s="11" t="s">
        <v>17</v>
      </c>
      <c r="D596" s="22" t="s">
        <v>801</v>
      </c>
      <c r="E596" s="12">
        <v>4</v>
      </c>
      <c r="F596" s="12">
        <v>578.76</v>
      </c>
      <c r="G596" s="13">
        <f>ROUND(E596*F596,2)</f>
        <v>2315.04</v>
      </c>
      <c r="H596" s="12">
        <v>4</v>
      </c>
      <c r="I596" s="38">
        <v>0</v>
      </c>
      <c r="J596" s="13">
        <f>ROUND(H596*I596,2)</f>
        <v>0</v>
      </c>
    </row>
    <row r="597" spans="1:10" ht="56.25" x14ac:dyDescent="0.25">
      <c r="A597" s="14"/>
      <c r="B597" s="14"/>
      <c r="C597" s="14"/>
      <c r="D597" s="22" t="s">
        <v>802</v>
      </c>
      <c r="E597" s="14"/>
      <c r="F597" s="14"/>
      <c r="G597" s="14"/>
      <c r="H597" s="14"/>
      <c r="I597" s="14"/>
      <c r="J597" s="14"/>
    </row>
    <row r="598" spans="1:10" x14ac:dyDescent="0.25">
      <c r="A598" s="10" t="s">
        <v>803</v>
      </c>
      <c r="B598" s="11" t="s">
        <v>16</v>
      </c>
      <c r="C598" s="11" t="s">
        <v>94</v>
      </c>
      <c r="D598" s="22" t="s">
        <v>804</v>
      </c>
      <c r="E598" s="12">
        <v>7.2</v>
      </c>
      <c r="F598" s="12">
        <v>97.86</v>
      </c>
      <c r="G598" s="13">
        <f>ROUND(E598*F598,2)</f>
        <v>704.59</v>
      </c>
      <c r="H598" s="12">
        <v>7.2</v>
      </c>
      <c r="I598" s="38">
        <v>0</v>
      </c>
      <c r="J598" s="13">
        <f>ROUND(H598*I598,2)</f>
        <v>0</v>
      </c>
    </row>
    <row r="599" spans="1:10" ht="90" x14ac:dyDescent="0.25">
      <c r="A599" s="14"/>
      <c r="B599" s="14"/>
      <c r="C599" s="14"/>
      <c r="D599" s="22" t="s">
        <v>805</v>
      </c>
      <c r="E599" s="14"/>
      <c r="F599" s="14"/>
      <c r="G599" s="14"/>
      <c r="H599" s="14"/>
      <c r="I599" s="14"/>
      <c r="J599" s="14"/>
    </row>
    <row r="600" spans="1:10" x14ac:dyDescent="0.25">
      <c r="A600" s="10" t="s">
        <v>806</v>
      </c>
      <c r="B600" s="11" t="s">
        <v>16</v>
      </c>
      <c r="C600" s="11" t="s">
        <v>94</v>
      </c>
      <c r="D600" s="22" t="s">
        <v>807</v>
      </c>
      <c r="E600" s="12">
        <v>2.4</v>
      </c>
      <c r="F600" s="12">
        <v>114.66</v>
      </c>
      <c r="G600" s="13">
        <f>ROUND(E600*F600,2)</f>
        <v>275.18</v>
      </c>
      <c r="H600" s="12">
        <v>2.4</v>
      </c>
      <c r="I600" s="38">
        <v>0</v>
      </c>
      <c r="J600" s="13">
        <f>ROUND(H600*I600,2)</f>
        <v>0</v>
      </c>
    </row>
    <row r="601" spans="1:10" ht="56.25" x14ac:dyDescent="0.25">
      <c r="A601" s="14"/>
      <c r="B601" s="14"/>
      <c r="C601" s="14"/>
      <c r="D601" s="22" t="s">
        <v>808</v>
      </c>
      <c r="E601" s="14"/>
      <c r="F601" s="14"/>
      <c r="G601" s="14"/>
      <c r="H601" s="14"/>
      <c r="I601" s="14"/>
      <c r="J601" s="14"/>
    </row>
    <row r="602" spans="1:10" x14ac:dyDescent="0.25">
      <c r="A602" s="10" t="s">
        <v>809</v>
      </c>
      <c r="B602" s="11" t="s">
        <v>16</v>
      </c>
      <c r="C602" s="11" t="s">
        <v>94</v>
      </c>
      <c r="D602" s="22" t="s">
        <v>810</v>
      </c>
      <c r="E602" s="12">
        <v>900</v>
      </c>
      <c r="F602" s="12">
        <v>28.32</v>
      </c>
      <c r="G602" s="13">
        <f>ROUND(E602*F602,2)</f>
        <v>25488</v>
      </c>
      <c r="H602" s="12">
        <v>900</v>
      </c>
      <c r="I602" s="38">
        <v>0</v>
      </c>
      <c r="J602" s="13">
        <f>ROUND(H602*I602,2)</f>
        <v>0</v>
      </c>
    </row>
    <row r="603" spans="1:10" ht="67.5" x14ac:dyDescent="0.25">
      <c r="A603" s="14"/>
      <c r="B603" s="14"/>
      <c r="C603" s="14"/>
      <c r="D603" s="22" t="s">
        <v>811</v>
      </c>
      <c r="E603" s="14"/>
      <c r="F603" s="14"/>
      <c r="G603" s="14"/>
      <c r="H603" s="14"/>
      <c r="I603" s="14"/>
      <c r="J603" s="14"/>
    </row>
    <row r="604" spans="1:10" x14ac:dyDescent="0.25">
      <c r="A604" s="10" t="s">
        <v>812</v>
      </c>
      <c r="B604" s="11" t="s">
        <v>16</v>
      </c>
      <c r="C604" s="11" t="s">
        <v>94</v>
      </c>
      <c r="D604" s="22" t="s">
        <v>813</v>
      </c>
      <c r="E604" s="12">
        <v>40</v>
      </c>
      <c r="F604" s="12">
        <v>27.14</v>
      </c>
      <c r="G604" s="13">
        <f>ROUND(E604*F604,2)</f>
        <v>1085.5999999999999</v>
      </c>
      <c r="H604" s="12">
        <v>40</v>
      </c>
      <c r="I604" s="38">
        <v>0</v>
      </c>
      <c r="J604" s="13">
        <f>ROUND(H604*I604,2)</f>
        <v>0</v>
      </c>
    </row>
    <row r="605" spans="1:10" ht="90" x14ac:dyDescent="0.25">
      <c r="A605" s="14"/>
      <c r="B605" s="14"/>
      <c r="C605" s="14"/>
      <c r="D605" s="22" t="s">
        <v>814</v>
      </c>
      <c r="E605" s="14"/>
      <c r="F605" s="14"/>
      <c r="G605" s="14"/>
      <c r="H605" s="14"/>
      <c r="I605" s="14"/>
      <c r="J605" s="14"/>
    </row>
    <row r="606" spans="1:10" x14ac:dyDescent="0.25">
      <c r="A606" s="14"/>
      <c r="B606" s="14"/>
      <c r="C606" s="14"/>
      <c r="D606" s="33" t="s">
        <v>815</v>
      </c>
      <c r="E606" s="12">
        <v>1</v>
      </c>
      <c r="F606" s="15">
        <f>G590+G592+G594+G596+G598+G600+G602+G604</f>
        <v>44985.11</v>
      </c>
      <c r="G606" s="15">
        <f>ROUND(E606*F606,2)</f>
        <v>44985.11</v>
      </c>
      <c r="H606" s="12">
        <v>1</v>
      </c>
      <c r="I606" s="15">
        <f>J590+J592+J594+J596+J598+J600+J602+J604</f>
        <v>0</v>
      </c>
      <c r="J606" s="15">
        <f>ROUND(H606*I606,2)</f>
        <v>0</v>
      </c>
    </row>
    <row r="607" spans="1:10" ht="1.1499999999999999" customHeight="1" x14ac:dyDescent="0.25">
      <c r="A607" s="16"/>
      <c r="B607" s="16"/>
      <c r="C607" s="16"/>
      <c r="D607" s="34"/>
      <c r="E607" s="16"/>
      <c r="F607" s="16"/>
      <c r="G607" s="16"/>
      <c r="H607" s="16"/>
      <c r="I607" s="16"/>
      <c r="J607" s="16"/>
    </row>
    <row r="608" spans="1:10" x14ac:dyDescent="0.25">
      <c r="A608" s="14"/>
      <c r="B608" s="14"/>
      <c r="C608" s="14"/>
      <c r="D608" s="33" t="s">
        <v>816</v>
      </c>
      <c r="E608" s="12">
        <v>1</v>
      </c>
      <c r="F608" s="15">
        <f>G363+G388+G411+G434+G495+G551+G572+G589</f>
        <v>935677.52</v>
      </c>
      <c r="G608" s="15">
        <f>ROUND(E608*F608,2)</f>
        <v>935677.52</v>
      </c>
      <c r="H608" s="12">
        <v>1</v>
      </c>
      <c r="I608" s="15">
        <f>J363+J388+J411+J434+J495+J551+J572+J589</f>
        <v>9975</v>
      </c>
      <c r="J608" s="15">
        <f>ROUND(H608*I608,2)</f>
        <v>9975</v>
      </c>
    </row>
    <row r="609" spans="1:10" ht="1.1499999999999999" customHeight="1" x14ac:dyDescent="0.25">
      <c r="A609" s="16"/>
      <c r="B609" s="16"/>
      <c r="C609" s="16"/>
      <c r="D609" s="34"/>
      <c r="E609" s="16"/>
      <c r="F609" s="16"/>
      <c r="G609" s="16"/>
      <c r="H609" s="16"/>
      <c r="I609" s="16"/>
      <c r="J609" s="16"/>
    </row>
    <row r="610" spans="1:10" x14ac:dyDescent="0.25">
      <c r="A610" s="8" t="s">
        <v>817</v>
      </c>
      <c r="B610" s="8" t="s">
        <v>10</v>
      </c>
      <c r="C610" s="8" t="s">
        <v>11</v>
      </c>
      <c r="D610" s="32" t="s">
        <v>818</v>
      </c>
      <c r="E610" s="9">
        <f t="shared" ref="E610:J610" si="49">E1160</f>
        <v>1</v>
      </c>
      <c r="F610" s="9">
        <f t="shared" si="49"/>
        <v>2782962.63</v>
      </c>
      <c r="G610" s="9">
        <f t="shared" si="49"/>
        <v>2782962.63</v>
      </c>
      <c r="H610" s="9">
        <f t="shared" si="49"/>
        <v>1</v>
      </c>
      <c r="I610" s="9">
        <f t="shared" si="49"/>
        <v>9975</v>
      </c>
      <c r="J610" s="9">
        <f t="shared" si="49"/>
        <v>9975</v>
      </c>
    </row>
    <row r="611" spans="1:10" x14ac:dyDescent="0.25">
      <c r="A611" s="17" t="s">
        <v>819</v>
      </c>
      <c r="B611" s="17" t="s">
        <v>10</v>
      </c>
      <c r="C611" s="17" t="s">
        <v>11</v>
      </c>
      <c r="D611" s="35" t="s">
        <v>476</v>
      </c>
      <c r="E611" s="18">
        <f t="shared" ref="E611:J611" si="50">E780</f>
        <v>1</v>
      </c>
      <c r="F611" s="18">
        <f t="shared" si="50"/>
        <v>680729.86</v>
      </c>
      <c r="G611" s="18">
        <f t="shared" si="50"/>
        <v>680729.86</v>
      </c>
      <c r="H611" s="18">
        <f t="shared" si="50"/>
        <v>1</v>
      </c>
      <c r="I611" s="18">
        <f t="shared" si="50"/>
        <v>0</v>
      </c>
      <c r="J611" s="18">
        <f t="shared" si="50"/>
        <v>0</v>
      </c>
    </row>
    <row r="612" spans="1:10" x14ac:dyDescent="0.25">
      <c r="A612" s="10" t="s">
        <v>820</v>
      </c>
      <c r="B612" s="11" t="s">
        <v>16</v>
      </c>
      <c r="C612" s="11" t="s">
        <v>17</v>
      </c>
      <c r="D612" s="22" t="s">
        <v>821</v>
      </c>
      <c r="E612" s="12">
        <v>20</v>
      </c>
      <c r="F612" s="12">
        <v>20.3</v>
      </c>
      <c r="G612" s="13">
        <f>ROUND(E612*F612,2)</f>
        <v>406</v>
      </c>
      <c r="H612" s="12">
        <v>20</v>
      </c>
      <c r="I612" s="38">
        <v>0</v>
      </c>
      <c r="J612" s="13">
        <f>ROUND(H612*I612,2)</f>
        <v>0</v>
      </c>
    </row>
    <row r="613" spans="1:10" ht="22.5" x14ac:dyDescent="0.25">
      <c r="A613" s="14"/>
      <c r="B613" s="14"/>
      <c r="C613" s="14"/>
      <c r="D613" s="22" t="s">
        <v>822</v>
      </c>
      <c r="E613" s="14"/>
      <c r="F613" s="14"/>
      <c r="G613" s="14"/>
      <c r="H613" s="14"/>
      <c r="I613" s="14"/>
      <c r="J613" s="14"/>
    </row>
    <row r="614" spans="1:10" x14ac:dyDescent="0.25">
      <c r="A614" s="10" t="s">
        <v>823</v>
      </c>
      <c r="B614" s="11" t="s">
        <v>16</v>
      </c>
      <c r="C614" s="11" t="s">
        <v>17</v>
      </c>
      <c r="D614" s="22" t="s">
        <v>824</v>
      </c>
      <c r="E614" s="12">
        <v>12</v>
      </c>
      <c r="F614" s="12">
        <v>39.25</v>
      </c>
      <c r="G614" s="13">
        <f>ROUND(E614*F614,2)</f>
        <v>471</v>
      </c>
      <c r="H614" s="12">
        <v>12</v>
      </c>
      <c r="I614" s="38">
        <v>0</v>
      </c>
      <c r="J614" s="13">
        <f>ROUND(H614*I614,2)</f>
        <v>0</v>
      </c>
    </row>
    <row r="615" spans="1:10" ht="33.75" x14ac:dyDescent="0.25">
      <c r="A615" s="14"/>
      <c r="B615" s="14"/>
      <c r="C615" s="14"/>
      <c r="D615" s="22" t="s">
        <v>825</v>
      </c>
      <c r="E615" s="14"/>
      <c r="F615" s="14"/>
      <c r="G615" s="14"/>
      <c r="H615" s="14"/>
      <c r="I615" s="14"/>
      <c r="J615" s="14"/>
    </row>
    <row r="616" spans="1:10" x14ac:dyDescent="0.25">
      <c r="A616" s="10" t="s">
        <v>826</v>
      </c>
      <c r="B616" s="11" t="s">
        <v>16</v>
      </c>
      <c r="C616" s="11" t="s">
        <v>17</v>
      </c>
      <c r="D616" s="22" t="s">
        <v>827</v>
      </c>
      <c r="E616" s="12">
        <v>8</v>
      </c>
      <c r="F616" s="12">
        <v>199.88</v>
      </c>
      <c r="G616" s="13">
        <f>ROUND(E616*F616,2)</f>
        <v>1599.04</v>
      </c>
      <c r="H616" s="12">
        <v>8</v>
      </c>
      <c r="I616" s="38">
        <v>0</v>
      </c>
      <c r="J616" s="13">
        <f>ROUND(H616*I616,2)</f>
        <v>0</v>
      </c>
    </row>
    <row r="617" spans="1:10" ht="33.75" x14ac:dyDescent="0.25">
      <c r="A617" s="14"/>
      <c r="B617" s="14"/>
      <c r="C617" s="14"/>
      <c r="D617" s="22" t="s">
        <v>828</v>
      </c>
      <c r="E617" s="14"/>
      <c r="F617" s="14"/>
      <c r="G617" s="14"/>
      <c r="H617" s="14"/>
      <c r="I617" s="14"/>
      <c r="J617" s="14"/>
    </row>
    <row r="618" spans="1:10" x14ac:dyDescent="0.25">
      <c r="A618" s="10" t="s">
        <v>829</v>
      </c>
      <c r="B618" s="11" t="s">
        <v>16</v>
      </c>
      <c r="C618" s="11" t="s">
        <v>17</v>
      </c>
      <c r="D618" s="22" t="s">
        <v>830</v>
      </c>
      <c r="E618" s="12">
        <v>8</v>
      </c>
      <c r="F618" s="12">
        <v>9.36</v>
      </c>
      <c r="G618" s="13">
        <f>ROUND(E618*F618,2)</f>
        <v>74.88</v>
      </c>
      <c r="H618" s="12">
        <v>8</v>
      </c>
      <c r="I618" s="38">
        <v>0</v>
      </c>
      <c r="J618" s="13">
        <f>ROUND(H618*I618,2)</f>
        <v>0</v>
      </c>
    </row>
    <row r="619" spans="1:10" ht="33.75" x14ac:dyDescent="0.25">
      <c r="A619" s="14"/>
      <c r="B619" s="14"/>
      <c r="C619" s="14"/>
      <c r="D619" s="22" t="s">
        <v>831</v>
      </c>
      <c r="E619" s="14"/>
      <c r="F619" s="14"/>
      <c r="G619" s="14"/>
      <c r="H619" s="14"/>
      <c r="I619" s="14"/>
      <c r="J619" s="14"/>
    </row>
    <row r="620" spans="1:10" x14ac:dyDescent="0.25">
      <c r="A620" s="10" t="s">
        <v>832</v>
      </c>
      <c r="B620" s="11" t="s">
        <v>16</v>
      </c>
      <c r="C620" s="11" t="s">
        <v>17</v>
      </c>
      <c r="D620" s="22" t="s">
        <v>833</v>
      </c>
      <c r="E620" s="12">
        <v>4</v>
      </c>
      <c r="F620" s="12">
        <v>525.71</v>
      </c>
      <c r="G620" s="13">
        <f>ROUND(E620*F620,2)</f>
        <v>2102.84</v>
      </c>
      <c r="H620" s="12">
        <v>4</v>
      </c>
      <c r="I620" s="38">
        <v>0</v>
      </c>
      <c r="J620" s="13">
        <f>ROUND(H620*I620,2)</f>
        <v>0</v>
      </c>
    </row>
    <row r="621" spans="1:10" ht="33.75" x14ac:dyDescent="0.25">
      <c r="A621" s="14"/>
      <c r="B621" s="14"/>
      <c r="C621" s="14"/>
      <c r="D621" s="22" t="s">
        <v>834</v>
      </c>
      <c r="E621" s="14"/>
      <c r="F621" s="14"/>
      <c r="G621" s="14"/>
      <c r="H621" s="14"/>
      <c r="I621" s="14"/>
      <c r="J621" s="14"/>
    </row>
    <row r="622" spans="1:10" x14ac:dyDescent="0.25">
      <c r="A622" s="10" t="s">
        <v>835</v>
      </c>
      <c r="B622" s="11" t="s">
        <v>16</v>
      </c>
      <c r="C622" s="11" t="s">
        <v>17</v>
      </c>
      <c r="D622" s="22" t="s">
        <v>836</v>
      </c>
      <c r="E622" s="12">
        <v>118</v>
      </c>
      <c r="F622" s="12">
        <v>2.89</v>
      </c>
      <c r="G622" s="13">
        <f>ROUND(E622*F622,2)</f>
        <v>341.02</v>
      </c>
      <c r="H622" s="12">
        <v>118</v>
      </c>
      <c r="I622" s="38">
        <v>0</v>
      </c>
      <c r="J622" s="13">
        <f>ROUND(H622*I622,2)</f>
        <v>0</v>
      </c>
    </row>
    <row r="623" spans="1:10" ht="22.5" x14ac:dyDescent="0.25">
      <c r="A623" s="14"/>
      <c r="B623" s="14"/>
      <c r="C623" s="14"/>
      <c r="D623" s="22" t="s">
        <v>837</v>
      </c>
      <c r="E623" s="14"/>
      <c r="F623" s="14"/>
      <c r="G623" s="14"/>
      <c r="H623" s="14"/>
      <c r="I623" s="14"/>
      <c r="J623" s="14"/>
    </row>
    <row r="624" spans="1:10" x14ac:dyDescent="0.25">
      <c r="A624" s="10" t="s">
        <v>838</v>
      </c>
      <c r="B624" s="11" t="s">
        <v>16</v>
      </c>
      <c r="C624" s="11" t="s">
        <v>17</v>
      </c>
      <c r="D624" s="22" t="s">
        <v>839</v>
      </c>
      <c r="E624" s="12">
        <v>8</v>
      </c>
      <c r="F624" s="12">
        <v>69</v>
      </c>
      <c r="G624" s="13">
        <f>ROUND(E624*F624,2)</f>
        <v>552</v>
      </c>
      <c r="H624" s="12">
        <v>8</v>
      </c>
      <c r="I624" s="38">
        <v>0</v>
      </c>
      <c r="J624" s="13">
        <f>ROUND(H624*I624,2)</f>
        <v>0</v>
      </c>
    </row>
    <row r="625" spans="1:10" ht="33.75" x14ac:dyDescent="0.25">
      <c r="A625" s="14"/>
      <c r="B625" s="14"/>
      <c r="C625" s="14"/>
      <c r="D625" s="22" t="s">
        <v>840</v>
      </c>
      <c r="E625" s="14"/>
      <c r="F625" s="14"/>
      <c r="G625" s="14"/>
      <c r="H625" s="14"/>
      <c r="I625" s="14"/>
      <c r="J625" s="14"/>
    </row>
    <row r="626" spans="1:10" x14ac:dyDescent="0.25">
      <c r="A626" s="10" t="s">
        <v>841</v>
      </c>
      <c r="B626" s="11" t="s">
        <v>16</v>
      </c>
      <c r="C626" s="11" t="s">
        <v>17</v>
      </c>
      <c r="D626" s="22" t="s">
        <v>842</v>
      </c>
      <c r="E626" s="12">
        <v>8</v>
      </c>
      <c r="F626" s="12">
        <v>217.9</v>
      </c>
      <c r="G626" s="13">
        <f>ROUND(E626*F626,2)</f>
        <v>1743.2</v>
      </c>
      <c r="H626" s="12">
        <v>8</v>
      </c>
      <c r="I626" s="38">
        <v>0</v>
      </c>
      <c r="J626" s="13">
        <f>ROUND(H626*I626,2)</f>
        <v>0</v>
      </c>
    </row>
    <row r="627" spans="1:10" ht="33.75" x14ac:dyDescent="0.25">
      <c r="A627" s="14"/>
      <c r="B627" s="14"/>
      <c r="C627" s="14"/>
      <c r="D627" s="22" t="s">
        <v>843</v>
      </c>
      <c r="E627" s="14"/>
      <c r="F627" s="14"/>
      <c r="G627" s="14"/>
      <c r="H627" s="14"/>
      <c r="I627" s="14"/>
      <c r="J627" s="14"/>
    </row>
    <row r="628" spans="1:10" x14ac:dyDescent="0.25">
      <c r="A628" s="10" t="s">
        <v>844</v>
      </c>
      <c r="B628" s="11" t="s">
        <v>16</v>
      </c>
      <c r="C628" s="11" t="s">
        <v>17</v>
      </c>
      <c r="D628" s="22" t="s">
        <v>845</v>
      </c>
      <c r="E628" s="12">
        <v>12</v>
      </c>
      <c r="F628" s="12">
        <v>32.47</v>
      </c>
      <c r="G628" s="13">
        <f>ROUND(E628*F628,2)</f>
        <v>389.64</v>
      </c>
      <c r="H628" s="12">
        <v>12</v>
      </c>
      <c r="I628" s="38">
        <v>0</v>
      </c>
      <c r="J628" s="13">
        <f>ROUND(H628*I628,2)</f>
        <v>0</v>
      </c>
    </row>
    <row r="629" spans="1:10" ht="33.75" x14ac:dyDescent="0.25">
      <c r="A629" s="14"/>
      <c r="B629" s="14"/>
      <c r="C629" s="14"/>
      <c r="D629" s="22" t="s">
        <v>846</v>
      </c>
      <c r="E629" s="14"/>
      <c r="F629" s="14"/>
      <c r="G629" s="14"/>
      <c r="H629" s="14"/>
      <c r="I629" s="14"/>
      <c r="J629" s="14"/>
    </row>
    <row r="630" spans="1:10" x14ac:dyDescent="0.25">
      <c r="A630" s="10" t="s">
        <v>847</v>
      </c>
      <c r="B630" s="11" t="s">
        <v>16</v>
      </c>
      <c r="C630" s="11" t="s">
        <v>17</v>
      </c>
      <c r="D630" s="22" t="s">
        <v>848</v>
      </c>
      <c r="E630" s="12">
        <v>2</v>
      </c>
      <c r="F630" s="12">
        <v>405.83</v>
      </c>
      <c r="G630" s="13">
        <f>ROUND(E630*F630,2)</f>
        <v>811.66</v>
      </c>
      <c r="H630" s="12">
        <v>2</v>
      </c>
      <c r="I630" s="38">
        <v>0</v>
      </c>
      <c r="J630" s="13">
        <f>ROUND(H630*I630,2)</f>
        <v>0</v>
      </c>
    </row>
    <row r="631" spans="1:10" ht="22.5" x14ac:dyDescent="0.25">
      <c r="A631" s="14"/>
      <c r="B631" s="14"/>
      <c r="C631" s="14"/>
      <c r="D631" s="22" t="s">
        <v>849</v>
      </c>
      <c r="E631" s="14"/>
      <c r="F631" s="14"/>
      <c r="G631" s="14"/>
      <c r="H631" s="14"/>
      <c r="I631" s="14"/>
      <c r="J631" s="14"/>
    </row>
    <row r="632" spans="1:10" x14ac:dyDescent="0.25">
      <c r="A632" s="10" t="s">
        <v>850</v>
      </c>
      <c r="B632" s="11" t="s">
        <v>16</v>
      </c>
      <c r="C632" s="11" t="s">
        <v>17</v>
      </c>
      <c r="D632" s="22" t="s">
        <v>851</v>
      </c>
      <c r="E632" s="12">
        <v>4</v>
      </c>
      <c r="F632" s="12">
        <v>77.260000000000005</v>
      </c>
      <c r="G632" s="13">
        <f>ROUND(E632*F632,2)</f>
        <v>309.04000000000002</v>
      </c>
      <c r="H632" s="12">
        <v>4</v>
      </c>
      <c r="I632" s="38">
        <v>0</v>
      </c>
      <c r="J632" s="13">
        <f>ROUND(H632*I632,2)</f>
        <v>0</v>
      </c>
    </row>
    <row r="633" spans="1:10" ht="22.5" x14ac:dyDescent="0.25">
      <c r="A633" s="14"/>
      <c r="B633" s="14"/>
      <c r="C633" s="14"/>
      <c r="D633" s="22" t="s">
        <v>852</v>
      </c>
      <c r="E633" s="14"/>
      <c r="F633" s="14"/>
      <c r="G633" s="14"/>
      <c r="H633" s="14"/>
      <c r="I633" s="14"/>
      <c r="J633" s="14"/>
    </row>
    <row r="634" spans="1:10" x14ac:dyDescent="0.25">
      <c r="A634" s="10" t="s">
        <v>853</v>
      </c>
      <c r="B634" s="11" t="s">
        <v>16</v>
      </c>
      <c r="C634" s="11" t="s">
        <v>17</v>
      </c>
      <c r="D634" s="22" t="s">
        <v>854</v>
      </c>
      <c r="E634" s="12">
        <v>4</v>
      </c>
      <c r="F634" s="12">
        <v>32.47</v>
      </c>
      <c r="G634" s="13">
        <f>ROUND(E634*F634,2)</f>
        <v>129.88</v>
      </c>
      <c r="H634" s="12">
        <v>4</v>
      </c>
      <c r="I634" s="38">
        <v>0</v>
      </c>
      <c r="J634" s="13">
        <f>ROUND(H634*I634,2)</f>
        <v>0</v>
      </c>
    </row>
    <row r="635" spans="1:10" ht="33.75" x14ac:dyDescent="0.25">
      <c r="A635" s="14"/>
      <c r="B635" s="14"/>
      <c r="C635" s="14"/>
      <c r="D635" s="22" t="s">
        <v>855</v>
      </c>
      <c r="E635" s="14"/>
      <c r="F635" s="14"/>
      <c r="G635" s="14"/>
      <c r="H635" s="14"/>
      <c r="I635" s="14"/>
      <c r="J635" s="14"/>
    </row>
    <row r="636" spans="1:10" x14ac:dyDescent="0.25">
      <c r="A636" s="10" t="s">
        <v>856</v>
      </c>
      <c r="B636" s="11" t="s">
        <v>16</v>
      </c>
      <c r="C636" s="11" t="s">
        <v>17</v>
      </c>
      <c r="D636" s="22" t="s">
        <v>857</v>
      </c>
      <c r="E636" s="12">
        <v>1</v>
      </c>
      <c r="F636" s="12">
        <v>31.66</v>
      </c>
      <c r="G636" s="13">
        <f>ROUND(E636*F636,2)</f>
        <v>31.66</v>
      </c>
      <c r="H636" s="12">
        <v>1</v>
      </c>
      <c r="I636" s="38">
        <v>0</v>
      </c>
      <c r="J636" s="13">
        <f>ROUND(H636*I636,2)</f>
        <v>0</v>
      </c>
    </row>
    <row r="637" spans="1:10" ht="22.5" x14ac:dyDescent="0.25">
      <c r="A637" s="14"/>
      <c r="B637" s="14"/>
      <c r="C637" s="14"/>
      <c r="D637" s="22" t="s">
        <v>858</v>
      </c>
      <c r="E637" s="14"/>
      <c r="F637" s="14"/>
      <c r="G637" s="14"/>
      <c r="H637" s="14"/>
      <c r="I637" s="14"/>
      <c r="J637" s="14"/>
    </row>
    <row r="638" spans="1:10" x14ac:dyDescent="0.25">
      <c r="A638" s="10" t="s">
        <v>859</v>
      </c>
      <c r="B638" s="11" t="s">
        <v>16</v>
      </c>
      <c r="C638" s="11" t="s">
        <v>17</v>
      </c>
      <c r="D638" s="22" t="s">
        <v>860</v>
      </c>
      <c r="E638" s="12">
        <v>4</v>
      </c>
      <c r="F638" s="12">
        <v>40.58</v>
      </c>
      <c r="G638" s="13">
        <f>ROUND(E638*F638,2)</f>
        <v>162.32</v>
      </c>
      <c r="H638" s="12">
        <v>4</v>
      </c>
      <c r="I638" s="38">
        <v>0</v>
      </c>
      <c r="J638" s="13">
        <f>ROUND(H638*I638,2)</f>
        <v>0</v>
      </c>
    </row>
    <row r="639" spans="1:10" ht="22.5" x14ac:dyDescent="0.25">
      <c r="A639" s="14"/>
      <c r="B639" s="14"/>
      <c r="C639" s="14"/>
      <c r="D639" s="22" t="s">
        <v>861</v>
      </c>
      <c r="E639" s="14"/>
      <c r="F639" s="14"/>
      <c r="G639" s="14"/>
      <c r="H639" s="14"/>
      <c r="I639" s="14"/>
      <c r="J639" s="14"/>
    </row>
    <row r="640" spans="1:10" x14ac:dyDescent="0.25">
      <c r="A640" s="10" t="s">
        <v>862</v>
      </c>
      <c r="B640" s="11" t="s">
        <v>16</v>
      </c>
      <c r="C640" s="11" t="s">
        <v>17</v>
      </c>
      <c r="D640" s="22" t="s">
        <v>863</v>
      </c>
      <c r="E640" s="12">
        <v>10</v>
      </c>
      <c r="F640" s="12">
        <v>250.91</v>
      </c>
      <c r="G640" s="13">
        <f>ROUND(E640*F640,2)</f>
        <v>2509.1</v>
      </c>
      <c r="H640" s="12">
        <v>10</v>
      </c>
      <c r="I640" s="38">
        <v>0</v>
      </c>
      <c r="J640" s="13">
        <f>ROUND(H640*I640,2)</f>
        <v>0</v>
      </c>
    </row>
    <row r="641" spans="1:10" ht="45" x14ac:dyDescent="0.25">
      <c r="A641" s="14"/>
      <c r="B641" s="14"/>
      <c r="C641" s="14"/>
      <c r="D641" s="22" t="s">
        <v>864</v>
      </c>
      <c r="E641" s="14"/>
      <c r="F641" s="14"/>
      <c r="G641" s="14"/>
      <c r="H641" s="14"/>
      <c r="I641" s="14"/>
      <c r="J641" s="14"/>
    </row>
    <row r="642" spans="1:10" x14ac:dyDescent="0.25">
      <c r="A642" s="10" t="s">
        <v>865</v>
      </c>
      <c r="B642" s="11" t="s">
        <v>16</v>
      </c>
      <c r="C642" s="11" t="s">
        <v>17</v>
      </c>
      <c r="D642" s="22" t="s">
        <v>866</v>
      </c>
      <c r="E642" s="12">
        <v>12</v>
      </c>
      <c r="F642" s="12">
        <v>228.3</v>
      </c>
      <c r="G642" s="13">
        <f>ROUND(E642*F642,2)</f>
        <v>2739.6</v>
      </c>
      <c r="H642" s="12">
        <v>12</v>
      </c>
      <c r="I642" s="38">
        <v>0</v>
      </c>
      <c r="J642" s="13">
        <f>ROUND(H642*I642,2)</f>
        <v>0</v>
      </c>
    </row>
    <row r="643" spans="1:10" ht="33.75" x14ac:dyDescent="0.25">
      <c r="A643" s="14"/>
      <c r="B643" s="14"/>
      <c r="C643" s="14"/>
      <c r="D643" s="22" t="s">
        <v>867</v>
      </c>
      <c r="E643" s="14"/>
      <c r="F643" s="14"/>
      <c r="G643" s="14"/>
      <c r="H643" s="14"/>
      <c r="I643" s="14"/>
      <c r="J643" s="14"/>
    </row>
    <row r="644" spans="1:10" x14ac:dyDescent="0.25">
      <c r="A644" s="10" t="s">
        <v>868</v>
      </c>
      <c r="B644" s="11" t="s">
        <v>16</v>
      </c>
      <c r="C644" s="11" t="s">
        <v>17</v>
      </c>
      <c r="D644" s="22" t="s">
        <v>869</v>
      </c>
      <c r="E644" s="12">
        <v>10</v>
      </c>
      <c r="F644" s="12">
        <v>228.3</v>
      </c>
      <c r="G644" s="13">
        <f>ROUND(E644*F644,2)</f>
        <v>2283</v>
      </c>
      <c r="H644" s="12">
        <v>10</v>
      </c>
      <c r="I644" s="38">
        <v>0</v>
      </c>
      <c r="J644" s="13">
        <f>ROUND(H644*I644,2)</f>
        <v>0</v>
      </c>
    </row>
    <row r="645" spans="1:10" ht="33.75" x14ac:dyDescent="0.25">
      <c r="A645" s="14"/>
      <c r="B645" s="14"/>
      <c r="C645" s="14"/>
      <c r="D645" s="22" t="s">
        <v>870</v>
      </c>
      <c r="E645" s="14"/>
      <c r="F645" s="14"/>
      <c r="G645" s="14"/>
      <c r="H645" s="14"/>
      <c r="I645" s="14"/>
      <c r="J645" s="14"/>
    </row>
    <row r="646" spans="1:10" x14ac:dyDescent="0.25">
      <c r="A646" s="10" t="s">
        <v>871</v>
      </c>
      <c r="B646" s="11" t="s">
        <v>16</v>
      </c>
      <c r="C646" s="11" t="s">
        <v>107</v>
      </c>
      <c r="D646" s="22" t="s">
        <v>872</v>
      </c>
      <c r="E646" s="12">
        <v>23</v>
      </c>
      <c r="F646" s="12">
        <v>20.3</v>
      </c>
      <c r="G646" s="13">
        <f>ROUND(E646*F646,2)</f>
        <v>466.9</v>
      </c>
      <c r="H646" s="12">
        <v>23</v>
      </c>
      <c r="I646" s="38">
        <v>0</v>
      </c>
      <c r="J646" s="13">
        <f>ROUND(H646*I646,2)</f>
        <v>0</v>
      </c>
    </row>
    <row r="647" spans="1:10" ht="22.5" x14ac:dyDescent="0.25">
      <c r="A647" s="14"/>
      <c r="B647" s="14"/>
      <c r="C647" s="14"/>
      <c r="D647" s="22" t="s">
        <v>873</v>
      </c>
      <c r="E647" s="14"/>
      <c r="F647" s="14"/>
      <c r="G647" s="14"/>
      <c r="H647" s="14"/>
      <c r="I647" s="14"/>
      <c r="J647" s="14"/>
    </row>
    <row r="648" spans="1:10" x14ac:dyDescent="0.25">
      <c r="A648" s="10" t="s">
        <v>874</v>
      </c>
      <c r="B648" s="11" t="s">
        <v>16</v>
      </c>
      <c r="C648" s="11" t="s">
        <v>17</v>
      </c>
      <c r="D648" s="22" t="s">
        <v>875</v>
      </c>
      <c r="E648" s="12">
        <v>4</v>
      </c>
      <c r="F648" s="12">
        <v>228.3</v>
      </c>
      <c r="G648" s="13">
        <f>ROUND(E648*F648,2)</f>
        <v>913.2</v>
      </c>
      <c r="H648" s="12">
        <v>4</v>
      </c>
      <c r="I648" s="38">
        <v>0</v>
      </c>
      <c r="J648" s="13">
        <f>ROUND(H648*I648,2)</f>
        <v>0</v>
      </c>
    </row>
    <row r="649" spans="1:10" ht="67.5" x14ac:dyDescent="0.25">
      <c r="A649" s="14"/>
      <c r="B649" s="14"/>
      <c r="C649" s="14"/>
      <c r="D649" s="22" t="s">
        <v>876</v>
      </c>
      <c r="E649" s="14"/>
      <c r="F649" s="14"/>
      <c r="G649" s="14"/>
      <c r="H649" s="14"/>
      <c r="I649" s="14"/>
      <c r="J649" s="14"/>
    </row>
    <row r="650" spans="1:10" ht="22.5" x14ac:dyDescent="0.25">
      <c r="A650" s="10" t="s">
        <v>877</v>
      </c>
      <c r="B650" s="11" t="s">
        <v>16</v>
      </c>
      <c r="C650" s="11" t="s">
        <v>17</v>
      </c>
      <c r="D650" s="22" t="s">
        <v>878</v>
      </c>
      <c r="E650" s="12">
        <v>4</v>
      </c>
      <c r="F650" s="12">
        <v>219.15</v>
      </c>
      <c r="G650" s="13">
        <f>ROUND(E650*F650,2)</f>
        <v>876.6</v>
      </c>
      <c r="H650" s="12">
        <v>4</v>
      </c>
      <c r="I650" s="38">
        <v>0</v>
      </c>
      <c r="J650" s="13">
        <f>ROUND(H650*I650,2)</f>
        <v>0</v>
      </c>
    </row>
    <row r="651" spans="1:10" ht="22.5" x14ac:dyDescent="0.25">
      <c r="A651" s="14"/>
      <c r="B651" s="14"/>
      <c r="C651" s="14"/>
      <c r="D651" s="22" t="s">
        <v>879</v>
      </c>
      <c r="E651" s="14"/>
      <c r="F651" s="14"/>
      <c r="G651" s="14"/>
      <c r="H651" s="14"/>
      <c r="I651" s="14"/>
      <c r="J651" s="14"/>
    </row>
    <row r="652" spans="1:10" x14ac:dyDescent="0.25">
      <c r="A652" s="10" t="s">
        <v>880</v>
      </c>
      <c r="B652" s="11" t="s">
        <v>16</v>
      </c>
      <c r="C652" s="11" t="s">
        <v>17</v>
      </c>
      <c r="D652" s="22" t="s">
        <v>881</v>
      </c>
      <c r="E652" s="12">
        <v>4</v>
      </c>
      <c r="F652" s="12">
        <v>14.21</v>
      </c>
      <c r="G652" s="13">
        <f>ROUND(E652*F652,2)</f>
        <v>56.84</v>
      </c>
      <c r="H652" s="12">
        <v>4</v>
      </c>
      <c r="I652" s="38">
        <v>0</v>
      </c>
      <c r="J652" s="13">
        <f>ROUND(H652*I652,2)</f>
        <v>0</v>
      </c>
    </row>
    <row r="653" spans="1:10" ht="33.75" x14ac:dyDescent="0.25">
      <c r="A653" s="14"/>
      <c r="B653" s="14"/>
      <c r="C653" s="14"/>
      <c r="D653" s="22" t="s">
        <v>882</v>
      </c>
      <c r="E653" s="14"/>
      <c r="F653" s="14"/>
      <c r="G653" s="14"/>
      <c r="H653" s="14"/>
      <c r="I653" s="14"/>
      <c r="J653" s="14"/>
    </row>
    <row r="654" spans="1:10" ht="22.5" x14ac:dyDescent="0.25">
      <c r="A654" s="10" t="s">
        <v>883</v>
      </c>
      <c r="B654" s="11" t="s">
        <v>16</v>
      </c>
      <c r="C654" s="11" t="s">
        <v>17</v>
      </c>
      <c r="D654" s="22" t="s">
        <v>884</v>
      </c>
      <c r="E654" s="12">
        <v>4</v>
      </c>
      <c r="F654" s="12">
        <v>324.66000000000003</v>
      </c>
      <c r="G654" s="13">
        <f>ROUND(E654*F654,2)</f>
        <v>1298.6400000000001</v>
      </c>
      <c r="H654" s="12">
        <v>4</v>
      </c>
      <c r="I654" s="38">
        <v>0</v>
      </c>
      <c r="J654" s="13">
        <f>ROUND(H654*I654,2)</f>
        <v>0</v>
      </c>
    </row>
    <row r="655" spans="1:10" ht="45" x14ac:dyDescent="0.25">
      <c r="A655" s="14"/>
      <c r="B655" s="14"/>
      <c r="C655" s="14"/>
      <c r="D655" s="22" t="s">
        <v>885</v>
      </c>
      <c r="E655" s="14"/>
      <c r="F655" s="14"/>
      <c r="G655" s="14"/>
      <c r="H655" s="14"/>
      <c r="I655" s="14"/>
      <c r="J655" s="14"/>
    </row>
    <row r="656" spans="1:10" x14ac:dyDescent="0.25">
      <c r="A656" s="10" t="s">
        <v>886</v>
      </c>
      <c r="B656" s="11" t="s">
        <v>16</v>
      </c>
      <c r="C656" s="11" t="s">
        <v>17</v>
      </c>
      <c r="D656" s="22" t="s">
        <v>887</v>
      </c>
      <c r="E656" s="12">
        <v>15</v>
      </c>
      <c r="F656" s="12">
        <v>60.88</v>
      </c>
      <c r="G656" s="13">
        <f>ROUND(E656*F656,2)</f>
        <v>913.2</v>
      </c>
      <c r="H656" s="12">
        <v>15</v>
      </c>
      <c r="I656" s="38">
        <v>0</v>
      </c>
      <c r="J656" s="13">
        <f>ROUND(H656*I656,2)</f>
        <v>0</v>
      </c>
    </row>
    <row r="657" spans="1:10" x14ac:dyDescent="0.25">
      <c r="A657" s="14"/>
      <c r="B657" s="14"/>
      <c r="C657" s="14"/>
      <c r="D657" s="22" t="s">
        <v>888</v>
      </c>
      <c r="E657" s="14"/>
      <c r="F657" s="14"/>
      <c r="G657" s="14"/>
      <c r="H657" s="14"/>
      <c r="I657" s="14"/>
      <c r="J657" s="14"/>
    </row>
    <row r="658" spans="1:10" x14ac:dyDescent="0.25">
      <c r="A658" s="10" t="s">
        <v>889</v>
      </c>
      <c r="B658" s="11" t="s">
        <v>16</v>
      </c>
      <c r="C658" s="11" t="s">
        <v>17</v>
      </c>
      <c r="D658" s="22" t="s">
        <v>890</v>
      </c>
      <c r="E658" s="12">
        <v>4</v>
      </c>
      <c r="F658" s="12">
        <v>14.21</v>
      </c>
      <c r="G658" s="13">
        <f>ROUND(E658*F658,2)</f>
        <v>56.84</v>
      </c>
      <c r="H658" s="12">
        <v>4</v>
      </c>
      <c r="I658" s="38">
        <v>0</v>
      </c>
      <c r="J658" s="13">
        <f>ROUND(H658*I658,2)</f>
        <v>0</v>
      </c>
    </row>
    <row r="659" spans="1:10" ht="33.75" x14ac:dyDescent="0.25">
      <c r="A659" s="14"/>
      <c r="B659" s="14"/>
      <c r="C659" s="14"/>
      <c r="D659" s="22" t="s">
        <v>891</v>
      </c>
      <c r="E659" s="14"/>
      <c r="F659" s="14"/>
      <c r="G659" s="14"/>
      <c r="H659" s="14"/>
      <c r="I659" s="14"/>
      <c r="J659" s="14"/>
    </row>
    <row r="660" spans="1:10" x14ac:dyDescent="0.25">
      <c r="A660" s="10" t="s">
        <v>892</v>
      </c>
      <c r="B660" s="11" t="s">
        <v>16</v>
      </c>
      <c r="C660" s="11" t="s">
        <v>17</v>
      </c>
      <c r="D660" s="22" t="s">
        <v>893</v>
      </c>
      <c r="E660" s="12">
        <v>60</v>
      </c>
      <c r="F660" s="12">
        <v>13.93</v>
      </c>
      <c r="G660" s="13">
        <f>ROUND(E660*F660,2)</f>
        <v>835.8</v>
      </c>
      <c r="H660" s="12">
        <v>60</v>
      </c>
      <c r="I660" s="38">
        <v>0</v>
      </c>
      <c r="J660" s="13">
        <f>ROUND(H660*I660,2)</f>
        <v>0</v>
      </c>
    </row>
    <row r="661" spans="1:10" ht="33.75" x14ac:dyDescent="0.25">
      <c r="A661" s="14"/>
      <c r="B661" s="14"/>
      <c r="C661" s="14"/>
      <c r="D661" s="22" t="s">
        <v>894</v>
      </c>
      <c r="E661" s="14"/>
      <c r="F661" s="14"/>
      <c r="G661" s="14"/>
      <c r="H661" s="14"/>
      <c r="I661" s="14"/>
      <c r="J661" s="14"/>
    </row>
    <row r="662" spans="1:10" x14ac:dyDescent="0.25">
      <c r="A662" s="10" t="s">
        <v>895</v>
      </c>
      <c r="B662" s="11" t="s">
        <v>16</v>
      </c>
      <c r="C662" s="11" t="s">
        <v>17</v>
      </c>
      <c r="D662" s="22" t="s">
        <v>896</v>
      </c>
      <c r="E662" s="12">
        <v>50</v>
      </c>
      <c r="F662" s="12">
        <v>48.7</v>
      </c>
      <c r="G662" s="13">
        <f>ROUND(E662*F662,2)</f>
        <v>2435</v>
      </c>
      <c r="H662" s="12">
        <v>50</v>
      </c>
      <c r="I662" s="38">
        <v>0</v>
      </c>
      <c r="J662" s="13">
        <f>ROUND(H662*I662,2)</f>
        <v>0</v>
      </c>
    </row>
    <row r="663" spans="1:10" ht="22.5" x14ac:dyDescent="0.25">
      <c r="A663" s="14"/>
      <c r="B663" s="14"/>
      <c r="C663" s="14"/>
      <c r="D663" s="22" t="s">
        <v>897</v>
      </c>
      <c r="E663" s="14"/>
      <c r="F663" s="14"/>
      <c r="G663" s="14"/>
      <c r="H663" s="14"/>
      <c r="I663" s="14"/>
      <c r="J663" s="14"/>
    </row>
    <row r="664" spans="1:10" x14ac:dyDescent="0.25">
      <c r="A664" s="10" t="s">
        <v>898</v>
      </c>
      <c r="B664" s="11" t="s">
        <v>16</v>
      </c>
      <c r="C664" s="11" t="s">
        <v>17</v>
      </c>
      <c r="D664" s="22" t="s">
        <v>899</v>
      </c>
      <c r="E664" s="12">
        <v>4</v>
      </c>
      <c r="F664" s="12">
        <v>32.47</v>
      </c>
      <c r="G664" s="13">
        <f>ROUND(E664*F664,2)</f>
        <v>129.88</v>
      </c>
      <c r="H664" s="12">
        <v>4</v>
      </c>
      <c r="I664" s="38">
        <v>0</v>
      </c>
      <c r="J664" s="13">
        <f>ROUND(H664*I664,2)</f>
        <v>0</v>
      </c>
    </row>
    <row r="665" spans="1:10" ht="22.5" x14ac:dyDescent="0.25">
      <c r="A665" s="14"/>
      <c r="B665" s="14"/>
      <c r="C665" s="14"/>
      <c r="D665" s="22" t="s">
        <v>900</v>
      </c>
      <c r="E665" s="14"/>
      <c r="F665" s="14"/>
      <c r="G665" s="14"/>
      <c r="H665" s="14"/>
      <c r="I665" s="14"/>
      <c r="J665" s="14"/>
    </row>
    <row r="666" spans="1:10" x14ac:dyDescent="0.25">
      <c r="A666" s="10" t="s">
        <v>901</v>
      </c>
      <c r="B666" s="11" t="s">
        <v>16</v>
      </c>
      <c r="C666" s="11" t="s">
        <v>94</v>
      </c>
      <c r="D666" s="22" t="s">
        <v>902</v>
      </c>
      <c r="E666" s="12">
        <v>72</v>
      </c>
      <c r="F666" s="12">
        <v>42.96</v>
      </c>
      <c r="G666" s="13">
        <f>ROUND(E666*F666,2)</f>
        <v>3093.12</v>
      </c>
      <c r="H666" s="12">
        <v>72</v>
      </c>
      <c r="I666" s="38">
        <v>0</v>
      </c>
      <c r="J666" s="13">
        <f>ROUND(H666*I666,2)</f>
        <v>0</v>
      </c>
    </row>
    <row r="667" spans="1:10" ht="22.5" x14ac:dyDescent="0.25">
      <c r="A667" s="14"/>
      <c r="B667" s="14"/>
      <c r="C667" s="14"/>
      <c r="D667" s="22" t="s">
        <v>903</v>
      </c>
      <c r="E667" s="14"/>
      <c r="F667" s="14"/>
      <c r="G667" s="14"/>
      <c r="H667" s="14"/>
      <c r="I667" s="14"/>
      <c r="J667" s="14"/>
    </row>
    <row r="668" spans="1:10" x14ac:dyDescent="0.25">
      <c r="A668" s="10" t="s">
        <v>904</v>
      </c>
      <c r="B668" s="11" t="s">
        <v>16</v>
      </c>
      <c r="C668" s="11" t="s">
        <v>17</v>
      </c>
      <c r="D668" s="22" t="s">
        <v>905</v>
      </c>
      <c r="E668" s="12">
        <v>12</v>
      </c>
      <c r="F668" s="12">
        <v>40.58</v>
      </c>
      <c r="G668" s="13">
        <f>ROUND(E668*F668,2)</f>
        <v>486.96</v>
      </c>
      <c r="H668" s="12">
        <v>12</v>
      </c>
      <c r="I668" s="38">
        <v>0</v>
      </c>
      <c r="J668" s="13">
        <f>ROUND(H668*I668,2)</f>
        <v>0</v>
      </c>
    </row>
    <row r="669" spans="1:10" ht="22.5" x14ac:dyDescent="0.25">
      <c r="A669" s="14"/>
      <c r="B669" s="14"/>
      <c r="C669" s="14"/>
      <c r="D669" s="22" t="s">
        <v>906</v>
      </c>
      <c r="E669" s="14"/>
      <c r="F669" s="14"/>
      <c r="G669" s="14"/>
      <c r="H669" s="14"/>
      <c r="I669" s="14"/>
      <c r="J669" s="14"/>
    </row>
    <row r="670" spans="1:10" x14ac:dyDescent="0.25">
      <c r="A670" s="10" t="s">
        <v>907</v>
      </c>
      <c r="B670" s="11" t="s">
        <v>16</v>
      </c>
      <c r="C670" s="11" t="s">
        <v>17</v>
      </c>
      <c r="D670" s="22" t="s">
        <v>908</v>
      </c>
      <c r="E670" s="12">
        <v>2</v>
      </c>
      <c r="F670" s="12">
        <v>841.94</v>
      </c>
      <c r="G670" s="13">
        <f>ROUND(E670*F670,2)</f>
        <v>1683.88</v>
      </c>
      <c r="H670" s="12">
        <v>2</v>
      </c>
      <c r="I670" s="38">
        <v>0</v>
      </c>
      <c r="J670" s="13">
        <f>ROUND(H670*I670,2)</f>
        <v>0</v>
      </c>
    </row>
    <row r="671" spans="1:10" ht="56.25" x14ac:dyDescent="0.25">
      <c r="A671" s="14"/>
      <c r="B671" s="14"/>
      <c r="C671" s="14"/>
      <c r="D671" s="22" t="s">
        <v>909</v>
      </c>
      <c r="E671" s="14"/>
      <c r="F671" s="14"/>
      <c r="G671" s="14"/>
      <c r="H671" s="14"/>
      <c r="I671" s="14"/>
      <c r="J671" s="14"/>
    </row>
    <row r="672" spans="1:10" x14ac:dyDescent="0.25">
      <c r="A672" s="10" t="s">
        <v>910</v>
      </c>
      <c r="B672" s="11" t="s">
        <v>16</v>
      </c>
      <c r="C672" s="11" t="s">
        <v>17</v>
      </c>
      <c r="D672" s="22" t="s">
        <v>911</v>
      </c>
      <c r="E672" s="12">
        <v>2</v>
      </c>
      <c r="F672" s="12">
        <v>25.81</v>
      </c>
      <c r="G672" s="13">
        <f>ROUND(E672*F672,2)</f>
        <v>51.62</v>
      </c>
      <c r="H672" s="12">
        <v>2</v>
      </c>
      <c r="I672" s="38">
        <v>0</v>
      </c>
      <c r="J672" s="13">
        <f>ROUND(H672*I672,2)</f>
        <v>0</v>
      </c>
    </row>
    <row r="673" spans="1:10" ht="45" x14ac:dyDescent="0.25">
      <c r="A673" s="14"/>
      <c r="B673" s="14"/>
      <c r="C673" s="14"/>
      <c r="D673" s="22" t="s">
        <v>912</v>
      </c>
      <c r="E673" s="14"/>
      <c r="F673" s="14"/>
      <c r="G673" s="14"/>
      <c r="H673" s="14"/>
      <c r="I673" s="14"/>
      <c r="J673" s="14"/>
    </row>
    <row r="674" spans="1:10" x14ac:dyDescent="0.25">
      <c r="A674" s="10" t="s">
        <v>913</v>
      </c>
      <c r="B674" s="11" t="s">
        <v>16</v>
      </c>
      <c r="C674" s="11" t="s">
        <v>17</v>
      </c>
      <c r="D674" s="22" t="s">
        <v>914</v>
      </c>
      <c r="E674" s="12">
        <v>2</v>
      </c>
      <c r="F674" s="12">
        <v>24.24</v>
      </c>
      <c r="G674" s="13">
        <f>ROUND(E674*F674,2)</f>
        <v>48.48</v>
      </c>
      <c r="H674" s="12">
        <v>2</v>
      </c>
      <c r="I674" s="38">
        <v>0</v>
      </c>
      <c r="J674" s="13">
        <f>ROUND(H674*I674,2)</f>
        <v>0</v>
      </c>
    </row>
    <row r="675" spans="1:10" ht="45" x14ac:dyDescent="0.25">
      <c r="A675" s="14"/>
      <c r="B675" s="14"/>
      <c r="C675" s="14"/>
      <c r="D675" s="22" t="s">
        <v>915</v>
      </c>
      <c r="E675" s="14"/>
      <c r="F675" s="14"/>
      <c r="G675" s="14"/>
      <c r="H675" s="14"/>
      <c r="I675" s="14"/>
      <c r="J675" s="14"/>
    </row>
    <row r="676" spans="1:10" x14ac:dyDescent="0.25">
      <c r="A676" s="10" t="s">
        <v>916</v>
      </c>
      <c r="B676" s="11" t="s">
        <v>16</v>
      </c>
      <c r="C676" s="11" t="s">
        <v>17</v>
      </c>
      <c r="D676" s="22" t="s">
        <v>917</v>
      </c>
      <c r="E676" s="12">
        <v>2</v>
      </c>
      <c r="F676" s="12">
        <v>23.3</v>
      </c>
      <c r="G676" s="13">
        <f>ROUND(E676*F676,2)</f>
        <v>46.6</v>
      </c>
      <c r="H676" s="12">
        <v>2</v>
      </c>
      <c r="I676" s="38">
        <v>0</v>
      </c>
      <c r="J676" s="13">
        <f>ROUND(H676*I676,2)</f>
        <v>0</v>
      </c>
    </row>
    <row r="677" spans="1:10" ht="45" x14ac:dyDescent="0.25">
      <c r="A677" s="14"/>
      <c r="B677" s="14"/>
      <c r="C677" s="14"/>
      <c r="D677" s="22" t="s">
        <v>918</v>
      </c>
      <c r="E677" s="14"/>
      <c r="F677" s="14"/>
      <c r="G677" s="14"/>
      <c r="H677" s="14"/>
      <c r="I677" s="14"/>
      <c r="J677" s="14"/>
    </row>
    <row r="678" spans="1:10" x14ac:dyDescent="0.25">
      <c r="A678" s="10" t="s">
        <v>919</v>
      </c>
      <c r="B678" s="11" t="s">
        <v>16</v>
      </c>
      <c r="C678" s="11" t="s">
        <v>17</v>
      </c>
      <c r="D678" s="22" t="s">
        <v>920</v>
      </c>
      <c r="E678" s="12">
        <v>2</v>
      </c>
      <c r="F678" s="12">
        <v>23.63</v>
      </c>
      <c r="G678" s="13">
        <f>ROUND(E678*F678,2)</f>
        <v>47.26</v>
      </c>
      <c r="H678" s="12">
        <v>2</v>
      </c>
      <c r="I678" s="38">
        <v>0</v>
      </c>
      <c r="J678" s="13">
        <f>ROUND(H678*I678,2)</f>
        <v>0</v>
      </c>
    </row>
    <row r="679" spans="1:10" ht="45" x14ac:dyDescent="0.25">
      <c r="A679" s="14"/>
      <c r="B679" s="14"/>
      <c r="C679" s="14"/>
      <c r="D679" s="22" t="s">
        <v>921</v>
      </c>
      <c r="E679" s="14"/>
      <c r="F679" s="14"/>
      <c r="G679" s="14"/>
      <c r="H679" s="14"/>
      <c r="I679" s="14"/>
      <c r="J679" s="14"/>
    </row>
    <row r="680" spans="1:10" x14ac:dyDescent="0.25">
      <c r="A680" s="10" t="s">
        <v>922</v>
      </c>
      <c r="B680" s="11" t="s">
        <v>16</v>
      </c>
      <c r="C680" s="11" t="s">
        <v>17</v>
      </c>
      <c r="D680" s="22" t="s">
        <v>923</v>
      </c>
      <c r="E680" s="12">
        <v>2</v>
      </c>
      <c r="F680" s="12">
        <v>35.229999999999997</v>
      </c>
      <c r="G680" s="13">
        <f>ROUND(E680*F680,2)</f>
        <v>70.459999999999994</v>
      </c>
      <c r="H680" s="12">
        <v>2</v>
      </c>
      <c r="I680" s="38">
        <v>0</v>
      </c>
      <c r="J680" s="13">
        <f>ROUND(H680*I680,2)</f>
        <v>0</v>
      </c>
    </row>
    <row r="681" spans="1:10" ht="22.5" x14ac:dyDescent="0.25">
      <c r="A681" s="14"/>
      <c r="B681" s="14"/>
      <c r="C681" s="14"/>
      <c r="D681" s="22" t="s">
        <v>924</v>
      </c>
      <c r="E681" s="14"/>
      <c r="F681" s="14"/>
      <c r="G681" s="14"/>
      <c r="H681" s="14"/>
      <c r="I681" s="14"/>
      <c r="J681" s="14"/>
    </row>
    <row r="682" spans="1:10" ht="22.5" x14ac:dyDescent="0.25">
      <c r="A682" s="10" t="s">
        <v>925</v>
      </c>
      <c r="B682" s="11" t="s">
        <v>16</v>
      </c>
      <c r="C682" s="11" t="s">
        <v>17</v>
      </c>
      <c r="D682" s="22" t="s">
        <v>926</v>
      </c>
      <c r="E682" s="12">
        <v>1</v>
      </c>
      <c r="F682" s="12">
        <v>3273.77</v>
      </c>
      <c r="G682" s="13">
        <f>ROUND(E682*F682,2)</f>
        <v>3273.77</v>
      </c>
      <c r="H682" s="12">
        <v>1</v>
      </c>
      <c r="I682" s="38">
        <v>0</v>
      </c>
      <c r="J682" s="13">
        <f>ROUND(H682*I682,2)</f>
        <v>0</v>
      </c>
    </row>
    <row r="683" spans="1:10" ht="33.75" x14ac:dyDescent="0.25">
      <c r="A683" s="14"/>
      <c r="B683" s="14"/>
      <c r="C683" s="14"/>
      <c r="D683" s="22" t="s">
        <v>927</v>
      </c>
      <c r="E683" s="14"/>
      <c r="F683" s="14"/>
      <c r="G683" s="14"/>
      <c r="H683" s="14"/>
      <c r="I683" s="14"/>
      <c r="J683" s="14"/>
    </row>
    <row r="684" spans="1:10" x14ac:dyDescent="0.25">
      <c r="A684" s="10" t="s">
        <v>483</v>
      </c>
      <c r="B684" s="11" t="s">
        <v>16</v>
      </c>
      <c r="C684" s="11" t="s">
        <v>94</v>
      </c>
      <c r="D684" s="22" t="s">
        <v>484</v>
      </c>
      <c r="E684" s="12">
        <v>3086</v>
      </c>
      <c r="F684" s="12">
        <v>8.1199999999999992</v>
      </c>
      <c r="G684" s="13">
        <f>ROUND(E684*F684,2)</f>
        <v>25058.32</v>
      </c>
      <c r="H684" s="12">
        <v>3086</v>
      </c>
      <c r="I684" s="38">
        <v>0</v>
      </c>
      <c r="J684" s="13">
        <f>ROUND(H684*I684,2)</f>
        <v>0</v>
      </c>
    </row>
    <row r="685" spans="1:10" ht="45" x14ac:dyDescent="0.25">
      <c r="A685" s="14"/>
      <c r="B685" s="14"/>
      <c r="C685" s="14"/>
      <c r="D685" s="22" t="s">
        <v>479</v>
      </c>
      <c r="E685" s="14"/>
      <c r="F685" s="14"/>
      <c r="G685" s="14"/>
      <c r="H685" s="14"/>
      <c r="I685" s="14"/>
      <c r="J685" s="14"/>
    </row>
    <row r="686" spans="1:10" x14ac:dyDescent="0.25">
      <c r="A686" s="10" t="s">
        <v>477</v>
      </c>
      <c r="B686" s="11" t="s">
        <v>16</v>
      </c>
      <c r="C686" s="11" t="s">
        <v>94</v>
      </c>
      <c r="D686" s="22" t="s">
        <v>478</v>
      </c>
      <c r="E686" s="12">
        <v>1215.5999999999999</v>
      </c>
      <c r="F686" s="12">
        <v>16.649999999999999</v>
      </c>
      <c r="G686" s="13">
        <f>ROUND(E686*F686,2)</f>
        <v>20239.740000000002</v>
      </c>
      <c r="H686" s="12">
        <v>1215.5999999999999</v>
      </c>
      <c r="I686" s="38">
        <v>0</v>
      </c>
      <c r="J686" s="13">
        <f>ROUND(H686*I686,2)</f>
        <v>0</v>
      </c>
    </row>
    <row r="687" spans="1:10" ht="45" x14ac:dyDescent="0.25">
      <c r="A687" s="14"/>
      <c r="B687" s="14"/>
      <c r="C687" s="14"/>
      <c r="D687" s="22" t="s">
        <v>479</v>
      </c>
      <c r="E687" s="14"/>
      <c r="F687" s="14"/>
      <c r="G687" s="14"/>
      <c r="H687" s="14"/>
      <c r="I687" s="14"/>
      <c r="J687" s="14"/>
    </row>
    <row r="688" spans="1:10" ht="22.5" x14ac:dyDescent="0.25">
      <c r="A688" s="10" t="s">
        <v>928</v>
      </c>
      <c r="B688" s="11" t="s">
        <v>16</v>
      </c>
      <c r="C688" s="11" t="s">
        <v>94</v>
      </c>
      <c r="D688" s="22" t="s">
        <v>929</v>
      </c>
      <c r="E688" s="12">
        <v>2030</v>
      </c>
      <c r="F688" s="12">
        <v>65.67</v>
      </c>
      <c r="G688" s="13">
        <f>ROUND(E688*F688,2)</f>
        <v>133310.1</v>
      </c>
      <c r="H688" s="12">
        <v>2030</v>
      </c>
      <c r="I688" s="38">
        <v>0</v>
      </c>
      <c r="J688" s="13">
        <f>ROUND(H688*I688,2)</f>
        <v>0</v>
      </c>
    </row>
    <row r="689" spans="1:10" ht="56.25" x14ac:dyDescent="0.25">
      <c r="A689" s="14"/>
      <c r="B689" s="14"/>
      <c r="C689" s="14"/>
      <c r="D689" s="22" t="s">
        <v>930</v>
      </c>
      <c r="E689" s="14"/>
      <c r="F689" s="14"/>
      <c r="G689" s="14"/>
      <c r="H689" s="14"/>
      <c r="I689" s="14"/>
      <c r="J689" s="14"/>
    </row>
    <row r="690" spans="1:10" x14ac:dyDescent="0.25">
      <c r="A690" s="10" t="s">
        <v>480</v>
      </c>
      <c r="B690" s="11" t="s">
        <v>16</v>
      </c>
      <c r="C690" s="11" t="s">
        <v>107</v>
      </c>
      <c r="D690" s="22" t="s">
        <v>481</v>
      </c>
      <c r="E690" s="12">
        <v>660</v>
      </c>
      <c r="F690" s="12">
        <v>7.16</v>
      </c>
      <c r="G690" s="13">
        <f>ROUND(E690*F690,2)</f>
        <v>4725.6000000000004</v>
      </c>
      <c r="H690" s="12">
        <v>660</v>
      </c>
      <c r="I690" s="38">
        <v>0</v>
      </c>
      <c r="J690" s="13">
        <f>ROUND(H690*I690,2)</f>
        <v>0</v>
      </c>
    </row>
    <row r="691" spans="1:10" ht="45" x14ac:dyDescent="0.25">
      <c r="A691" s="14"/>
      <c r="B691" s="14"/>
      <c r="C691" s="14"/>
      <c r="D691" s="22" t="s">
        <v>482</v>
      </c>
      <c r="E691" s="14"/>
      <c r="F691" s="14"/>
      <c r="G691" s="14"/>
      <c r="H691" s="14"/>
      <c r="I691" s="14"/>
      <c r="J691" s="14"/>
    </row>
    <row r="692" spans="1:10" x14ac:dyDescent="0.25">
      <c r="A692" s="10" t="s">
        <v>931</v>
      </c>
      <c r="B692" s="11" t="s">
        <v>16</v>
      </c>
      <c r="C692" s="11" t="s">
        <v>94</v>
      </c>
      <c r="D692" s="22" t="s">
        <v>932</v>
      </c>
      <c r="E692" s="12">
        <v>298.8</v>
      </c>
      <c r="F692" s="12">
        <v>20.9</v>
      </c>
      <c r="G692" s="13">
        <f>ROUND(E692*F692,2)</f>
        <v>6244.92</v>
      </c>
      <c r="H692" s="12">
        <v>298.8</v>
      </c>
      <c r="I692" s="38">
        <v>0</v>
      </c>
      <c r="J692" s="13">
        <f>ROUND(H692*I692,2)</f>
        <v>0</v>
      </c>
    </row>
    <row r="693" spans="1:10" ht="45" x14ac:dyDescent="0.25">
      <c r="A693" s="14"/>
      <c r="B693" s="14"/>
      <c r="C693" s="14"/>
      <c r="D693" s="22" t="s">
        <v>933</v>
      </c>
      <c r="E693" s="14"/>
      <c r="F693" s="14"/>
      <c r="G693" s="14"/>
      <c r="H693" s="14"/>
      <c r="I693" s="14"/>
      <c r="J693" s="14"/>
    </row>
    <row r="694" spans="1:10" x14ac:dyDescent="0.25">
      <c r="A694" s="10" t="s">
        <v>934</v>
      </c>
      <c r="B694" s="11" t="s">
        <v>16</v>
      </c>
      <c r="C694" s="11" t="s">
        <v>94</v>
      </c>
      <c r="D694" s="22" t="s">
        <v>935</v>
      </c>
      <c r="E694" s="12">
        <v>125</v>
      </c>
      <c r="F694" s="12">
        <v>37.04</v>
      </c>
      <c r="G694" s="13">
        <f>ROUND(E694*F694,2)</f>
        <v>4630</v>
      </c>
      <c r="H694" s="12">
        <v>125</v>
      </c>
      <c r="I694" s="38">
        <v>0</v>
      </c>
      <c r="J694" s="13">
        <f>ROUND(H694*I694,2)</f>
        <v>0</v>
      </c>
    </row>
    <row r="695" spans="1:10" ht="56.25" x14ac:dyDescent="0.25">
      <c r="A695" s="14"/>
      <c r="B695" s="14"/>
      <c r="C695" s="14"/>
      <c r="D695" s="22" t="s">
        <v>936</v>
      </c>
      <c r="E695" s="14"/>
      <c r="F695" s="14"/>
      <c r="G695" s="14"/>
      <c r="H695" s="14"/>
      <c r="I695" s="14"/>
      <c r="J695" s="14"/>
    </row>
    <row r="696" spans="1:10" x14ac:dyDescent="0.25">
      <c r="A696" s="10" t="s">
        <v>937</v>
      </c>
      <c r="B696" s="11" t="s">
        <v>16</v>
      </c>
      <c r="C696" s="11" t="s">
        <v>94</v>
      </c>
      <c r="D696" s="22" t="s">
        <v>938</v>
      </c>
      <c r="E696" s="12">
        <v>300</v>
      </c>
      <c r="F696" s="12">
        <v>43.44</v>
      </c>
      <c r="G696" s="13">
        <f>ROUND(E696*F696,2)</f>
        <v>13032</v>
      </c>
      <c r="H696" s="12">
        <v>300</v>
      </c>
      <c r="I696" s="38">
        <v>0</v>
      </c>
      <c r="J696" s="13">
        <f>ROUND(H696*I696,2)</f>
        <v>0</v>
      </c>
    </row>
    <row r="697" spans="1:10" ht="56.25" x14ac:dyDescent="0.25">
      <c r="A697" s="14"/>
      <c r="B697" s="14"/>
      <c r="C697" s="14"/>
      <c r="D697" s="22" t="s">
        <v>939</v>
      </c>
      <c r="E697" s="14"/>
      <c r="F697" s="14"/>
      <c r="G697" s="14"/>
      <c r="H697" s="14"/>
      <c r="I697" s="14"/>
      <c r="J697" s="14"/>
    </row>
    <row r="698" spans="1:10" x14ac:dyDescent="0.25">
      <c r="A698" s="10" t="s">
        <v>940</v>
      </c>
      <c r="B698" s="11" t="s">
        <v>16</v>
      </c>
      <c r="C698" s="11" t="s">
        <v>107</v>
      </c>
      <c r="D698" s="22" t="s">
        <v>941</v>
      </c>
      <c r="E698" s="12">
        <v>60</v>
      </c>
      <c r="F698" s="12">
        <v>17.760000000000002</v>
      </c>
      <c r="G698" s="13">
        <f>ROUND(E698*F698,2)</f>
        <v>1065.5999999999999</v>
      </c>
      <c r="H698" s="12">
        <v>60</v>
      </c>
      <c r="I698" s="38">
        <v>0</v>
      </c>
      <c r="J698" s="13">
        <f>ROUND(H698*I698,2)</f>
        <v>0</v>
      </c>
    </row>
    <row r="699" spans="1:10" ht="56.25" x14ac:dyDescent="0.25">
      <c r="A699" s="14"/>
      <c r="B699" s="14"/>
      <c r="C699" s="14"/>
      <c r="D699" s="22" t="s">
        <v>942</v>
      </c>
      <c r="E699" s="14"/>
      <c r="F699" s="14"/>
      <c r="G699" s="14"/>
      <c r="H699" s="14"/>
      <c r="I699" s="14"/>
      <c r="J699" s="14"/>
    </row>
    <row r="700" spans="1:10" x14ac:dyDescent="0.25">
      <c r="A700" s="10" t="s">
        <v>943</v>
      </c>
      <c r="B700" s="11" t="s">
        <v>16</v>
      </c>
      <c r="C700" s="11" t="s">
        <v>107</v>
      </c>
      <c r="D700" s="22" t="s">
        <v>944</v>
      </c>
      <c r="E700" s="12">
        <v>300</v>
      </c>
      <c r="F700" s="12">
        <v>35.08</v>
      </c>
      <c r="G700" s="13">
        <f>ROUND(E700*F700,2)</f>
        <v>10524</v>
      </c>
      <c r="H700" s="12">
        <v>300</v>
      </c>
      <c r="I700" s="38">
        <v>0</v>
      </c>
      <c r="J700" s="13">
        <f>ROUND(H700*I700,2)</f>
        <v>0</v>
      </c>
    </row>
    <row r="701" spans="1:10" ht="56.25" x14ac:dyDescent="0.25">
      <c r="A701" s="14"/>
      <c r="B701" s="14"/>
      <c r="C701" s="14"/>
      <c r="D701" s="22" t="s">
        <v>945</v>
      </c>
      <c r="E701" s="14"/>
      <c r="F701" s="14"/>
      <c r="G701" s="14"/>
      <c r="H701" s="14"/>
      <c r="I701" s="14"/>
      <c r="J701" s="14"/>
    </row>
    <row r="702" spans="1:10" x14ac:dyDescent="0.25">
      <c r="A702" s="10" t="s">
        <v>946</v>
      </c>
      <c r="B702" s="11" t="s">
        <v>16</v>
      </c>
      <c r="C702" s="11" t="s">
        <v>94</v>
      </c>
      <c r="D702" s="22" t="s">
        <v>947</v>
      </c>
      <c r="E702" s="12">
        <v>3086</v>
      </c>
      <c r="F702" s="12">
        <v>14.31</v>
      </c>
      <c r="G702" s="13">
        <f>ROUND(E702*F702,2)</f>
        <v>44160.66</v>
      </c>
      <c r="H702" s="12">
        <v>3086</v>
      </c>
      <c r="I702" s="38">
        <v>0</v>
      </c>
      <c r="J702" s="13">
        <f>ROUND(H702*I702,2)</f>
        <v>0</v>
      </c>
    </row>
    <row r="703" spans="1:10" ht="56.25" x14ac:dyDescent="0.25">
      <c r="A703" s="14"/>
      <c r="B703" s="14"/>
      <c r="C703" s="14"/>
      <c r="D703" s="22" t="s">
        <v>948</v>
      </c>
      <c r="E703" s="14"/>
      <c r="F703" s="14"/>
      <c r="G703" s="14"/>
      <c r="H703" s="14"/>
      <c r="I703" s="14"/>
      <c r="J703" s="14"/>
    </row>
    <row r="704" spans="1:10" x14ac:dyDescent="0.25">
      <c r="A704" s="10" t="s">
        <v>949</v>
      </c>
      <c r="B704" s="11" t="s">
        <v>16</v>
      </c>
      <c r="C704" s="11" t="s">
        <v>94</v>
      </c>
      <c r="D704" s="22" t="s">
        <v>950</v>
      </c>
      <c r="E704" s="12">
        <v>300</v>
      </c>
      <c r="F704" s="12">
        <v>9.77</v>
      </c>
      <c r="G704" s="13">
        <f>ROUND(E704*F704,2)</f>
        <v>2931</v>
      </c>
      <c r="H704" s="12">
        <v>300</v>
      </c>
      <c r="I704" s="38">
        <v>0</v>
      </c>
      <c r="J704" s="13">
        <f>ROUND(H704*I704,2)</f>
        <v>0</v>
      </c>
    </row>
    <row r="705" spans="1:10" ht="33.75" x14ac:dyDescent="0.25">
      <c r="A705" s="14"/>
      <c r="B705" s="14"/>
      <c r="C705" s="14"/>
      <c r="D705" s="22" t="s">
        <v>951</v>
      </c>
      <c r="E705" s="14"/>
      <c r="F705" s="14"/>
      <c r="G705" s="14"/>
      <c r="H705" s="14"/>
      <c r="I705" s="14"/>
      <c r="J705" s="14"/>
    </row>
    <row r="706" spans="1:10" ht="22.5" x14ac:dyDescent="0.25">
      <c r="A706" s="10" t="s">
        <v>952</v>
      </c>
      <c r="B706" s="11" t="s">
        <v>16</v>
      </c>
      <c r="C706" s="11" t="s">
        <v>94</v>
      </c>
      <c r="D706" s="22" t="s">
        <v>953</v>
      </c>
      <c r="E706" s="12">
        <v>270</v>
      </c>
      <c r="F706" s="12">
        <v>70.510000000000005</v>
      </c>
      <c r="G706" s="13">
        <f>ROUND(E706*F706,2)</f>
        <v>19037.7</v>
      </c>
      <c r="H706" s="12">
        <v>270</v>
      </c>
      <c r="I706" s="38">
        <v>0</v>
      </c>
      <c r="J706" s="13">
        <f>ROUND(H706*I706,2)</f>
        <v>0</v>
      </c>
    </row>
    <row r="707" spans="1:10" ht="56.25" x14ac:dyDescent="0.25">
      <c r="A707" s="14"/>
      <c r="B707" s="14"/>
      <c r="C707" s="14"/>
      <c r="D707" s="22" t="s">
        <v>954</v>
      </c>
      <c r="E707" s="14"/>
      <c r="F707" s="14"/>
      <c r="G707" s="14"/>
      <c r="H707" s="14"/>
      <c r="I707" s="14"/>
      <c r="J707" s="14"/>
    </row>
    <row r="708" spans="1:10" x14ac:dyDescent="0.25">
      <c r="A708" s="10" t="s">
        <v>955</v>
      </c>
      <c r="B708" s="11" t="s">
        <v>16</v>
      </c>
      <c r="C708" s="11" t="s">
        <v>94</v>
      </c>
      <c r="D708" s="22" t="s">
        <v>956</v>
      </c>
      <c r="E708" s="12">
        <v>270</v>
      </c>
      <c r="F708" s="12">
        <v>26.34</v>
      </c>
      <c r="G708" s="13">
        <f>ROUND(E708*F708,2)</f>
        <v>7111.8</v>
      </c>
      <c r="H708" s="12">
        <v>270</v>
      </c>
      <c r="I708" s="38">
        <v>0</v>
      </c>
      <c r="J708" s="13">
        <f>ROUND(H708*I708,2)</f>
        <v>0</v>
      </c>
    </row>
    <row r="709" spans="1:10" ht="45" x14ac:dyDescent="0.25">
      <c r="A709" s="14"/>
      <c r="B709" s="14"/>
      <c r="C709" s="14"/>
      <c r="D709" s="22" t="s">
        <v>957</v>
      </c>
      <c r="E709" s="14"/>
      <c r="F709" s="14"/>
      <c r="G709" s="14"/>
      <c r="H709" s="14"/>
      <c r="I709" s="14"/>
      <c r="J709" s="14"/>
    </row>
    <row r="710" spans="1:10" x14ac:dyDescent="0.25">
      <c r="A710" s="10" t="s">
        <v>958</v>
      </c>
      <c r="B710" s="11" t="s">
        <v>16</v>
      </c>
      <c r="C710" s="11" t="s">
        <v>107</v>
      </c>
      <c r="D710" s="22" t="s">
        <v>959</v>
      </c>
      <c r="E710" s="12">
        <v>15000</v>
      </c>
      <c r="F710" s="12">
        <v>0.49</v>
      </c>
      <c r="G710" s="13">
        <f>ROUND(E710*F710,2)</f>
        <v>7350</v>
      </c>
      <c r="H710" s="12">
        <v>15000</v>
      </c>
      <c r="I710" s="38">
        <v>0</v>
      </c>
      <c r="J710" s="13">
        <f>ROUND(H710*I710,2)</f>
        <v>0</v>
      </c>
    </row>
    <row r="711" spans="1:10" ht="56.25" x14ac:dyDescent="0.25">
      <c r="A711" s="14"/>
      <c r="B711" s="14"/>
      <c r="C711" s="14"/>
      <c r="D711" s="22" t="s">
        <v>960</v>
      </c>
      <c r="E711" s="14"/>
      <c r="F711" s="14"/>
      <c r="G711" s="14"/>
      <c r="H711" s="14"/>
      <c r="I711" s="14"/>
      <c r="J711" s="14"/>
    </row>
    <row r="712" spans="1:10" x14ac:dyDescent="0.25">
      <c r="A712" s="10" t="s">
        <v>961</v>
      </c>
      <c r="B712" s="11" t="s">
        <v>16</v>
      </c>
      <c r="C712" s="11" t="s">
        <v>495</v>
      </c>
      <c r="D712" s="22" t="s">
        <v>962</v>
      </c>
      <c r="E712" s="12">
        <v>45</v>
      </c>
      <c r="F712" s="12">
        <v>4.62</v>
      </c>
      <c r="G712" s="13">
        <f>ROUND(E712*F712,2)</f>
        <v>207.9</v>
      </c>
      <c r="H712" s="12">
        <v>45</v>
      </c>
      <c r="I712" s="38">
        <v>0</v>
      </c>
      <c r="J712" s="13">
        <f>ROUND(H712*I712,2)</f>
        <v>0</v>
      </c>
    </row>
    <row r="713" spans="1:10" ht="33.75" x14ac:dyDescent="0.25">
      <c r="A713" s="14"/>
      <c r="B713" s="14"/>
      <c r="C713" s="14"/>
      <c r="D713" s="22" t="s">
        <v>963</v>
      </c>
      <c r="E713" s="14"/>
      <c r="F713" s="14"/>
      <c r="G713" s="14"/>
      <c r="H713" s="14"/>
      <c r="I713" s="14"/>
      <c r="J713" s="14"/>
    </row>
    <row r="714" spans="1:10" x14ac:dyDescent="0.25">
      <c r="A714" s="10" t="s">
        <v>964</v>
      </c>
      <c r="B714" s="11" t="s">
        <v>16</v>
      </c>
      <c r="C714" s="11" t="s">
        <v>107</v>
      </c>
      <c r="D714" s="22" t="s">
        <v>965</v>
      </c>
      <c r="E714" s="12">
        <v>45</v>
      </c>
      <c r="F714" s="12">
        <v>18.59</v>
      </c>
      <c r="G714" s="13">
        <f>ROUND(E714*F714,2)</f>
        <v>836.55</v>
      </c>
      <c r="H714" s="12">
        <v>45</v>
      </c>
      <c r="I714" s="38">
        <v>0</v>
      </c>
      <c r="J714" s="13">
        <f>ROUND(H714*I714,2)</f>
        <v>0</v>
      </c>
    </row>
    <row r="715" spans="1:10" ht="33.75" x14ac:dyDescent="0.25">
      <c r="A715" s="14"/>
      <c r="B715" s="14"/>
      <c r="C715" s="14"/>
      <c r="D715" s="22" t="s">
        <v>966</v>
      </c>
      <c r="E715" s="14"/>
      <c r="F715" s="14"/>
      <c r="G715" s="14"/>
      <c r="H715" s="14"/>
      <c r="I715" s="14"/>
      <c r="J715" s="14"/>
    </row>
    <row r="716" spans="1:10" x14ac:dyDescent="0.25">
      <c r="A716" s="10" t="s">
        <v>485</v>
      </c>
      <c r="B716" s="11" t="s">
        <v>16</v>
      </c>
      <c r="C716" s="11" t="s">
        <v>94</v>
      </c>
      <c r="D716" s="22" t="s">
        <v>486</v>
      </c>
      <c r="E716" s="12">
        <v>2168</v>
      </c>
      <c r="F716" s="12">
        <v>21.9</v>
      </c>
      <c r="G716" s="13">
        <f>ROUND(E716*F716,2)</f>
        <v>47479.199999999997</v>
      </c>
      <c r="H716" s="12">
        <v>2168</v>
      </c>
      <c r="I716" s="38">
        <v>0</v>
      </c>
      <c r="J716" s="13">
        <f>ROUND(H716*I716,2)</f>
        <v>0</v>
      </c>
    </row>
    <row r="717" spans="1:10" ht="45" x14ac:dyDescent="0.25">
      <c r="A717" s="14"/>
      <c r="B717" s="14"/>
      <c r="C717" s="14"/>
      <c r="D717" s="22" t="s">
        <v>487</v>
      </c>
      <c r="E717" s="14"/>
      <c r="F717" s="14"/>
      <c r="G717" s="14"/>
      <c r="H717" s="14"/>
      <c r="I717" s="14"/>
      <c r="J717" s="14"/>
    </row>
    <row r="718" spans="1:10" x14ac:dyDescent="0.25">
      <c r="A718" s="10" t="s">
        <v>488</v>
      </c>
      <c r="B718" s="11" t="s">
        <v>16</v>
      </c>
      <c r="C718" s="11" t="s">
        <v>107</v>
      </c>
      <c r="D718" s="22" t="s">
        <v>489</v>
      </c>
      <c r="E718" s="12">
        <v>674</v>
      </c>
      <c r="F718" s="12">
        <v>21.9</v>
      </c>
      <c r="G718" s="13">
        <f>ROUND(E718*F718,2)</f>
        <v>14760.6</v>
      </c>
      <c r="H718" s="12">
        <v>674</v>
      </c>
      <c r="I718" s="38">
        <v>0</v>
      </c>
      <c r="J718" s="13">
        <f>ROUND(H718*I718,2)</f>
        <v>0</v>
      </c>
    </row>
    <row r="719" spans="1:10" ht="33.75" x14ac:dyDescent="0.25">
      <c r="A719" s="14"/>
      <c r="B719" s="14"/>
      <c r="C719" s="14"/>
      <c r="D719" s="22" t="s">
        <v>490</v>
      </c>
      <c r="E719" s="14"/>
      <c r="F719" s="14"/>
      <c r="G719" s="14"/>
      <c r="H719" s="14"/>
      <c r="I719" s="14"/>
      <c r="J719" s="14"/>
    </row>
    <row r="720" spans="1:10" x14ac:dyDescent="0.25">
      <c r="A720" s="10" t="s">
        <v>491</v>
      </c>
      <c r="B720" s="11" t="s">
        <v>16</v>
      </c>
      <c r="C720" s="11" t="s">
        <v>94</v>
      </c>
      <c r="D720" s="22" t="s">
        <v>492</v>
      </c>
      <c r="E720" s="12">
        <v>3288.2</v>
      </c>
      <c r="F720" s="12">
        <v>33.46</v>
      </c>
      <c r="G720" s="13">
        <f>ROUND(E720*F720,2)</f>
        <v>110023.17</v>
      </c>
      <c r="H720" s="12">
        <v>3288.2</v>
      </c>
      <c r="I720" s="38">
        <v>0</v>
      </c>
      <c r="J720" s="13">
        <f>ROUND(H720*I720,2)</f>
        <v>0</v>
      </c>
    </row>
    <row r="721" spans="1:10" ht="78.75" x14ac:dyDescent="0.25">
      <c r="A721" s="14"/>
      <c r="B721" s="14"/>
      <c r="C721" s="14"/>
      <c r="D721" s="22" t="s">
        <v>493</v>
      </c>
      <c r="E721" s="14"/>
      <c r="F721" s="14"/>
      <c r="G721" s="14"/>
      <c r="H721" s="14"/>
      <c r="I721" s="14"/>
      <c r="J721" s="14"/>
    </row>
    <row r="722" spans="1:10" x14ac:dyDescent="0.25">
      <c r="A722" s="10" t="s">
        <v>967</v>
      </c>
      <c r="B722" s="11" t="s">
        <v>16</v>
      </c>
      <c r="C722" s="11" t="s">
        <v>107</v>
      </c>
      <c r="D722" s="22" t="s">
        <v>968</v>
      </c>
      <c r="E722" s="12">
        <v>60</v>
      </c>
      <c r="F722" s="12">
        <v>18.059999999999999</v>
      </c>
      <c r="G722" s="13">
        <f>ROUND(E722*F722,2)</f>
        <v>1083.5999999999999</v>
      </c>
      <c r="H722" s="12">
        <v>60</v>
      </c>
      <c r="I722" s="38">
        <v>0</v>
      </c>
      <c r="J722" s="13">
        <f>ROUND(H722*I722,2)</f>
        <v>0</v>
      </c>
    </row>
    <row r="723" spans="1:10" ht="56.25" x14ac:dyDescent="0.25">
      <c r="A723" s="14"/>
      <c r="B723" s="14"/>
      <c r="C723" s="14"/>
      <c r="D723" s="22" t="s">
        <v>969</v>
      </c>
      <c r="E723" s="14"/>
      <c r="F723" s="14"/>
      <c r="G723" s="14"/>
      <c r="H723" s="14"/>
      <c r="I723" s="14"/>
      <c r="J723" s="14"/>
    </row>
    <row r="724" spans="1:10" x14ac:dyDescent="0.25">
      <c r="A724" s="10" t="s">
        <v>970</v>
      </c>
      <c r="B724" s="11" t="s">
        <v>16</v>
      </c>
      <c r="C724" s="11" t="s">
        <v>107</v>
      </c>
      <c r="D724" s="22" t="s">
        <v>971</v>
      </c>
      <c r="E724" s="12">
        <v>674</v>
      </c>
      <c r="F724" s="12">
        <v>8.0399999999999991</v>
      </c>
      <c r="G724" s="13">
        <f>ROUND(E724*F724,2)</f>
        <v>5418.96</v>
      </c>
      <c r="H724" s="12">
        <v>674</v>
      </c>
      <c r="I724" s="38">
        <v>0</v>
      </c>
      <c r="J724" s="13">
        <f>ROUND(H724*I724,2)</f>
        <v>0</v>
      </c>
    </row>
    <row r="725" spans="1:10" ht="45" x14ac:dyDescent="0.25">
      <c r="A725" s="14"/>
      <c r="B725" s="14"/>
      <c r="C725" s="14"/>
      <c r="D725" s="22" t="s">
        <v>972</v>
      </c>
      <c r="E725" s="14"/>
      <c r="F725" s="14"/>
      <c r="G725" s="14"/>
      <c r="H725" s="14"/>
      <c r="I725" s="14"/>
      <c r="J725" s="14"/>
    </row>
    <row r="726" spans="1:10" x14ac:dyDescent="0.25">
      <c r="A726" s="10" t="s">
        <v>494</v>
      </c>
      <c r="B726" s="11" t="s">
        <v>16</v>
      </c>
      <c r="C726" s="11" t="s">
        <v>495</v>
      </c>
      <c r="D726" s="22" t="s">
        <v>496</v>
      </c>
      <c r="E726" s="12">
        <v>794</v>
      </c>
      <c r="F726" s="12">
        <v>2.06</v>
      </c>
      <c r="G726" s="13">
        <f>ROUND(E726*F726,2)</f>
        <v>1635.64</v>
      </c>
      <c r="H726" s="12">
        <v>794</v>
      </c>
      <c r="I726" s="38">
        <v>0</v>
      </c>
      <c r="J726" s="13">
        <f>ROUND(H726*I726,2)</f>
        <v>0</v>
      </c>
    </row>
    <row r="727" spans="1:10" ht="56.25" x14ac:dyDescent="0.25">
      <c r="A727" s="14"/>
      <c r="B727" s="14"/>
      <c r="C727" s="14"/>
      <c r="D727" s="22" t="s">
        <v>497</v>
      </c>
      <c r="E727" s="14"/>
      <c r="F727" s="14"/>
      <c r="G727" s="14"/>
      <c r="H727" s="14"/>
      <c r="I727" s="14"/>
      <c r="J727" s="14"/>
    </row>
    <row r="728" spans="1:10" x14ac:dyDescent="0.25">
      <c r="A728" s="10" t="s">
        <v>498</v>
      </c>
      <c r="B728" s="11" t="s">
        <v>16</v>
      </c>
      <c r="C728" s="11" t="s">
        <v>94</v>
      </c>
      <c r="D728" s="22" t="s">
        <v>499</v>
      </c>
      <c r="E728" s="12">
        <v>1877</v>
      </c>
      <c r="F728" s="12">
        <v>20.5</v>
      </c>
      <c r="G728" s="13">
        <f>ROUND(E728*F728,2)</f>
        <v>38478.5</v>
      </c>
      <c r="H728" s="12">
        <v>1877</v>
      </c>
      <c r="I728" s="38">
        <v>0</v>
      </c>
      <c r="J728" s="13">
        <f>ROUND(H728*I728,2)</f>
        <v>0</v>
      </c>
    </row>
    <row r="729" spans="1:10" ht="56.25" x14ac:dyDescent="0.25">
      <c r="A729" s="14"/>
      <c r="B729" s="14"/>
      <c r="C729" s="14"/>
      <c r="D729" s="22" t="s">
        <v>500</v>
      </c>
      <c r="E729" s="14"/>
      <c r="F729" s="14"/>
      <c r="G729" s="14"/>
      <c r="H729" s="14"/>
      <c r="I729" s="14"/>
      <c r="J729" s="14"/>
    </row>
    <row r="730" spans="1:10" x14ac:dyDescent="0.25">
      <c r="A730" s="10" t="s">
        <v>973</v>
      </c>
      <c r="B730" s="11" t="s">
        <v>16</v>
      </c>
      <c r="C730" s="11" t="s">
        <v>107</v>
      </c>
      <c r="D730" s="22" t="s">
        <v>974</v>
      </c>
      <c r="E730" s="12">
        <v>500</v>
      </c>
      <c r="F730" s="12">
        <v>8.17</v>
      </c>
      <c r="G730" s="13">
        <f>ROUND(E730*F730,2)</f>
        <v>4085</v>
      </c>
      <c r="H730" s="12">
        <v>500</v>
      </c>
      <c r="I730" s="38">
        <v>0</v>
      </c>
      <c r="J730" s="13">
        <f>ROUND(H730*I730,2)</f>
        <v>0</v>
      </c>
    </row>
    <row r="731" spans="1:10" ht="33.75" x14ac:dyDescent="0.25">
      <c r="A731" s="14"/>
      <c r="B731" s="14"/>
      <c r="C731" s="14"/>
      <c r="D731" s="22" t="s">
        <v>975</v>
      </c>
      <c r="E731" s="14"/>
      <c r="F731" s="14"/>
      <c r="G731" s="14"/>
      <c r="H731" s="14"/>
      <c r="I731" s="14"/>
      <c r="J731" s="14"/>
    </row>
    <row r="732" spans="1:10" x14ac:dyDescent="0.25">
      <c r="A732" s="10" t="s">
        <v>501</v>
      </c>
      <c r="B732" s="11" t="s">
        <v>16</v>
      </c>
      <c r="C732" s="11" t="s">
        <v>94</v>
      </c>
      <c r="D732" s="22" t="s">
        <v>502</v>
      </c>
      <c r="E732" s="12">
        <v>500</v>
      </c>
      <c r="F732" s="12">
        <v>56.52</v>
      </c>
      <c r="G732" s="13">
        <f>ROUND(E732*F732,2)</f>
        <v>28260</v>
      </c>
      <c r="H732" s="12">
        <v>500</v>
      </c>
      <c r="I732" s="38">
        <v>0</v>
      </c>
      <c r="J732" s="13">
        <f>ROUND(H732*I732,2)</f>
        <v>0</v>
      </c>
    </row>
    <row r="733" spans="1:10" ht="45" x14ac:dyDescent="0.25">
      <c r="A733" s="14"/>
      <c r="B733" s="14"/>
      <c r="C733" s="14"/>
      <c r="D733" s="22" t="s">
        <v>503</v>
      </c>
      <c r="E733" s="14"/>
      <c r="F733" s="14"/>
      <c r="G733" s="14"/>
      <c r="H733" s="14"/>
      <c r="I733" s="14"/>
      <c r="J733" s="14"/>
    </row>
    <row r="734" spans="1:10" x14ac:dyDescent="0.25">
      <c r="A734" s="10" t="s">
        <v>504</v>
      </c>
      <c r="B734" s="11" t="s">
        <v>16</v>
      </c>
      <c r="C734" s="11" t="s">
        <v>17</v>
      </c>
      <c r="D734" s="22" t="s">
        <v>505</v>
      </c>
      <c r="E734" s="12">
        <v>10</v>
      </c>
      <c r="F734" s="12">
        <v>26.04</v>
      </c>
      <c r="G734" s="13">
        <f>ROUND(E734*F734,2)</f>
        <v>260.39999999999998</v>
      </c>
      <c r="H734" s="12">
        <v>10</v>
      </c>
      <c r="I734" s="38">
        <v>0</v>
      </c>
      <c r="J734" s="13">
        <f>ROUND(H734*I734,2)</f>
        <v>0</v>
      </c>
    </row>
    <row r="735" spans="1:10" ht="78.75" x14ac:dyDescent="0.25">
      <c r="A735" s="14"/>
      <c r="B735" s="14"/>
      <c r="C735" s="14"/>
      <c r="D735" s="22" t="s">
        <v>506</v>
      </c>
      <c r="E735" s="14"/>
      <c r="F735" s="14"/>
      <c r="G735" s="14"/>
      <c r="H735" s="14"/>
      <c r="I735" s="14"/>
      <c r="J735" s="14"/>
    </row>
    <row r="736" spans="1:10" x14ac:dyDescent="0.25">
      <c r="A736" s="10" t="s">
        <v>976</v>
      </c>
      <c r="B736" s="11" t="s">
        <v>16</v>
      </c>
      <c r="C736" s="11" t="s">
        <v>107</v>
      </c>
      <c r="D736" s="22" t="s">
        <v>977</v>
      </c>
      <c r="E736" s="12">
        <v>180</v>
      </c>
      <c r="F736" s="12">
        <v>68.87</v>
      </c>
      <c r="G736" s="13">
        <f>ROUND(E736*F736,2)</f>
        <v>12396.6</v>
      </c>
      <c r="H736" s="12">
        <v>180</v>
      </c>
      <c r="I736" s="38">
        <v>0</v>
      </c>
      <c r="J736" s="13">
        <f>ROUND(H736*I736,2)</f>
        <v>0</v>
      </c>
    </row>
    <row r="737" spans="1:10" ht="45" x14ac:dyDescent="0.25">
      <c r="A737" s="14"/>
      <c r="B737" s="14"/>
      <c r="C737" s="14"/>
      <c r="D737" s="22" t="s">
        <v>978</v>
      </c>
      <c r="E737" s="14"/>
      <c r="F737" s="14"/>
      <c r="G737" s="14"/>
      <c r="H737" s="14"/>
      <c r="I737" s="14"/>
      <c r="J737" s="14"/>
    </row>
    <row r="738" spans="1:10" x14ac:dyDescent="0.25">
      <c r="A738" s="10" t="s">
        <v>979</v>
      </c>
      <c r="B738" s="11" t="s">
        <v>16</v>
      </c>
      <c r="C738" s="11" t="s">
        <v>228</v>
      </c>
      <c r="D738" s="22" t="s">
        <v>980</v>
      </c>
      <c r="E738" s="12">
        <v>80</v>
      </c>
      <c r="F738" s="12">
        <v>116.29</v>
      </c>
      <c r="G738" s="13">
        <f>ROUND(E738*F738,2)</f>
        <v>9303.2000000000007</v>
      </c>
      <c r="H738" s="12">
        <v>80</v>
      </c>
      <c r="I738" s="38">
        <v>0</v>
      </c>
      <c r="J738" s="13">
        <f>ROUND(H738*I738,2)</f>
        <v>0</v>
      </c>
    </row>
    <row r="739" spans="1:10" ht="45" x14ac:dyDescent="0.25">
      <c r="A739" s="14"/>
      <c r="B739" s="14"/>
      <c r="C739" s="14"/>
      <c r="D739" s="22" t="s">
        <v>981</v>
      </c>
      <c r="E739" s="14"/>
      <c r="F739" s="14"/>
      <c r="G739" s="14"/>
      <c r="H739" s="14"/>
      <c r="I739" s="14"/>
      <c r="J739" s="14"/>
    </row>
    <row r="740" spans="1:10" x14ac:dyDescent="0.25">
      <c r="A740" s="10" t="s">
        <v>982</v>
      </c>
      <c r="B740" s="11" t="s">
        <v>16</v>
      </c>
      <c r="C740" s="11" t="s">
        <v>17</v>
      </c>
      <c r="D740" s="22" t="s">
        <v>983</v>
      </c>
      <c r="E740" s="12">
        <v>20</v>
      </c>
      <c r="F740" s="12">
        <v>71.06</v>
      </c>
      <c r="G740" s="13">
        <f>ROUND(E740*F740,2)</f>
        <v>1421.2</v>
      </c>
      <c r="H740" s="12">
        <v>20</v>
      </c>
      <c r="I740" s="38">
        <v>0</v>
      </c>
      <c r="J740" s="13">
        <f>ROUND(H740*I740,2)</f>
        <v>0</v>
      </c>
    </row>
    <row r="741" spans="1:10" ht="56.25" x14ac:dyDescent="0.25">
      <c r="A741" s="14"/>
      <c r="B741" s="14"/>
      <c r="C741" s="14"/>
      <c r="D741" s="22" t="s">
        <v>984</v>
      </c>
      <c r="E741" s="14"/>
      <c r="F741" s="14"/>
      <c r="G741" s="14"/>
      <c r="H741" s="14"/>
      <c r="I741" s="14"/>
      <c r="J741" s="14"/>
    </row>
    <row r="742" spans="1:10" x14ac:dyDescent="0.25">
      <c r="A742" s="10" t="s">
        <v>985</v>
      </c>
      <c r="B742" s="11" t="s">
        <v>16</v>
      </c>
      <c r="C742" s="11" t="s">
        <v>107</v>
      </c>
      <c r="D742" s="22" t="s">
        <v>986</v>
      </c>
      <c r="E742" s="12">
        <v>125</v>
      </c>
      <c r="F742" s="12">
        <v>33.14</v>
      </c>
      <c r="G742" s="13">
        <f>ROUND(E742*F742,2)</f>
        <v>4142.5</v>
      </c>
      <c r="H742" s="12">
        <v>125</v>
      </c>
      <c r="I742" s="38">
        <v>0</v>
      </c>
      <c r="J742" s="13">
        <f>ROUND(H742*I742,2)</f>
        <v>0</v>
      </c>
    </row>
    <row r="743" spans="1:10" ht="45" x14ac:dyDescent="0.25">
      <c r="A743" s="14"/>
      <c r="B743" s="14"/>
      <c r="C743" s="14"/>
      <c r="D743" s="22" t="s">
        <v>987</v>
      </c>
      <c r="E743" s="14"/>
      <c r="F743" s="14"/>
      <c r="G743" s="14"/>
      <c r="H743" s="14"/>
      <c r="I743" s="14"/>
      <c r="J743" s="14"/>
    </row>
    <row r="744" spans="1:10" x14ac:dyDescent="0.25">
      <c r="A744" s="10" t="s">
        <v>988</v>
      </c>
      <c r="B744" s="11" t="s">
        <v>16</v>
      </c>
      <c r="C744" s="11" t="s">
        <v>94</v>
      </c>
      <c r="D744" s="22" t="s">
        <v>989</v>
      </c>
      <c r="E744" s="12">
        <v>48</v>
      </c>
      <c r="F744" s="12">
        <v>15.75</v>
      </c>
      <c r="G744" s="13">
        <f>ROUND(E744*F744,2)</f>
        <v>756</v>
      </c>
      <c r="H744" s="12">
        <v>48</v>
      </c>
      <c r="I744" s="38">
        <v>0</v>
      </c>
      <c r="J744" s="13">
        <f>ROUND(H744*I744,2)</f>
        <v>0</v>
      </c>
    </row>
    <row r="745" spans="1:10" ht="45" x14ac:dyDescent="0.25">
      <c r="A745" s="14"/>
      <c r="B745" s="14"/>
      <c r="C745" s="14"/>
      <c r="D745" s="22" t="s">
        <v>990</v>
      </c>
      <c r="E745" s="14"/>
      <c r="F745" s="14"/>
      <c r="G745" s="14"/>
      <c r="H745" s="14"/>
      <c r="I745" s="14"/>
      <c r="J745" s="14"/>
    </row>
    <row r="746" spans="1:10" x14ac:dyDescent="0.25">
      <c r="A746" s="10" t="s">
        <v>991</v>
      </c>
      <c r="B746" s="11" t="s">
        <v>16</v>
      </c>
      <c r="C746" s="11" t="s">
        <v>107</v>
      </c>
      <c r="D746" s="22" t="s">
        <v>992</v>
      </c>
      <c r="E746" s="12">
        <v>164</v>
      </c>
      <c r="F746" s="12">
        <v>11.11</v>
      </c>
      <c r="G746" s="13">
        <f>ROUND(E746*F746,2)</f>
        <v>1822.04</v>
      </c>
      <c r="H746" s="12">
        <v>164</v>
      </c>
      <c r="I746" s="38">
        <v>0</v>
      </c>
      <c r="J746" s="13">
        <f>ROUND(H746*I746,2)</f>
        <v>0</v>
      </c>
    </row>
    <row r="747" spans="1:10" ht="22.5" x14ac:dyDescent="0.25">
      <c r="A747" s="14"/>
      <c r="B747" s="14"/>
      <c r="C747" s="14"/>
      <c r="D747" s="22" t="s">
        <v>993</v>
      </c>
      <c r="E747" s="14"/>
      <c r="F747" s="14"/>
      <c r="G747" s="14"/>
      <c r="H747" s="14"/>
      <c r="I747" s="14"/>
      <c r="J747" s="14"/>
    </row>
    <row r="748" spans="1:10" x14ac:dyDescent="0.25">
      <c r="A748" s="10" t="s">
        <v>994</v>
      </c>
      <c r="B748" s="11" t="s">
        <v>16</v>
      </c>
      <c r="C748" s="11" t="s">
        <v>94</v>
      </c>
      <c r="D748" s="22" t="s">
        <v>995</v>
      </c>
      <c r="E748" s="12">
        <v>10</v>
      </c>
      <c r="F748" s="12">
        <v>24.26</v>
      </c>
      <c r="G748" s="13">
        <f>ROUND(E748*F748,2)</f>
        <v>242.6</v>
      </c>
      <c r="H748" s="12">
        <v>10</v>
      </c>
      <c r="I748" s="38">
        <v>0</v>
      </c>
      <c r="J748" s="13">
        <f>ROUND(H748*I748,2)</f>
        <v>0</v>
      </c>
    </row>
    <row r="749" spans="1:10" ht="22.5" x14ac:dyDescent="0.25">
      <c r="A749" s="14"/>
      <c r="B749" s="14"/>
      <c r="C749" s="14"/>
      <c r="D749" s="22" t="s">
        <v>996</v>
      </c>
      <c r="E749" s="14"/>
      <c r="F749" s="14"/>
      <c r="G749" s="14"/>
      <c r="H749" s="14"/>
      <c r="I749" s="14"/>
      <c r="J749" s="14"/>
    </row>
    <row r="750" spans="1:10" x14ac:dyDescent="0.25">
      <c r="A750" s="10" t="s">
        <v>997</v>
      </c>
      <c r="B750" s="11" t="s">
        <v>16</v>
      </c>
      <c r="C750" s="11" t="s">
        <v>107</v>
      </c>
      <c r="D750" s="22" t="s">
        <v>998</v>
      </c>
      <c r="E750" s="12">
        <v>542</v>
      </c>
      <c r="F750" s="12">
        <v>17.670000000000002</v>
      </c>
      <c r="G750" s="13">
        <f>ROUND(E750*F750,2)</f>
        <v>9577.14</v>
      </c>
      <c r="H750" s="12">
        <v>542</v>
      </c>
      <c r="I750" s="38">
        <v>0</v>
      </c>
      <c r="J750" s="13">
        <f>ROUND(H750*I750,2)</f>
        <v>0</v>
      </c>
    </row>
    <row r="751" spans="1:10" ht="45" x14ac:dyDescent="0.25">
      <c r="A751" s="14"/>
      <c r="B751" s="14"/>
      <c r="C751" s="14"/>
      <c r="D751" s="22" t="s">
        <v>999</v>
      </c>
      <c r="E751" s="14"/>
      <c r="F751" s="14"/>
      <c r="G751" s="14"/>
      <c r="H751" s="14"/>
      <c r="I751" s="14"/>
      <c r="J751" s="14"/>
    </row>
    <row r="752" spans="1:10" x14ac:dyDescent="0.25">
      <c r="A752" s="10" t="s">
        <v>1000</v>
      </c>
      <c r="B752" s="11" t="s">
        <v>16</v>
      </c>
      <c r="C752" s="11" t="s">
        <v>107</v>
      </c>
      <c r="D752" s="22" t="s">
        <v>1001</v>
      </c>
      <c r="E752" s="12">
        <v>542</v>
      </c>
      <c r="F752" s="12">
        <v>20.71</v>
      </c>
      <c r="G752" s="13">
        <f>ROUND(E752*F752,2)</f>
        <v>11224.82</v>
      </c>
      <c r="H752" s="12">
        <v>542</v>
      </c>
      <c r="I752" s="38">
        <v>0</v>
      </c>
      <c r="J752" s="13">
        <f>ROUND(H752*I752,2)</f>
        <v>0</v>
      </c>
    </row>
    <row r="753" spans="1:10" ht="45" x14ac:dyDescent="0.25">
      <c r="A753" s="14"/>
      <c r="B753" s="14"/>
      <c r="C753" s="14"/>
      <c r="D753" s="22" t="s">
        <v>1002</v>
      </c>
      <c r="E753" s="14"/>
      <c r="F753" s="14"/>
      <c r="G753" s="14"/>
      <c r="H753" s="14"/>
      <c r="I753" s="14"/>
      <c r="J753" s="14"/>
    </row>
    <row r="754" spans="1:10" x14ac:dyDescent="0.25">
      <c r="A754" s="10" t="s">
        <v>1003</v>
      </c>
      <c r="B754" s="11" t="s">
        <v>16</v>
      </c>
      <c r="C754" s="11" t="s">
        <v>94</v>
      </c>
      <c r="D754" s="22" t="s">
        <v>1004</v>
      </c>
      <c r="E754" s="12">
        <v>208</v>
      </c>
      <c r="F754" s="12">
        <v>43.1</v>
      </c>
      <c r="G754" s="13">
        <f>ROUND(E754*F754,2)</f>
        <v>8964.7999999999993</v>
      </c>
      <c r="H754" s="12">
        <v>208</v>
      </c>
      <c r="I754" s="38">
        <v>0</v>
      </c>
      <c r="J754" s="13">
        <f>ROUND(H754*I754,2)</f>
        <v>0</v>
      </c>
    </row>
    <row r="755" spans="1:10" ht="45" x14ac:dyDescent="0.25">
      <c r="A755" s="14"/>
      <c r="B755" s="14"/>
      <c r="C755" s="14"/>
      <c r="D755" s="22" t="s">
        <v>1005</v>
      </c>
      <c r="E755" s="14"/>
      <c r="F755" s="14"/>
      <c r="G755" s="14"/>
      <c r="H755" s="14"/>
      <c r="I755" s="14"/>
      <c r="J755" s="14"/>
    </row>
    <row r="756" spans="1:10" x14ac:dyDescent="0.25">
      <c r="A756" s="10" t="s">
        <v>1006</v>
      </c>
      <c r="B756" s="11" t="s">
        <v>16</v>
      </c>
      <c r="C756" s="11" t="s">
        <v>94</v>
      </c>
      <c r="D756" s="22" t="s">
        <v>1007</v>
      </c>
      <c r="E756" s="12">
        <v>464</v>
      </c>
      <c r="F756" s="12">
        <v>26.74</v>
      </c>
      <c r="G756" s="13">
        <f>ROUND(E756*F756,2)</f>
        <v>12407.36</v>
      </c>
      <c r="H756" s="12">
        <v>464</v>
      </c>
      <c r="I756" s="38">
        <v>0</v>
      </c>
      <c r="J756" s="13">
        <f>ROUND(H756*I756,2)</f>
        <v>0</v>
      </c>
    </row>
    <row r="757" spans="1:10" ht="56.25" x14ac:dyDescent="0.25">
      <c r="A757" s="14"/>
      <c r="B757" s="14"/>
      <c r="C757" s="14"/>
      <c r="D757" s="22" t="s">
        <v>1008</v>
      </c>
      <c r="E757" s="14"/>
      <c r="F757" s="14"/>
      <c r="G757" s="14"/>
      <c r="H757" s="14"/>
      <c r="I757" s="14"/>
      <c r="J757" s="14"/>
    </row>
    <row r="758" spans="1:10" x14ac:dyDescent="0.25">
      <c r="A758" s="10" t="s">
        <v>1009</v>
      </c>
      <c r="B758" s="11" t="s">
        <v>16</v>
      </c>
      <c r="C758" s="11" t="s">
        <v>17</v>
      </c>
      <c r="D758" s="22" t="s">
        <v>1010</v>
      </c>
      <c r="E758" s="12">
        <v>3</v>
      </c>
      <c r="F758" s="12">
        <v>140.81</v>
      </c>
      <c r="G758" s="13">
        <f>ROUND(E758*F758,2)</f>
        <v>422.43</v>
      </c>
      <c r="H758" s="12">
        <v>3</v>
      </c>
      <c r="I758" s="38">
        <v>0</v>
      </c>
      <c r="J758" s="13">
        <f>ROUND(H758*I758,2)</f>
        <v>0</v>
      </c>
    </row>
    <row r="759" spans="1:10" ht="22.5" x14ac:dyDescent="0.25">
      <c r="A759" s="14"/>
      <c r="B759" s="14"/>
      <c r="C759" s="14"/>
      <c r="D759" s="22" t="s">
        <v>1011</v>
      </c>
      <c r="E759" s="14"/>
      <c r="F759" s="14"/>
      <c r="G759" s="14"/>
      <c r="H759" s="14"/>
      <c r="I759" s="14"/>
      <c r="J759" s="14"/>
    </row>
    <row r="760" spans="1:10" x14ac:dyDescent="0.25">
      <c r="A760" s="10" t="s">
        <v>1012</v>
      </c>
      <c r="B760" s="11" t="s">
        <v>16</v>
      </c>
      <c r="C760" s="11" t="s">
        <v>17</v>
      </c>
      <c r="D760" s="22" t="s">
        <v>1013</v>
      </c>
      <c r="E760" s="12">
        <v>3</v>
      </c>
      <c r="F760" s="12">
        <v>561.80999999999995</v>
      </c>
      <c r="G760" s="13">
        <f>ROUND(E760*F760,2)</f>
        <v>1685.43</v>
      </c>
      <c r="H760" s="12">
        <v>3</v>
      </c>
      <c r="I760" s="38">
        <v>0</v>
      </c>
      <c r="J760" s="13">
        <f>ROUND(H760*I760,2)</f>
        <v>0</v>
      </c>
    </row>
    <row r="761" spans="1:10" x14ac:dyDescent="0.25">
      <c r="A761" s="14"/>
      <c r="B761" s="14"/>
      <c r="C761" s="14"/>
      <c r="D761" s="22" t="s">
        <v>1014</v>
      </c>
      <c r="E761" s="14"/>
      <c r="F761" s="14"/>
      <c r="G761" s="14"/>
      <c r="H761" s="14"/>
      <c r="I761" s="14"/>
      <c r="J761" s="14"/>
    </row>
    <row r="762" spans="1:10" x14ac:dyDescent="0.25">
      <c r="A762" s="10" t="s">
        <v>1015</v>
      </c>
      <c r="B762" s="11" t="s">
        <v>16</v>
      </c>
      <c r="C762" s="11" t="s">
        <v>17</v>
      </c>
      <c r="D762" s="22" t="s">
        <v>1016</v>
      </c>
      <c r="E762" s="12">
        <v>3</v>
      </c>
      <c r="F762" s="12">
        <v>86.85</v>
      </c>
      <c r="G762" s="13">
        <f>ROUND(E762*F762,2)</f>
        <v>260.55</v>
      </c>
      <c r="H762" s="12">
        <v>3</v>
      </c>
      <c r="I762" s="38">
        <v>0</v>
      </c>
      <c r="J762" s="13">
        <f>ROUND(H762*I762,2)</f>
        <v>0</v>
      </c>
    </row>
    <row r="763" spans="1:10" x14ac:dyDescent="0.25">
      <c r="A763" s="14"/>
      <c r="B763" s="14"/>
      <c r="C763" s="14"/>
      <c r="D763" s="22" t="s">
        <v>1017</v>
      </c>
      <c r="E763" s="14"/>
      <c r="F763" s="14"/>
      <c r="G763" s="14"/>
      <c r="H763" s="14"/>
      <c r="I763" s="14"/>
      <c r="J763" s="14"/>
    </row>
    <row r="764" spans="1:10" x14ac:dyDescent="0.25">
      <c r="A764" s="10" t="s">
        <v>1018</v>
      </c>
      <c r="B764" s="11" t="s">
        <v>16</v>
      </c>
      <c r="C764" s="11" t="s">
        <v>107</v>
      </c>
      <c r="D764" s="22" t="s">
        <v>1019</v>
      </c>
      <c r="E764" s="12">
        <v>100</v>
      </c>
      <c r="F764" s="12">
        <v>7.74</v>
      </c>
      <c r="G764" s="13">
        <f>ROUND(E764*F764,2)</f>
        <v>774</v>
      </c>
      <c r="H764" s="12">
        <v>100</v>
      </c>
      <c r="I764" s="38">
        <v>0</v>
      </c>
      <c r="J764" s="13">
        <f>ROUND(H764*I764,2)</f>
        <v>0</v>
      </c>
    </row>
    <row r="765" spans="1:10" ht="33.75" x14ac:dyDescent="0.25">
      <c r="A765" s="14"/>
      <c r="B765" s="14"/>
      <c r="C765" s="14"/>
      <c r="D765" s="22" t="s">
        <v>1020</v>
      </c>
      <c r="E765" s="14"/>
      <c r="F765" s="14"/>
      <c r="G765" s="14"/>
      <c r="H765" s="14"/>
      <c r="I765" s="14"/>
      <c r="J765" s="14"/>
    </row>
    <row r="766" spans="1:10" ht="22.5" x14ac:dyDescent="0.25">
      <c r="A766" s="10" t="s">
        <v>1021</v>
      </c>
      <c r="B766" s="11" t="s">
        <v>16</v>
      </c>
      <c r="C766" s="11" t="s">
        <v>17</v>
      </c>
      <c r="D766" s="22" t="s">
        <v>1022</v>
      </c>
      <c r="E766" s="12">
        <v>2</v>
      </c>
      <c r="F766" s="12">
        <v>2058.7600000000002</v>
      </c>
      <c r="G766" s="13">
        <f>ROUND(E766*F766,2)</f>
        <v>4117.5200000000004</v>
      </c>
      <c r="H766" s="12">
        <v>2</v>
      </c>
      <c r="I766" s="38">
        <v>0</v>
      </c>
      <c r="J766" s="13">
        <f>ROUND(H766*I766,2)</f>
        <v>0</v>
      </c>
    </row>
    <row r="767" spans="1:10" ht="33.75" x14ac:dyDescent="0.25">
      <c r="A767" s="14"/>
      <c r="B767" s="14"/>
      <c r="C767" s="14"/>
      <c r="D767" s="22" t="s">
        <v>1023</v>
      </c>
      <c r="E767" s="14"/>
      <c r="F767" s="14"/>
      <c r="G767" s="14"/>
      <c r="H767" s="14"/>
      <c r="I767" s="14"/>
      <c r="J767" s="14"/>
    </row>
    <row r="768" spans="1:10" x14ac:dyDescent="0.25">
      <c r="A768" s="10" t="s">
        <v>1024</v>
      </c>
      <c r="B768" s="11" t="s">
        <v>16</v>
      </c>
      <c r="C768" s="11" t="s">
        <v>107</v>
      </c>
      <c r="D768" s="22" t="s">
        <v>1025</v>
      </c>
      <c r="E768" s="12">
        <v>45</v>
      </c>
      <c r="F768" s="12">
        <v>49.49</v>
      </c>
      <c r="G768" s="13">
        <f>ROUND(E768*F768,2)</f>
        <v>2227.0500000000002</v>
      </c>
      <c r="H768" s="12">
        <v>45</v>
      </c>
      <c r="I768" s="38">
        <v>0</v>
      </c>
      <c r="J768" s="13">
        <f>ROUND(H768*I768,2)</f>
        <v>0</v>
      </c>
    </row>
    <row r="769" spans="1:10" ht="45" x14ac:dyDescent="0.25">
      <c r="A769" s="14"/>
      <c r="B769" s="14"/>
      <c r="C769" s="14"/>
      <c r="D769" s="22" t="s">
        <v>1026</v>
      </c>
      <c r="E769" s="14"/>
      <c r="F769" s="14"/>
      <c r="G769" s="14"/>
      <c r="H769" s="14"/>
      <c r="I769" s="14"/>
      <c r="J769" s="14"/>
    </row>
    <row r="770" spans="1:10" x14ac:dyDescent="0.25">
      <c r="A770" s="10" t="s">
        <v>1027</v>
      </c>
      <c r="B770" s="11" t="s">
        <v>16</v>
      </c>
      <c r="C770" s="11" t="s">
        <v>17</v>
      </c>
      <c r="D770" s="22" t="s">
        <v>1028</v>
      </c>
      <c r="E770" s="12">
        <v>3</v>
      </c>
      <c r="F770" s="12">
        <v>79.010000000000005</v>
      </c>
      <c r="G770" s="13">
        <f>ROUND(E770*F770,2)</f>
        <v>237.03</v>
      </c>
      <c r="H770" s="12">
        <v>3</v>
      </c>
      <c r="I770" s="38">
        <v>0</v>
      </c>
      <c r="J770" s="13">
        <f>ROUND(H770*I770,2)</f>
        <v>0</v>
      </c>
    </row>
    <row r="771" spans="1:10" x14ac:dyDescent="0.25">
      <c r="A771" s="14"/>
      <c r="B771" s="14"/>
      <c r="C771" s="14"/>
      <c r="D771" s="22" t="s">
        <v>1029</v>
      </c>
      <c r="E771" s="14"/>
      <c r="F771" s="14"/>
      <c r="G771" s="14"/>
      <c r="H771" s="14"/>
      <c r="I771" s="14"/>
      <c r="J771" s="14"/>
    </row>
    <row r="772" spans="1:10" x14ac:dyDescent="0.25">
      <c r="A772" s="10" t="s">
        <v>1030</v>
      </c>
      <c r="B772" s="11" t="s">
        <v>16</v>
      </c>
      <c r="C772" s="11" t="s">
        <v>107</v>
      </c>
      <c r="D772" s="22" t="s">
        <v>1031</v>
      </c>
      <c r="E772" s="12">
        <v>45</v>
      </c>
      <c r="F772" s="12">
        <v>111.63</v>
      </c>
      <c r="G772" s="13">
        <f>ROUND(E772*F772,2)</f>
        <v>5023.3500000000004</v>
      </c>
      <c r="H772" s="12">
        <v>45</v>
      </c>
      <c r="I772" s="38">
        <v>0</v>
      </c>
      <c r="J772" s="13">
        <f>ROUND(H772*I772,2)</f>
        <v>0</v>
      </c>
    </row>
    <row r="773" spans="1:10" ht="45" x14ac:dyDescent="0.25">
      <c r="A773" s="14"/>
      <c r="B773" s="14"/>
      <c r="C773" s="14"/>
      <c r="D773" s="22" t="s">
        <v>1032</v>
      </c>
      <c r="E773" s="14"/>
      <c r="F773" s="14"/>
      <c r="G773" s="14"/>
      <c r="H773" s="14"/>
      <c r="I773" s="14"/>
      <c r="J773" s="14"/>
    </row>
    <row r="774" spans="1:10" x14ac:dyDescent="0.25">
      <c r="A774" s="10" t="s">
        <v>1033</v>
      </c>
      <c r="B774" s="11" t="s">
        <v>16</v>
      </c>
      <c r="C774" s="11" t="s">
        <v>107</v>
      </c>
      <c r="D774" s="22" t="s">
        <v>1034</v>
      </c>
      <c r="E774" s="12">
        <v>45</v>
      </c>
      <c r="F774" s="12">
        <v>111.63</v>
      </c>
      <c r="G774" s="13">
        <f>ROUND(E774*F774,2)</f>
        <v>5023.3500000000004</v>
      </c>
      <c r="H774" s="12">
        <v>45</v>
      </c>
      <c r="I774" s="38">
        <v>0</v>
      </c>
      <c r="J774" s="13">
        <f>ROUND(H774*I774,2)</f>
        <v>0</v>
      </c>
    </row>
    <row r="775" spans="1:10" ht="45" x14ac:dyDescent="0.25">
      <c r="A775" s="14"/>
      <c r="B775" s="14"/>
      <c r="C775" s="14"/>
      <c r="D775" s="22" t="s">
        <v>1035</v>
      </c>
      <c r="E775" s="14"/>
      <c r="F775" s="14"/>
      <c r="G775" s="14"/>
      <c r="H775" s="14"/>
      <c r="I775" s="14"/>
      <c r="J775" s="14"/>
    </row>
    <row r="776" spans="1:10" x14ac:dyDescent="0.25">
      <c r="A776" s="10" t="s">
        <v>1036</v>
      </c>
      <c r="B776" s="11" t="s">
        <v>16</v>
      </c>
      <c r="C776" s="11" t="s">
        <v>17</v>
      </c>
      <c r="D776" s="22" t="s">
        <v>1037</v>
      </c>
      <c r="E776" s="12">
        <v>3</v>
      </c>
      <c r="F776" s="12">
        <v>992.82</v>
      </c>
      <c r="G776" s="13">
        <f>ROUND(E776*F776,2)</f>
        <v>2978.46</v>
      </c>
      <c r="H776" s="12">
        <v>3</v>
      </c>
      <c r="I776" s="38">
        <v>0</v>
      </c>
      <c r="J776" s="13">
        <f>ROUND(H776*I776,2)</f>
        <v>0</v>
      </c>
    </row>
    <row r="777" spans="1:10" x14ac:dyDescent="0.25">
      <c r="A777" s="14"/>
      <c r="B777" s="14"/>
      <c r="C777" s="14"/>
      <c r="D777" s="22" t="s">
        <v>1038</v>
      </c>
      <c r="E777" s="14"/>
      <c r="F777" s="14"/>
      <c r="G777" s="14"/>
      <c r="H777" s="14"/>
      <c r="I777" s="14"/>
      <c r="J777" s="14"/>
    </row>
    <row r="778" spans="1:10" x14ac:dyDescent="0.25">
      <c r="A778" s="10" t="s">
        <v>1039</v>
      </c>
      <c r="B778" s="11" t="s">
        <v>16</v>
      </c>
      <c r="C778" s="11" t="s">
        <v>17</v>
      </c>
      <c r="D778" s="22" t="s">
        <v>1040</v>
      </c>
      <c r="E778" s="12">
        <v>3</v>
      </c>
      <c r="F778" s="12">
        <v>110.18</v>
      </c>
      <c r="G778" s="13">
        <f>ROUND(E778*F778,2)</f>
        <v>330.54</v>
      </c>
      <c r="H778" s="12">
        <v>3</v>
      </c>
      <c r="I778" s="38">
        <v>0</v>
      </c>
      <c r="J778" s="13">
        <f>ROUND(H778*I778,2)</f>
        <v>0</v>
      </c>
    </row>
    <row r="779" spans="1:10" ht="33.75" x14ac:dyDescent="0.25">
      <c r="A779" s="14"/>
      <c r="B779" s="14"/>
      <c r="C779" s="14"/>
      <c r="D779" s="22" t="s">
        <v>1041</v>
      </c>
      <c r="E779" s="14"/>
      <c r="F779" s="14"/>
      <c r="G779" s="14"/>
      <c r="H779" s="14"/>
      <c r="I779" s="14"/>
      <c r="J779" s="14"/>
    </row>
    <row r="780" spans="1:10" x14ac:dyDescent="0.25">
      <c r="A780" s="14"/>
      <c r="B780" s="14"/>
      <c r="C780" s="14"/>
      <c r="D780" s="33" t="s">
        <v>1042</v>
      </c>
      <c r="E780" s="12">
        <v>1</v>
      </c>
      <c r="F780" s="15">
        <f>G612+G614+G616+G618+G620+G622+G624+G626+G628+G630+G632+G634+G636+G638+G640+G642+G644+G646+G648+G650+G652+G654+G656+G658+G660+G662+G664+G666+G668+G670+G672+G674+G676+G678+G680+G682+G684+G686+G688+G690+G692+G694+G696+G698+G700+G702+G704+G706+G708+G710+G712+G714+G716+G718+G720+G722+G724+G726+G728+G730+G732+G734+G736+G738+G740+G742+G744+G746+G748+G750+G752+G754+G756+G758+G760+G762+G764+G766+G768+G770+G772+G774+G776+G778</f>
        <v>680729.86</v>
      </c>
      <c r="G780" s="15">
        <f>ROUND(E780*F780,2)</f>
        <v>680729.86</v>
      </c>
      <c r="H780" s="12">
        <v>1</v>
      </c>
      <c r="I780" s="15">
        <f>J612+J614+J616+J618+J620+J622+J624+J626+J628+J630+J632+J634+J636+J638+J640+J642+J644+J646+J648+J650+J652+J654+J656+J658+J660+J662+J664+J666+J668+J670+J672+J674+J676+J678+J680+J682+J684+J686+J688+J690+J692+J694+J696+J698+J700+J702+J704+J706+J708+J710+J712+J714+J716+J718+J720+J722+J724+J726+J728+J730+J732+J734+J736+J738+J740+J742+J744+J746+J748+J750+J752+J754+J756+J758+J760+J762+J764+J766+J768+J770+J772+J774+J776+J778</f>
        <v>0</v>
      </c>
      <c r="J780" s="15">
        <f>ROUND(H780*I780,2)</f>
        <v>0</v>
      </c>
    </row>
    <row r="781" spans="1:10" ht="1.1499999999999999" customHeight="1" x14ac:dyDescent="0.25">
      <c r="A781" s="16"/>
      <c r="B781" s="16"/>
      <c r="C781" s="16"/>
      <c r="D781" s="34"/>
      <c r="E781" s="16"/>
      <c r="F781" s="16"/>
      <c r="G781" s="16"/>
      <c r="H781" s="16"/>
      <c r="I781" s="16"/>
      <c r="J781" s="16"/>
    </row>
    <row r="782" spans="1:10" x14ac:dyDescent="0.25">
      <c r="A782" s="17" t="s">
        <v>1043</v>
      </c>
      <c r="B782" s="17" t="s">
        <v>10</v>
      </c>
      <c r="C782" s="17" t="s">
        <v>11</v>
      </c>
      <c r="D782" s="35" t="s">
        <v>1044</v>
      </c>
      <c r="E782" s="18">
        <f t="shared" ref="E782:J782" si="51">E845</f>
        <v>1</v>
      </c>
      <c r="F782" s="18">
        <f t="shared" si="51"/>
        <v>104210.18</v>
      </c>
      <c r="G782" s="18">
        <f t="shared" si="51"/>
        <v>104210.18</v>
      </c>
      <c r="H782" s="18">
        <f t="shared" si="51"/>
        <v>1</v>
      </c>
      <c r="I782" s="18">
        <f t="shared" si="51"/>
        <v>0</v>
      </c>
      <c r="J782" s="18">
        <f t="shared" si="51"/>
        <v>0</v>
      </c>
    </row>
    <row r="783" spans="1:10" x14ac:dyDescent="0.25">
      <c r="A783" s="10" t="s">
        <v>1045</v>
      </c>
      <c r="B783" s="11" t="s">
        <v>16</v>
      </c>
      <c r="C783" s="11" t="s">
        <v>17</v>
      </c>
      <c r="D783" s="22" t="s">
        <v>1046</v>
      </c>
      <c r="E783" s="12">
        <v>1</v>
      </c>
      <c r="F783" s="12">
        <v>5985.26</v>
      </c>
      <c r="G783" s="13">
        <f>ROUND(E783*F783,2)</f>
        <v>5985.26</v>
      </c>
      <c r="H783" s="12">
        <v>1</v>
      </c>
      <c r="I783" s="38">
        <v>0</v>
      </c>
      <c r="J783" s="13">
        <f>ROUND(H783*I783,2)</f>
        <v>0</v>
      </c>
    </row>
    <row r="784" spans="1:10" ht="78.75" x14ac:dyDescent="0.25">
      <c r="A784" s="14"/>
      <c r="B784" s="14"/>
      <c r="C784" s="14"/>
      <c r="D784" s="22" t="s">
        <v>1047</v>
      </c>
      <c r="E784" s="14"/>
      <c r="F784" s="14"/>
      <c r="G784" s="14"/>
      <c r="H784" s="14"/>
      <c r="I784" s="14"/>
      <c r="J784" s="14"/>
    </row>
    <row r="785" spans="1:10" x14ac:dyDescent="0.25">
      <c r="A785" s="10" t="s">
        <v>513</v>
      </c>
      <c r="B785" s="11" t="s">
        <v>16</v>
      </c>
      <c r="C785" s="11" t="s">
        <v>107</v>
      </c>
      <c r="D785" s="22" t="s">
        <v>514</v>
      </c>
      <c r="E785" s="12">
        <v>1030</v>
      </c>
      <c r="F785" s="12">
        <v>47.24</v>
      </c>
      <c r="G785" s="13">
        <f>ROUND(E785*F785,2)</f>
        <v>48657.2</v>
      </c>
      <c r="H785" s="12">
        <v>1030</v>
      </c>
      <c r="I785" s="38">
        <v>0</v>
      </c>
      <c r="J785" s="13">
        <f>ROUND(H785*I785,2)</f>
        <v>0</v>
      </c>
    </row>
    <row r="786" spans="1:10" ht="135" x14ac:dyDescent="0.25">
      <c r="A786" s="14"/>
      <c r="B786" s="14"/>
      <c r="C786" s="14"/>
      <c r="D786" s="22" t="s">
        <v>515</v>
      </c>
      <c r="E786" s="14"/>
      <c r="F786" s="14"/>
      <c r="G786" s="14"/>
      <c r="H786" s="14"/>
      <c r="I786" s="14"/>
      <c r="J786" s="14"/>
    </row>
    <row r="787" spans="1:10" x14ac:dyDescent="0.25">
      <c r="A787" s="10" t="s">
        <v>1048</v>
      </c>
      <c r="B787" s="11" t="s">
        <v>16</v>
      </c>
      <c r="C787" s="11" t="s">
        <v>107</v>
      </c>
      <c r="D787" s="22" t="s">
        <v>1049</v>
      </c>
      <c r="E787" s="12">
        <v>45</v>
      </c>
      <c r="F787" s="12">
        <v>22.45</v>
      </c>
      <c r="G787" s="13">
        <f>ROUND(E787*F787,2)</f>
        <v>1010.25</v>
      </c>
      <c r="H787" s="12">
        <v>45</v>
      </c>
      <c r="I787" s="38">
        <v>0</v>
      </c>
      <c r="J787" s="13">
        <f>ROUND(H787*I787,2)</f>
        <v>0</v>
      </c>
    </row>
    <row r="788" spans="1:10" ht="56.25" x14ac:dyDescent="0.25">
      <c r="A788" s="14"/>
      <c r="B788" s="14"/>
      <c r="C788" s="14"/>
      <c r="D788" s="22" t="s">
        <v>1050</v>
      </c>
      <c r="E788" s="14"/>
      <c r="F788" s="14"/>
      <c r="G788" s="14"/>
      <c r="H788" s="14"/>
      <c r="I788" s="14"/>
      <c r="J788" s="14"/>
    </row>
    <row r="789" spans="1:10" x14ac:dyDescent="0.25">
      <c r="A789" s="10" t="s">
        <v>516</v>
      </c>
      <c r="B789" s="11" t="s">
        <v>16</v>
      </c>
      <c r="C789" s="11" t="s">
        <v>107</v>
      </c>
      <c r="D789" s="22" t="s">
        <v>517</v>
      </c>
      <c r="E789" s="12">
        <v>316</v>
      </c>
      <c r="F789" s="12">
        <v>21.74</v>
      </c>
      <c r="G789" s="13">
        <f>ROUND(E789*F789,2)</f>
        <v>6869.84</v>
      </c>
      <c r="H789" s="12">
        <v>316</v>
      </c>
      <c r="I789" s="38">
        <v>0</v>
      </c>
      <c r="J789" s="13">
        <f>ROUND(H789*I789,2)</f>
        <v>0</v>
      </c>
    </row>
    <row r="790" spans="1:10" ht="33.75" x14ac:dyDescent="0.25">
      <c r="A790" s="14"/>
      <c r="B790" s="14"/>
      <c r="C790" s="14"/>
      <c r="D790" s="22" t="s">
        <v>518</v>
      </c>
      <c r="E790" s="14"/>
      <c r="F790" s="14"/>
      <c r="G790" s="14"/>
      <c r="H790" s="14"/>
      <c r="I790" s="14"/>
      <c r="J790" s="14"/>
    </row>
    <row r="791" spans="1:10" x14ac:dyDescent="0.25">
      <c r="A791" s="10" t="s">
        <v>525</v>
      </c>
      <c r="B791" s="11" t="s">
        <v>16</v>
      </c>
      <c r="C791" s="11" t="s">
        <v>17</v>
      </c>
      <c r="D791" s="22" t="s">
        <v>526</v>
      </c>
      <c r="E791" s="12">
        <v>20</v>
      </c>
      <c r="F791" s="12">
        <v>45.4</v>
      </c>
      <c r="G791" s="13">
        <f>ROUND(E791*F791,2)</f>
        <v>908</v>
      </c>
      <c r="H791" s="12">
        <v>20</v>
      </c>
      <c r="I791" s="38">
        <v>0</v>
      </c>
      <c r="J791" s="13">
        <f>ROUND(H791*I791,2)</f>
        <v>0</v>
      </c>
    </row>
    <row r="792" spans="1:10" ht="90" x14ac:dyDescent="0.25">
      <c r="A792" s="14"/>
      <c r="B792" s="14"/>
      <c r="C792" s="14"/>
      <c r="D792" s="22" t="s">
        <v>527</v>
      </c>
      <c r="E792" s="14"/>
      <c r="F792" s="14"/>
      <c r="G792" s="14"/>
      <c r="H792" s="14"/>
      <c r="I792" s="14"/>
      <c r="J792" s="14"/>
    </row>
    <row r="793" spans="1:10" x14ac:dyDescent="0.25">
      <c r="A793" s="10" t="s">
        <v>531</v>
      </c>
      <c r="B793" s="11" t="s">
        <v>16</v>
      </c>
      <c r="C793" s="11" t="s">
        <v>107</v>
      </c>
      <c r="D793" s="22" t="s">
        <v>532</v>
      </c>
      <c r="E793" s="12">
        <v>24</v>
      </c>
      <c r="F793" s="12">
        <v>111.96</v>
      </c>
      <c r="G793" s="13">
        <f>ROUND(E793*F793,2)</f>
        <v>2687.04</v>
      </c>
      <c r="H793" s="12">
        <v>24</v>
      </c>
      <c r="I793" s="38">
        <v>0</v>
      </c>
      <c r="J793" s="13">
        <f>ROUND(H793*I793,2)</f>
        <v>0</v>
      </c>
    </row>
    <row r="794" spans="1:10" ht="56.25" x14ac:dyDescent="0.25">
      <c r="A794" s="14"/>
      <c r="B794" s="14"/>
      <c r="C794" s="14"/>
      <c r="D794" s="22" t="s">
        <v>533</v>
      </c>
      <c r="E794" s="14"/>
      <c r="F794" s="14"/>
      <c r="G794" s="14"/>
      <c r="H794" s="14"/>
      <c r="I794" s="14"/>
      <c r="J794" s="14"/>
    </row>
    <row r="795" spans="1:10" x14ac:dyDescent="0.25">
      <c r="A795" s="10" t="s">
        <v>1051</v>
      </c>
      <c r="B795" s="11" t="s">
        <v>16</v>
      </c>
      <c r="C795" s="11" t="s">
        <v>107</v>
      </c>
      <c r="D795" s="22" t="s">
        <v>1052</v>
      </c>
      <c r="E795" s="12">
        <v>24</v>
      </c>
      <c r="F795" s="12">
        <v>148.56</v>
      </c>
      <c r="G795" s="13">
        <f>ROUND(E795*F795,2)</f>
        <v>3565.44</v>
      </c>
      <c r="H795" s="12">
        <v>24</v>
      </c>
      <c r="I795" s="38">
        <v>0</v>
      </c>
      <c r="J795" s="13">
        <f>ROUND(H795*I795,2)</f>
        <v>0</v>
      </c>
    </row>
    <row r="796" spans="1:10" ht="45" x14ac:dyDescent="0.25">
      <c r="A796" s="14"/>
      <c r="B796" s="14"/>
      <c r="C796" s="14"/>
      <c r="D796" s="22" t="s">
        <v>1053</v>
      </c>
      <c r="E796" s="14"/>
      <c r="F796" s="14"/>
      <c r="G796" s="14"/>
      <c r="H796" s="14"/>
      <c r="I796" s="14"/>
      <c r="J796" s="14"/>
    </row>
    <row r="797" spans="1:10" x14ac:dyDescent="0.25">
      <c r="A797" s="10" t="s">
        <v>534</v>
      </c>
      <c r="B797" s="11" t="s">
        <v>16</v>
      </c>
      <c r="C797" s="11" t="s">
        <v>17</v>
      </c>
      <c r="D797" s="22" t="s">
        <v>535</v>
      </c>
      <c r="E797" s="12">
        <v>35</v>
      </c>
      <c r="F797" s="12">
        <v>107.24</v>
      </c>
      <c r="G797" s="13">
        <f>ROUND(E797*F797,2)</f>
        <v>3753.4</v>
      </c>
      <c r="H797" s="12">
        <v>35</v>
      </c>
      <c r="I797" s="38">
        <v>0</v>
      </c>
      <c r="J797" s="13">
        <f>ROUND(H797*I797,2)</f>
        <v>0</v>
      </c>
    </row>
    <row r="798" spans="1:10" ht="33.75" x14ac:dyDescent="0.25">
      <c r="A798" s="14"/>
      <c r="B798" s="14"/>
      <c r="C798" s="14"/>
      <c r="D798" s="22" t="s">
        <v>536</v>
      </c>
      <c r="E798" s="14"/>
      <c r="F798" s="14"/>
      <c r="G798" s="14"/>
      <c r="H798" s="14"/>
      <c r="I798" s="14"/>
      <c r="J798" s="14"/>
    </row>
    <row r="799" spans="1:10" x14ac:dyDescent="0.25">
      <c r="A799" s="10" t="s">
        <v>1054</v>
      </c>
      <c r="B799" s="11" t="s">
        <v>16</v>
      </c>
      <c r="C799" s="11" t="s">
        <v>17</v>
      </c>
      <c r="D799" s="22" t="s">
        <v>1055</v>
      </c>
      <c r="E799" s="12">
        <v>2</v>
      </c>
      <c r="F799" s="12">
        <v>25.56</v>
      </c>
      <c r="G799" s="13">
        <f>ROUND(E799*F799,2)</f>
        <v>51.12</v>
      </c>
      <c r="H799" s="12">
        <v>2</v>
      </c>
      <c r="I799" s="38">
        <v>0</v>
      </c>
      <c r="J799" s="13">
        <f>ROUND(H799*I799,2)</f>
        <v>0</v>
      </c>
    </row>
    <row r="800" spans="1:10" x14ac:dyDescent="0.25">
      <c r="A800" s="14"/>
      <c r="B800" s="14"/>
      <c r="C800" s="14"/>
      <c r="D800" s="22" t="s">
        <v>1056</v>
      </c>
      <c r="E800" s="14"/>
      <c r="F800" s="14"/>
      <c r="G800" s="14"/>
      <c r="H800" s="14"/>
      <c r="I800" s="14"/>
      <c r="J800" s="14"/>
    </row>
    <row r="801" spans="1:10" x14ac:dyDescent="0.25">
      <c r="A801" s="10" t="s">
        <v>1057</v>
      </c>
      <c r="B801" s="11" t="s">
        <v>16</v>
      </c>
      <c r="C801" s="11" t="s">
        <v>17</v>
      </c>
      <c r="D801" s="22" t="s">
        <v>1058</v>
      </c>
      <c r="E801" s="12">
        <v>2</v>
      </c>
      <c r="F801" s="12">
        <v>2597.2800000000002</v>
      </c>
      <c r="G801" s="13">
        <f>ROUND(E801*F801,2)</f>
        <v>5194.5600000000004</v>
      </c>
      <c r="H801" s="12">
        <v>2</v>
      </c>
      <c r="I801" s="38">
        <v>0</v>
      </c>
      <c r="J801" s="13">
        <f>ROUND(H801*I801,2)</f>
        <v>0</v>
      </c>
    </row>
    <row r="802" spans="1:10" ht="33.75" x14ac:dyDescent="0.25">
      <c r="A802" s="14"/>
      <c r="B802" s="14"/>
      <c r="C802" s="14"/>
      <c r="D802" s="22" t="s">
        <v>1059</v>
      </c>
      <c r="E802" s="14"/>
      <c r="F802" s="14"/>
      <c r="G802" s="14"/>
      <c r="H802" s="14"/>
      <c r="I802" s="14"/>
      <c r="J802" s="14"/>
    </row>
    <row r="803" spans="1:10" ht="22.5" x14ac:dyDescent="0.25">
      <c r="A803" s="10" t="s">
        <v>528</v>
      </c>
      <c r="B803" s="11" t="s">
        <v>16</v>
      </c>
      <c r="C803" s="11" t="s">
        <v>17</v>
      </c>
      <c r="D803" s="22" t="s">
        <v>529</v>
      </c>
      <c r="E803" s="12">
        <v>15</v>
      </c>
      <c r="F803" s="12">
        <v>61.88</v>
      </c>
      <c r="G803" s="13">
        <f>ROUND(E803*F803,2)</f>
        <v>928.2</v>
      </c>
      <c r="H803" s="12">
        <v>15</v>
      </c>
      <c r="I803" s="38">
        <v>0</v>
      </c>
      <c r="J803" s="13">
        <f>ROUND(H803*I803,2)</f>
        <v>0</v>
      </c>
    </row>
    <row r="804" spans="1:10" ht="45" x14ac:dyDescent="0.25">
      <c r="A804" s="14"/>
      <c r="B804" s="14"/>
      <c r="C804" s="14"/>
      <c r="D804" s="22" t="s">
        <v>530</v>
      </c>
      <c r="E804" s="14"/>
      <c r="F804" s="14"/>
      <c r="G804" s="14"/>
      <c r="H804" s="14"/>
      <c r="I804" s="14"/>
      <c r="J804" s="14"/>
    </row>
    <row r="805" spans="1:10" x14ac:dyDescent="0.25">
      <c r="A805" s="10" t="s">
        <v>1060</v>
      </c>
      <c r="B805" s="11" t="s">
        <v>16</v>
      </c>
      <c r="C805" s="11" t="s">
        <v>17</v>
      </c>
      <c r="D805" s="22" t="s">
        <v>1061</v>
      </c>
      <c r="E805" s="12">
        <v>2</v>
      </c>
      <c r="F805" s="12">
        <v>431.37</v>
      </c>
      <c r="G805" s="13">
        <f>ROUND(E805*F805,2)</f>
        <v>862.74</v>
      </c>
      <c r="H805" s="12">
        <v>2</v>
      </c>
      <c r="I805" s="38">
        <v>0</v>
      </c>
      <c r="J805" s="13">
        <f>ROUND(H805*I805,2)</f>
        <v>0</v>
      </c>
    </row>
    <row r="806" spans="1:10" ht="67.5" x14ac:dyDescent="0.25">
      <c r="A806" s="14"/>
      <c r="B806" s="14"/>
      <c r="C806" s="14"/>
      <c r="D806" s="22" t="s">
        <v>1062</v>
      </c>
      <c r="E806" s="14"/>
      <c r="F806" s="14"/>
      <c r="G806" s="14"/>
      <c r="H806" s="14"/>
      <c r="I806" s="14"/>
      <c r="J806" s="14"/>
    </row>
    <row r="807" spans="1:10" x14ac:dyDescent="0.25">
      <c r="A807" s="10" t="s">
        <v>1063</v>
      </c>
      <c r="B807" s="11" t="s">
        <v>16</v>
      </c>
      <c r="C807" s="11" t="s">
        <v>17</v>
      </c>
      <c r="D807" s="22" t="s">
        <v>1064</v>
      </c>
      <c r="E807" s="12">
        <v>2</v>
      </c>
      <c r="F807" s="12">
        <v>22.72</v>
      </c>
      <c r="G807" s="13">
        <f>ROUND(E807*F807,2)</f>
        <v>45.44</v>
      </c>
      <c r="H807" s="12">
        <v>2</v>
      </c>
      <c r="I807" s="38">
        <v>0</v>
      </c>
      <c r="J807" s="13">
        <f>ROUND(H807*I807,2)</f>
        <v>0</v>
      </c>
    </row>
    <row r="808" spans="1:10" ht="33.75" x14ac:dyDescent="0.25">
      <c r="A808" s="14"/>
      <c r="B808" s="14"/>
      <c r="C808" s="14"/>
      <c r="D808" s="22" t="s">
        <v>1065</v>
      </c>
      <c r="E808" s="14"/>
      <c r="F808" s="14"/>
      <c r="G808" s="14"/>
      <c r="H808" s="14"/>
      <c r="I808" s="14"/>
      <c r="J808" s="14"/>
    </row>
    <row r="809" spans="1:10" x14ac:dyDescent="0.25">
      <c r="A809" s="10" t="s">
        <v>1066</v>
      </c>
      <c r="B809" s="11" t="s">
        <v>16</v>
      </c>
      <c r="C809" s="11" t="s">
        <v>17</v>
      </c>
      <c r="D809" s="22" t="s">
        <v>1067</v>
      </c>
      <c r="E809" s="12">
        <v>2</v>
      </c>
      <c r="F809" s="12">
        <v>22.3</v>
      </c>
      <c r="G809" s="13">
        <f>ROUND(E809*F809,2)</f>
        <v>44.6</v>
      </c>
      <c r="H809" s="12">
        <v>2</v>
      </c>
      <c r="I809" s="38">
        <v>0</v>
      </c>
      <c r="J809" s="13">
        <f>ROUND(H809*I809,2)</f>
        <v>0</v>
      </c>
    </row>
    <row r="810" spans="1:10" ht="22.5" x14ac:dyDescent="0.25">
      <c r="A810" s="14"/>
      <c r="B810" s="14"/>
      <c r="C810" s="14"/>
      <c r="D810" s="22" t="s">
        <v>1068</v>
      </c>
      <c r="E810" s="14"/>
      <c r="F810" s="14"/>
      <c r="G810" s="14"/>
      <c r="H810" s="14"/>
      <c r="I810" s="14"/>
      <c r="J810" s="14"/>
    </row>
    <row r="811" spans="1:10" x14ac:dyDescent="0.25">
      <c r="A811" s="10" t="s">
        <v>1069</v>
      </c>
      <c r="B811" s="11" t="s">
        <v>16</v>
      </c>
      <c r="C811" s="11" t="s">
        <v>17</v>
      </c>
      <c r="D811" s="22" t="s">
        <v>1070</v>
      </c>
      <c r="E811" s="12">
        <v>2</v>
      </c>
      <c r="F811" s="12">
        <v>27.9</v>
      </c>
      <c r="G811" s="13">
        <f>ROUND(E811*F811,2)</f>
        <v>55.8</v>
      </c>
      <c r="H811" s="12">
        <v>2</v>
      </c>
      <c r="I811" s="38">
        <v>0</v>
      </c>
      <c r="J811" s="13">
        <f>ROUND(H811*I811,2)</f>
        <v>0</v>
      </c>
    </row>
    <row r="812" spans="1:10" ht="22.5" x14ac:dyDescent="0.25">
      <c r="A812" s="14"/>
      <c r="B812" s="14"/>
      <c r="C812" s="14"/>
      <c r="D812" s="22" t="s">
        <v>1071</v>
      </c>
      <c r="E812" s="14"/>
      <c r="F812" s="14"/>
      <c r="G812" s="14"/>
      <c r="H812" s="14"/>
      <c r="I812" s="14"/>
      <c r="J812" s="14"/>
    </row>
    <row r="813" spans="1:10" x14ac:dyDescent="0.25">
      <c r="A813" s="10" t="s">
        <v>1072</v>
      </c>
      <c r="B813" s="11" t="s">
        <v>16</v>
      </c>
      <c r="C813" s="11" t="s">
        <v>17</v>
      </c>
      <c r="D813" s="22" t="s">
        <v>1073</v>
      </c>
      <c r="E813" s="12">
        <v>2</v>
      </c>
      <c r="F813" s="12">
        <v>267.77999999999997</v>
      </c>
      <c r="G813" s="13">
        <f>ROUND(E813*F813,2)</f>
        <v>535.55999999999995</v>
      </c>
      <c r="H813" s="12">
        <v>2</v>
      </c>
      <c r="I813" s="38">
        <v>0</v>
      </c>
      <c r="J813" s="13">
        <f>ROUND(H813*I813,2)</f>
        <v>0</v>
      </c>
    </row>
    <row r="814" spans="1:10" ht="56.25" x14ac:dyDescent="0.25">
      <c r="A814" s="14"/>
      <c r="B814" s="14"/>
      <c r="C814" s="14"/>
      <c r="D814" s="22" t="s">
        <v>1074</v>
      </c>
      <c r="E814" s="14"/>
      <c r="F814" s="14"/>
      <c r="G814" s="14"/>
      <c r="H814" s="14"/>
      <c r="I814" s="14"/>
      <c r="J814" s="14"/>
    </row>
    <row r="815" spans="1:10" x14ac:dyDescent="0.25">
      <c r="A815" s="10" t="s">
        <v>1075</v>
      </c>
      <c r="B815" s="11" t="s">
        <v>16</v>
      </c>
      <c r="C815" s="11" t="s">
        <v>17</v>
      </c>
      <c r="D815" s="22" t="s">
        <v>1076</v>
      </c>
      <c r="E815" s="12">
        <v>2</v>
      </c>
      <c r="F815" s="12">
        <v>153.36000000000001</v>
      </c>
      <c r="G815" s="13">
        <f>ROUND(E815*F815,2)</f>
        <v>306.72000000000003</v>
      </c>
      <c r="H815" s="12">
        <v>2</v>
      </c>
      <c r="I815" s="38">
        <v>0</v>
      </c>
      <c r="J815" s="13">
        <f>ROUND(H815*I815,2)</f>
        <v>0</v>
      </c>
    </row>
    <row r="816" spans="1:10" ht="45" x14ac:dyDescent="0.25">
      <c r="A816" s="14"/>
      <c r="B816" s="14"/>
      <c r="C816" s="14"/>
      <c r="D816" s="22" t="s">
        <v>1077</v>
      </c>
      <c r="E816" s="14"/>
      <c r="F816" s="14"/>
      <c r="G816" s="14"/>
      <c r="H816" s="14"/>
      <c r="I816" s="14"/>
      <c r="J816" s="14"/>
    </row>
    <row r="817" spans="1:10" x14ac:dyDescent="0.25">
      <c r="A817" s="10" t="s">
        <v>1078</v>
      </c>
      <c r="B817" s="11" t="s">
        <v>16</v>
      </c>
      <c r="C817" s="11" t="s">
        <v>17</v>
      </c>
      <c r="D817" s="22" t="s">
        <v>1079</v>
      </c>
      <c r="E817" s="12">
        <v>2</v>
      </c>
      <c r="F817" s="12">
        <v>17.22</v>
      </c>
      <c r="G817" s="13">
        <f>ROUND(E817*F817,2)</f>
        <v>34.44</v>
      </c>
      <c r="H817" s="12">
        <v>2</v>
      </c>
      <c r="I817" s="38">
        <v>0</v>
      </c>
      <c r="J817" s="13">
        <f>ROUND(H817*I817,2)</f>
        <v>0</v>
      </c>
    </row>
    <row r="818" spans="1:10" ht="22.5" x14ac:dyDescent="0.25">
      <c r="A818" s="14"/>
      <c r="B818" s="14"/>
      <c r="C818" s="14"/>
      <c r="D818" s="22" t="s">
        <v>1080</v>
      </c>
      <c r="E818" s="14"/>
      <c r="F818" s="14"/>
      <c r="G818" s="14"/>
      <c r="H818" s="14"/>
      <c r="I818" s="14"/>
      <c r="J818" s="14"/>
    </row>
    <row r="819" spans="1:10" x14ac:dyDescent="0.25">
      <c r="A819" s="10" t="s">
        <v>1081</v>
      </c>
      <c r="B819" s="11" t="s">
        <v>16</v>
      </c>
      <c r="C819" s="11" t="s">
        <v>17</v>
      </c>
      <c r="D819" s="22" t="s">
        <v>1082</v>
      </c>
      <c r="E819" s="12">
        <v>1</v>
      </c>
      <c r="F819" s="12">
        <v>285.77</v>
      </c>
      <c r="G819" s="13">
        <f>ROUND(E819*F819,2)</f>
        <v>285.77</v>
      </c>
      <c r="H819" s="12">
        <v>1</v>
      </c>
      <c r="I819" s="38">
        <v>0</v>
      </c>
      <c r="J819" s="13">
        <f>ROUND(H819*I819,2)</f>
        <v>0</v>
      </c>
    </row>
    <row r="820" spans="1:10" ht="33.75" x14ac:dyDescent="0.25">
      <c r="A820" s="14"/>
      <c r="B820" s="14"/>
      <c r="C820" s="14"/>
      <c r="D820" s="22" t="s">
        <v>1083</v>
      </c>
      <c r="E820" s="14"/>
      <c r="F820" s="14"/>
      <c r="G820" s="14"/>
      <c r="H820" s="14"/>
      <c r="I820" s="14"/>
      <c r="J820" s="14"/>
    </row>
    <row r="821" spans="1:10" x14ac:dyDescent="0.25">
      <c r="A821" s="10" t="s">
        <v>1084</v>
      </c>
      <c r="B821" s="11" t="s">
        <v>16</v>
      </c>
      <c r="C821" s="11" t="s">
        <v>17</v>
      </c>
      <c r="D821" s="22" t="s">
        <v>1085</v>
      </c>
      <c r="E821" s="12">
        <v>1</v>
      </c>
      <c r="F821" s="12">
        <v>404.46</v>
      </c>
      <c r="G821" s="13">
        <f>ROUND(E821*F821,2)</f>
        <v>404.46</v>
      </c>
      <c r="H821" s="12">
        <v>1</v>
      </c>
      <c r="I821" s="38">
        <v>0</v>
      </c>
      <c r="J821" s="13">
        <f>ROUND(H821*I821,2)</f>
        <v>0</v>
      </c>
    </row>
    <row r="822" spans="1:10" ht="33.75" x14ac:dyDescent="0.25">
      <c r="A822" s="14"/>
      <c r="B822" s="14"/>
      <c r="C822" s="14"/>
      <c r="D822" s="22" t="s">
        <v>1086</v>
      </c>
      <c r="E822" s="14"/>
      <c r="F822" s="14"/>
      <c r="G822" s="14"/>
      <c r="H822" s="14"/>
      <c r="I822" s="14"/>
      <c r="J822" s="14"/>
    </row>
    <row r="823" spans="1:10" x14ac:dyDescent="0.25">
      <c r="A823" s="10" t="s">
        <v>1087</v>
      </c>
      <c r="B823" s="11" t="s">
        <v>16</v>
      </c>
      <c r="C823" s="11" t="s">
        <v>17</v>
      </c>
      <c r="D823" s="22" t="s">
        <v>1088</v>
      </c>
      <c r="E823" s="12">
        <v>2</v>
      </c>
      <c r="F823" s="12">
        <v>204.97</v>
      </c>
      <c r="G823" s="13">
        <f>ROUND(E823*F823,2)</f>
        <v>409.94</v>
      </c>
      <c r="H823" s="12">
        <v>2</v>
      </c>
      <c r="I823" s="38">
        <v>0</v>
      </c>
      <c r="J823" s="13">
        <f>ROUND(H823*I823,2)</f>
        <v>0</v>
      </c>
    </row>
    <row r="824" spans="1:10" ht="56.25" x14ac:dyDescent="0.25">
      <c r="A824" s="14"/>
      <c r="B824" s="14"/>
      <c r="C824" s="14"/>
      <c r="D824" s="22" t="s">
        <v>1089</v>
      </c>
      <c r="E824" s="14"/>
      <c r="F824" s="14"/>
      <c r="G824" s="14"/>
      <c r="H824" s="14"/>
      <c r="I824" s="14"/>
      <c r="J824" s="14"/>
    </row>
    <row r="825" spans="1:10" x14ac:dyDescent="0.25">
      <c r="A825" s="10" t="s">
        <v>1090</v>
      </c>
      <c r="B825" s="11" t="s">
        <v>16</v>
      </c>
      <c r="C825" s="11" t="s">
        <v>94</v>
      </c>
      <c r="D825" s="22" t="s">
        <v>1091</v>
      </c>
      <c r="E825" s="12">
        <v>36</v>
      </c>
      <c r="F825" s="12">
        <v>74.36</v>
      </c>
      <c r="G825" s="13">
        <f>ROUND(E825*F825,2)</f>
        <v>2676.96</v>
      </c>
      <c r="H825" s="12">
        <v>36</v>
      </c>
      <c r="I825" s="38">
        <v>0</v>
      </c>
      <c r="J825" s="13">
        <f>ROUND(H825*I825,2)</f>
        <v>0</v>
      </c>
    </row>
    <row r="826" spans="1:10" ht="56.25" x14ac:dyDescent="0.25">
      <c r="A826" s="14"/>
      <c r="B826" s="14"/>
      <c r="C826" s="14"/>
      <c r="D826" s="22" t="s">
        <v>1092</v>
      </c>
      <c r="E826" s="14"/>
      <c r="F826" s="14"/>
      <c r="G826" s="14"/>
      <c r="H826" s="14"/>
      <c r="I826" s="14"/>
      <c r="J826" s="14"/>
    </row>
    <row r="827" spans="1:10" x14ac:dyDescent="0.25">
      <c r="A827" s="10" t="s">
        <v>1093</v>
      </c>
      <c r="B827" s="11" t="s">
        <v>16</v>
      </c>
      <c r="C827" s="11" t="s">
        <v>94</v>
      </c>
      <c r="D827" s="22" t="s">
        <v>1094</v>
      </c>
      <c r="E827" s="12">
        <v>36</v>
      </c>
      <c r="F827" s="12">
        <v>18.66</v>
      </c>
      <c r="G827" s="13">
        <f>ROUND(E827*F827,2)</f>
        <v>671.76</v>
      </c>
      <c r="H827" s="12">
        <v>36</v>
      </c>
      <c r="I827" s="38">
        <v>0</v>
      </c>
      <c r="J827" s="13">
        <f>ROUND(H827*I827,2)</f>
        <v>0</v>
      </c>
    </row>
    <row r="828" spans="1:10" ht="22.5" x14ac:dyDescent="0.25">
      <c r="A828" s="14"/>
      <c r="B828" s="14"/>
      <c r="C828" s="14"/>
      <c r="D828" s="22" t="s">
        <v>1095</v>
      </c>
      <c r="E828" s="14"/>
      <c r="F828" s="14"/>
      <c r="G828" s="14"/>
      <c r="H828" s="14"/>
      <c r="I828" s="14"/>
      <c r="J828" s="14"/>
    </row>
    <row r="829" spans="1:10" x14ac:dyDescent="0.25">
      <c r="A829" s="10" t="s">
        <v>1096</v>
      </c>
      <c r="B829" s="11" t="s">
        <v>16</v>
      </c>
      <c r="C829" s="11" t="s">
        <v>107</v>
      </c>
      <c r="D829" s="22" t="s">
        <v>1097</v>
      </c>
      <c r="E829" s="12">
        <v>36</v>
      </c>
      <c r="F829" s="12">
        <v>87.51</v>
      </c>
      <c r="G829" s="13">
        <f>ROUND(E829*F829,2)</f>
        <v>3150.36</v>
      </c>
      <c r="H829" s="12">
        <v>36</v>
      </c>
      <c r="I829" s="38">
        <v>0</v>
      </c>
      <c r="J829" s="13">
        <f>ROUND(H829*I829,2)</f>
        <v>0</v>
      </c>
    </row>
    <row r="830" spans="1:10" ht="56.25" x14ac:dyDescent="0.25">
      <c r="A830" s="14"/>
      <c r="B830" s="14"/>
      <c r="C830" s="14"/>
      <c r="D830" s="22" t="s">
        <v>1098</v>
      </c>
      <c r="E830" s="14"/>
      <c r="F830" s="14"/>
      <c r="G830" s="14"/>
      <c r="H830" s="14"/>
      <c r="I830" s="14"/>
      <c r="J830" s="14"/>
    </row>
    <row r="831" spans="1:10" x14ac:dyDescent="0.25">
      <c r="A831" s="10" t="s">
        <v>1099</v>
      </c>
      <c r="B831" s="11" t="s">
        <v>16</v>
      </c>
      <c r="C831" s="11" t="s">
        <v>94</v>
      </c>
      <c r="D831" s="22" t="s">
        <v>1100</v>
      </c>
      <c r="E831" s="12">
        <v>36</v>
      </c>
      <c r="F831" s="12">
        <v>216.77</v>
      </c>
      <c r="G831" s="13">
        <f>ROUND(E831*F831,2)</f>
        <v>7803.72</v>
      </c>
      <c r="H831" s="12">
        <v>36</v>
      </c>
      <c r="I831" s="38">
        <v>0</v>
      </c>
      <c r="J831" s="13">
        <f>ROUND(H831*I831,2)</f>
        <v>0</v>
      </c>
    </row>
    <row r="832" spans="1:10" ht="90" x14ac:dyDescent="0.25">
      <c r="A832" s="14"/>
      <c r="B832" s="14"/>
      <c r="C832" s="14"/>
      <c r="D832" s="22" t="s">
        <v>1101</v>
      </c>
      <c r="E832" s="14"/>
      <c r="F832" s="14"/>
      <c r="G832" s="14"/>
      <c r="H832" s="14"/>
      <c r="I832" s="14"/>
      <c r="J832" s="14"/>
    </row>
    <row r="833" spans="1:10" x14ac:dyDescent="0.25">
      <c r="A833" s="10" t="s">
        <v>1102</v>
      </c>
      <c r="B833" s="11" t="s">
        <v>16</v>
      </c>
      <c r="C833" s="11" t="s">
        <v>107</v>
      </c>
      <c r="D833" s="22" t="s">
        <v>1103</v>
      </c>
      <c r="E833" s="12">
        <v>150</v>
      </c>
      <c r="F833" s="12">
        <v>9.15</v>
      </c>
      <c r="G833" s="13">
        <f>ROUND(E833*F833,2)</f>
        <v>1372.5</v>
      </c>
      <c r="H833" s="12">
        <v>150</v>
      </c>
      <c r="I833" s="38">
        <v>0</v>
      </c>
      <c r="J833" s="13">
        <f>ROUND(H833*I833,2)</f>
        <v>0</v>
      </c>
    </row>
    <row r="834" spans="1:10" ht="67.5" x14ac:dyDescent="0.25">
      <c r="A834" s="14"/>
      <c r="B834" s="14"/>
      <c r="C834" s="14"/>
      <c r="D834" s="22" t="s">
        <v>1104</v>
      </c>
      <c r="E834" s="14"/>
      <c r="F834" s="14"/>
      <c r="G834" s="14"/>
      <c r="H834" s="14"/>
      <c r="I834" s="14"/>
      <c r="J834" s="14"/>
    </row>
    <row r="835" spans="1:10" x14ac:dyDescent="0.25">
      <c r="A835" s="10" t="s">
        <v>1105</v>
      </c>
      <c r="B835" s="11" t="s">
        <v>16</v>
      </c>
      <c r="C835" s="11" t="s">
        <v>107</v>
      </c>
      <c r="D835" s="22" t="s">
        <v>1106</v>
      </c>
      <c r="E835" s="12">
        <v>230</v>
      </c>
      <c r="F835" s="12">
        <v>16.62</v>
      </c>
      <c r="G835" s="13">
        <f>ROUND(E835*F835,2)</f>
        <v>3822.6</v>
      </c>
      <c r="H835" s="12">
        <v>230</v>
      </c>
      <c r="I835" s="38">
        <v>0</v>
      </c>
      <c r="J835" s="13">
        <f>ROUND(H835*I835,2)</f>
        <v>0</v>
      </c>
    </row>
    <row r="836" spans="1:10" ht="67.5" x14ac:dyDescent="0.25">
      <c r="A836" s="14"/>
      <c r="B836" s="14"/>
      <c r="C836" s="14"/>
      <c r="D836" s="22" t="s">
        <v>1107</v>
      </c>
      <c r="E836" s="14"/>
      <c r="F836" s="14"/>
      <c r="G836" s="14"/>
      <c r="H836" s="14"/>
      <c r="I836" s="14"/>
      <c r="J836" s="14"/>
    </row>
    <row r="837" spans="1:10" x14ac:dyDescent="0.25">
      <c r="A837" s="10" t="s">
        <v>1108</v>
      </c>
      <c r="B837" s="11" t="s">
        <v>16</v>
      </c>
      <c r="C837" s="11" t="s">
        <v>17</v>
      </c>
      <c r="D837" s="22" t="s">
        <v>1109</v>
      </c>
      <c r="E837" s="12">
        <v>5</v>
      </c>
      <c r="F837" s="12">
        <v>384.96</v>
      </c>
      <c r="G837" s="13">
        <f>ROUND(E837*F837,2)</f>
        <v>1924.8</v>
      </c>
      <c r="H837" s="12">
        <v>5</v>
      </c>
      <c r="I837" s="38">
        <v>0</v>
      </c>
      <c r="J837" s="13">
        <f>ROUND(H837*I837,2)</f>
        <v>0</v>
      </c>
    </row>
    <row r="838" spans="1:10" ht="22.5" x14ac:dyDescent="0.25">
      <c r="A838" s="14"/>
      <c r="B838" s="14"/>
      <c r="C838" s="14"/>
      <c r="D838" s="22" t="s">
        <v>1110</v>
      </c>
      <c r="E838" s="14"/>
      <c r="F838" s="14"/>
      <c r="G838" s="14"/>
      <c r="H838" s="14"/>
      <c r="I838" s="14"/>
      <c r="J838" s="14"/>
    </row>
    <row r="839" spans="1:10" x14ac:dyDescent="0.25">
      <c r="A839" s="10" t="s">
        <v>1111</v>
      </c>
      <c r="B839" s="11" t="s">
        <v>16</v>
      </c>
      <c r="C839" s="11" t="s">
        <v>17</v>
      </c>
      <c r="D839" s="22" t="s">
        <v>1112</v>
      </c>
      <c r="E839" s="12">
        <v>5</v>
      </c>
      <c r="F839" s="12">
        <v>8.0500000000000007</v>
      </c>
      <c r="G839" s="13">
        <f>ROUND(E839*F839,2)</f>
        <v>40.25</v>
      </c>
      <c r="H839" s="12">
        <v>5</v>
      </c>
      <c r="I839" s="38">
        <v>0</v>
      </c>
      <c r="J839" s="13">
        <f>ROUND(H839*I839,2)</f>
        <v>0</v>
      </c>
    </row>
    <row r="840" spans="1:10" ht="33.75" x14ac:dyDescent="0.25">
      <c r="A840" s="14"/>
      <c r="B840" s="14"/>
      <c r="C840" s="14"/>
      <c r="D840" s="22" t="s">
        <v>1113</v>
      </c>
      <c r="E840" s="14"/>
      <c r="F840" s="14"/>
      <c r="G840" s="14"/>
      <c r="H840" s="14"/>
      <c r="I840" s="14"/>
      <c r="J840" s="14"/>
    </row>
    <row r="841" spans="1:10" x14ac:dyDescent="0.25">
      <c r="A841" s="10" t="s">
        <v>1114</v>
      </c>
      <c r="B841" s="11" t="s">
        <v>16</v>
      </c>
      <c r="C841" s="11" t="s">
        <v>17</v>
      </c>
      <c r="D841" s="22" t="s">
        <v>1115</v>
      </c>
      <c r="E841" s="12">
        <v>5</v>
      </c>
      <c r="F841" s="12">
        <v>6.09</v>
      </c>
      <c r="G841" s="13">
        <f>ROUND(E841*F841,2)</f>
        <v>30.45</v>
      </c>
      <c r="H841" s="12">
        <v>5</v>
      </c>
      <c r="I841" s="38">
        <v>0</v>
      </c>
      <c r="J841" s="13">
        <f>ROUND(H841*I841,2)</f>
        <v>0</v>
      </c>
    </row>
    <row r="842" spans="1:10" ht="33.75" x14ac:dyDescent="0.25">
      <c r="A842" s="14"/>
      <c r="B842" s="14"/>
      <c r="C842" s="14"/>
      <c r="D842" s="22" t="s">
        <v>1116</v>
      </c>
      <c r="E842" s="14"/>
      <c r="F842" s="14"/>
      <c r="G842" s="14"/>
      <c r="H842" s="14"/>
      <c r="I842" s="14"/>
      <c r="J842" s="14"/>
    </row>
    <row r="843" spans="1:10" x14ac:dyDescent="0.25">
      <c r="A843" s="10" t="s">
        <v>1117</v>
      </c>
      <c r="B843" s="11" t="s">
        <v>16</v>
      </c>
      <c r="C843" s="11" t="s">
        <v>17</v>
      </c>
      <c r="D843" s="22" t="s">
        <v>1118</v>
      </c>
      <c r="E843" s="12">
        <v>5</v>
      </c>
      <c r="F843" s="12">
        <v>12.16</v>
      </c>
      <c r="G843" s="13">
        <f>ROUND(E843*F843,2)</f>
        <v>60.8</v>
      </c>
      <c r="H843" s="12">
        <v>5</v>
      </c>
      <c r="I843" s="38">
        <v>0</v>
      </c>
      <c r="J843" s="13">
        <f>ROUND(H843*I843,2)</f>
        <v>0</v>
      </c>
    </row>
    <row r="844" spans="1:10" x14ac:dyDescent="0.25">
      <c r="A844" s="10" t="s">
        <v>1119</v>
      </c>
      <c r="B844" s="11" t="s">
        <v>16</v>
      </c>
      <c r="C844" s="11" t="s">
        <v>17</v>
      </c>
      <c r="D844" s="22" t="s">
        <v>1120</v>
      </c>
      <c r="E844" s="12">
        <v>2</v>
      </c>
      <c r="F844" s="12">
        <v>30.1</v>
      </c>
      <c r="G844" s="13">
        <f>ROUND(E844*F844,2)</f>
        <v>60.2</v>
      </c>
      <c r="H844" s="12">
        <v>2</v>
      </c>
      <c r="I844" s="38">
        <v>0</v>
      </c>
      <c r="J844" s="13">
        <f>ROUND(H844*I844,2)</f>
        <v>0</v>
      </c>
    </row>
    <row r="845" spans="1:10" x14ac:dyDescent="0.25">
      <c r="A845" s="14"/>
      <c r="B845" s="14"/>
      <c r="C845" s="14"/>
      <c r="D845" s="33" t="s">
        <v>1121</v>
      </c>
      <c r="E845" s="12">
        <v>1</v>
      </c>
      <c r="F845" s="15">
        <f>G783+G785+G787+G789+G791+G793+G795+G797+G799+G801+G803+G805+G807+G809+G811+G813+G815+G817+G819+G821+G823+G825+G827+G829+G831+G833+G835+G837+G839+G841+G843+G844</f>
        <v>104210.18</v>
      </c>
      <c r="G845" s="15">
        <f>ROUND(E845*F845,2)</f>
        <v>104210.18</v>
      </c>
      <c r="H845" s="12">
        <v>1</v>
      </c>
      <c r="I845" s="15">
        <f>J783+J785+J787+J789+J791+J793+J795+J797+J799+J801+J803+J805+J807+J809+J811+J813+J815+J817+J819+J821+J823+J825+J827+J829+J831+J833+J835+J837+J839+J841+J843+J844</f>
        <v>0</v>
      </c>
      <c r="J845" s="15">
        <f>ROUND(H845*I845,2)</f>
        <v>0</v>
      </c>
    </row>
    <row r="846" spans="1:10" ht="1.1499999999999999" customHeight="1" x14ac:dyDescent="0.25">
      <c r="A846" s="16"/>
      <c r="B846" s="16"/>
      <c r="C846" s="16"/>
      <c r="D846" s="34"/>
      <c r="E846" s="16"/>
      <c r="F846" s="16"/>
      <c r="G846" s="16"/>
      <c r="H846" s="16"/>
      <c r="I846" s="16"/>
      <c r="J846" s="16"/>
    </row>
    <row r="847" spans="1:10" x14ac:dyDescent="0.25">
      <c r="A847" s="17" t="s">
        <v>1122</v>
      </c>
      <c r="B847" s="17" t="s">
        <v>10</v>
      </c>
      <c r="C847" s="17" t="s">
        <v>11</v>
      </c>
      <c r="D847" s="35" t="s">
        <v>545</v>
      </c>
      <c r="E847" s="18">
        <f t="shared" ref="E847:J847" si="52">E872</f>
        <v>1</v>
      </c>
      <c r="F847" s="18">
        <f t="shared" si="52"/>
        <v>572632.35</v>
      </c>
      <c r="G847" s="18">
        <f t="shared" si="52"/>
        <v>572632.35</v>
      </c>
      <c r="H847" s="18">
        <f t="shared" si="52"/>
        <v>1</v>
      </c>
      <c r="I847" s="18">
        <f t="shared" si="52"/>
        <v>0</v>
      </c>
      <c r="J847" s="18">
        <f t="shared" si="52"/>
        <v>0</v>
      </c>
    </row>
    <row r="848" spans="1:10" x14ac:dyDescent="0.25">
      <c r="A848" s="10" t="s">
        <v>546</v>
      </c>
      <c r="B848" s="11" t="s">
        <v>16</v>
      </c>
      <c r="C848" s="11" t="s">
        <v>94</v>
      </c>
      <c r="D848" s="22" t="s">
        <v>547</v>
      </c>
      <c r="E848" s="12">
        <v>3146</v>
      </c>
      <c r="F848" s="12">
        <v>7.3</v>
      </c>
      <c r="G848" s="13">
        <f>ROUND(E848*F848,2)</f>
        <v>22965.8</v>
      </c>
      <c r="H848" s="12">
        <v>3146</v>
      </c>
      <c r="I848" s="38">
        <v>0</v>
      </c>
      <c r="J848" s="13">
        <f>ROUND(H848*I848,2)</f>
        <v>0</v>
      </c>
    </row>
    <row r="849" spans="1:10" ht="45" x14ac:dyDescent="0.25">
      <c r="A849" s="14"/>
      <c r="B849" s="14"/>
      <c r="C849" s="14"/>
      <c r="D849" s="22" t="s">
        <v>548</v>
      </c>
      <c r="E849" s="14"/>
      <c r="F849" s="14"/>
      <c r="G849" s="14"/>
      <c r="H849" s="14"/>
      <c r="I849" s="14"/>
      <c r="J849" s="14"/>
    </row>
    <row r="850" spans="1:10" x14ac:dyDescent="0.25">
      <c r="A850" s="10" t="s">
        <v>1123</v>
      </c>
      <c r="B850" s="11" t="s">
        <v>16</v>
      </c>
      <c r="C850" s="11" t="s">
        <v>94</v>
      </c>
      <c r="D850" s="22" t="s">
        <v>1124</v>
      </c>
      <c r="E850" s="12">
        <v>2135</v>
      </c>
      <c r="F850" s="12">
        <v>115.43</v>
      </c>
      <c r="G850" s="13">
        <f>ROUND(E850*F850,2)</f>
        <v>246443.05</v>
      </c>
      <c r="H850" s="12">
        <v>2135</v>
      </c>
      <c r="I850" s="38">
        <v>0</v>
      </c>
      <c r="J850" s="13">
        <f>ROUND(H850*I850,2)</f>
        <v>0</v>
      </c>
    </row>
    <row r="851" spans="1:10" ht="123.75" x14ac:dyDescent="0.25">
      <c r="A851" s="14"/>
      <c r="B851" s="14"/>
      <c r="C851" s="14"/>
      <c r="D851" s="22" t="s">
        <v>1125</v>
      </c>
      <c r="E851" s="14"/>
      <c r="F851" s="14"/>
      <c r="G851" s="14"/>
      <c r="H851" s="14"/>
      <c r="I851" s="14"/>
      <c r="J851" s="14"/>
    </row>
    <row r="852" spans="1:10" x14ac:dyDescent="0.25">
      <c r="A852" s="10" t="s">
        <v>552</v>
      </c>
      <c r="B852" s="11" t="s">
        <v>16</v>
      </c>
      <c r="C852" s="11" t="s">
        <v>94</v>
      </c>
      <c r="D852" s="22" t="s">
        <v>553</v>
      </c>
      <c r="E852" s="12">
        <v>1270.5999999999999</v>
      </c>
      <c r="F852" s="12">
        <v>115.43</v>
      </c>
      <c r="G852" s="13">
        <f>ROUND(E852*F852,2)</f>
        <v>146665.35999999999</v>
      </c>
      <c r="H852" s="12">
        <v>1270.5999999999999</v>
      </c>
      <c r="I852" s="38">
        <v>0</v>
      </c>
      <c r="J852" s="13">
        <f>ROUND(H852*I852,2)</f>
        <v>0</v>
      </c>
    </row>
    <row r="853" spans="1:10" ht="135" x14ac:dyDescent="0.25">
      <c r="A853" s="14"/>
      <c r="B853" s="14"/>
      <c r="C853" s="14"/>
      <c r="D853" s="22" t="s">
        <v>554</v>
      </c>
      <c r="E853" s="14"/>
      <c r="F853" s="14"/>
      <c r="G853" s="14"/>
      <c r="H853" s="14"/>
      <c r="I853" s="14"/>
      <c r="J853" s="14"/>
    </row>
    <row r="854" spans="1:10" x14ac:dyDescent="0.25">
      <c r="A854" s="10" t="s">
        <v>549</v>
      </c>
      <c r="B854" s="11" t="s">
        <v>16</v>
      </c>
      <c r="C854" s="11" t="s">
        <v>107</v>
      </c>
      <c r="D854" s="22" t="s">
        <v>550</v>
      </c>
      <c r="E854" s="12">
        <v>150</v>
      </c>
      <c r="F854" s="12">
        <v>15.04</v>
      </c>
      <c r="G854" s="13">
        <f>ROUND(E854*F854,2)</f>
        <v>2256</v>
      </c>
      <c r="H854" s="12">
        <v>150</v>
      </c>
      <c r="I854" s="38">
        <v>0</v>
      </c>
      <c r="J854" s="13">
        <f>ROUND(H854*I854,2)</f>
        <v>0</v>
      </c>
    </row>
    <row r="855" spans="1:10" ht="56.25" x14ac:dyDescent="0.25">
      <c r="A855" s="14"/>
      <c r="B855" s="14"/>
      <c r="C855" s="14"/>
      <c r="D855" s="22" t="s">
        <v>551</v>
      </c>
      <c r="E855" s="14"/>
      <c r="F855" s="14"/>
      <c r="G855" s="14"/>
      <c r="H855" s="14"/>
      <c r="I855" s="14"/>
      <c r="J855" s="14"/>
    </row>
    <row r="856" spans="1:10" x14ac:dyDescent="0.25">
      <c r="A856" s="10" t="s">
        <v>555</v>
      </c>
      <c r="B856" s="11" t="s">
        <v>16</v>
      </c>
      <c r="C856" s="11" t="s">
        <v>107</v>
      </c>
      <c r="D856" s="22" t="s">
        <v>556</v>
      </c>
      <c r="E856" s="12">
        <v>680</v>
      </c>
      <c r="F856" s="12">
        <v>22.89</v>
      </c>
      <c r="G856" s="13">
        <f>ROUND(E856*F856,2)</f>
        <v>15565.2</v>
      </c>
      <c r="H856" s="12">
        <v>680</v>
      </c>
      <c r="I856" s="38">
        <v>0</v>
      </c>
      <c r="J856" s="13">
        <f>ROUND(H856*I856,2)</f>
        <v>0</v>
      </c>
    </row>
    <row r="857" spans="1:10" ht="33.75" x14ac:dyDescent="0.25">
      <c r="A857" s="14"/>
      <c r="B857" s="14"/>
      <c r="C857" s="14"/>
      <c r="D857" s="22" t="s">
        <v>557</v>
      </c>
      <c r="E857" s="14"/>
      <c r="F857" s="14"/>
      <c r="G857" s="14"/>
      <c r="H857" s="14"/>
      <c r="I857" s="14"/>
      <c r="J857" s="14"/>
    </row>
    <row r="858" spans="1:10" x14ac:dyDescent="0.25">
      <c r="A858" s="10" t="s">
        <v>558</v>
      </c>
      <c r="B858" s="11" t="s">
        <v>16</v>
      </c>
      <c r="C858" s="11" t="s">
        <v>107</v>
      </c>
      <c r="D858" s="22" t="s">
        <v>559</v>
      </c>
      <c r="E858" s="12">
        <v>216</v>
      </c>
      <c r="F858" s="12">
        <v>21.13</v>
      </c>
      <c r="G858" s="13">
        <f>ROUND(E858*F858,2)</f>
        <v>4564.08</v>
      </c>
      <c r="H858" s="12">
        <v>216</v>
      </c>
      <c r="I858" s="38">
        <v>0</v>
      </c>
      <c r="J858" s="13">
        <f>ROUND(H858*I858,2)</f>
        <v>0</v>
      </c>
    </row>
    <row r="859" spans="1:10" ht="45" x14ac:dyDescent="0.25">
      <c r="A859" s="14"/>
      <c r="B859" s="14"/>
      <c r="C859" s="14"/>
      <c r="D859" s="22" t="s">
        <v>560</v>
      </c>
      <c r="E859" s="14"/>
      <c r="F859" s="14"/>
      <c r="G859" s="14"/>
      <c r="H859" s="14"/>
      <c r="I859" s="14"/>
      <c r="J859" s="14"/>
    </row>
    <row r="860" spans="1:10" x14ac:dyDescent="0.25">
      <c r="A860" s="10" t="s">
        <v>561</v>
      </c>
      <c r="B860" s="11" t="s">
        <v>16</v>
      </c>
      <c r="C860" s="11" t="s">
        <v>17</v>
      </c>
      <c r="D860" s="22" t="s">
        <v>562</v>
      </c>
      <c r="E860" s="12">
        <v>200</v>
      </c>
      <c r="F860" s="12">
        <v>7.36</v>
      </c>
      <c r="G860" s="13">
        <f>ROUND(E860*F860,2)</f>
        <v>1472</v>
      </c>
      <c r="H860" s="12">
        <v>200</v>
      </c>
      <c r="I860" s="38">
        <v>0</v>
      </c>
      <c r="J860" s="13">
        <f>ROUND(H860*I860,2)</f>
        <v>0</v>
      </c>
    </row>
    <row r="861" spans="1:10" ht="22.5" x14ac:dyDescent="0.25">
      <c r="A861" s="14"/>
      <c r="B861" s="14"/>
      <c r="C861" s="14"/>
      <c r="D861" s="22" t="s">
        <v>563</v>
      </c>
      <c r="E861" s="14"/>
      <c r="F861" s="14"/>
      <c r="G861" s="14"/>
      <c r="H861" s="14"/>
      <c r="I861" s="14"/>
      <c r="J861" s="14"/>
    </row>
    <row r="862" spans="1:10" x14ac:dyDescent="0.25">
      <c r="A862" s="10" t="s">
        <v>564</v>
      </c>
      <c r="B862" s="11" t="s">
        <v>16</v>
      </c>
      <c r="C862" s="11" t="s">
        <v>94</v>
      </c>
      <c r="D862" s="22" t="s">
        <v>565</v>
      </c>
      <c r="E862" s="12">
        <v>245</v>
      </c>
      <c r="F862" s="12">
        <v>20.79</v>
      </c>
      <c r="G862" s="13">
        <f>ROUND(E862*F862,2)</f>
        <v>5093.55</v>
      </c>
      <c r="H862" s="12">
        <v>245</v>
      </c>
      <c r="I862" s="38">
        <v>0</v>
      </c>
      <c r="J862" s="13">
        <f>ROUND(H862*I862,2)</f>
        <v>0</v>
      </c>
    </row>
    <row r="863" spans="1:10" ht="45" x14ac:dyDescent="0.25">
      <c r="A863" s="14"/>
      <c r="B863" s="14"/>
      <c r="C863" s="14"/>
      <c r="D863" s="22" t="s">
        <v>566</v>
      </c>
      <c r="E863" s="14"/>
      <c r="F863" s="14"/>
      <c r="G863" s="14"/>
      <c r="H863" s="14"/>
      <c r="I863" s="14"/>
      <c r="J863" s="14"/>
    </row>
    <row r="864" spans="1:10" ht="22.5" x14ac:dyDescent="0.25">
      <c r="A864" s="10" t="s">
        <v>1126</v>
      </c>
      <c r="B864" s="11" t="s">
        <v>16</v>
      </c>
      <c r="C864" s="11" t="s">
        <v>94</v>
      </c>
      <c r="D864" s="22" t="s">
        <v>1127</v>
      </c>
      <c r="E864" s="12">
        <v>245</v>
      </c>
      <c r="F864" s="12">
        <v>22.69</v>
      </c>
      <c r="G864" s="13">
        <f>ROUND(E864*F864,2)</f>
        <v>5559.05</v>
      </c>
      <c r="H864" s="12">
        <v>245</v>
      </c>
      <c r="I864" s="38">
        <v>0</v>
      </c>
      <c r="J864" s="13">
        <f>ROUND(H864*I864,2)</f>
        <v>0</v>
      </c>
    </row>
    <row r="865" spans="1:10" ht="45" x14ac:dyDescent="0.25">
      <c r="A865" s="14"/>
      <c r="B865" s="14"/>
      <c r="C865" s="14"/>
      <c r="D865" s="22" t="s">
        <v>1128</v>
      </c>
      <c r="E865" s="14"/>
      <c r="F865" s="14"/>
      <c r="G865" s="14"/>
      <c r="H865" s="14"/>
      <c r="I865" s="14"/>
      <c r="J865" s="14"/>
    </row>
    <row r="866" spans="1:10" ht="22.5" x14ac:dyDescent="0.25">
      <c r="A866" s="10" t="s">
        <v>1129</v>
      </c>
      <c r="B866" s="11" t="s">
        <v>16</v>
      </c>
      <c r="C866" s="11" t="s">
        <v>94</v>
      </c>
      <c r="D866" s="22" t="s">
        <v>1130</v>
      </c>
      <c r="E866" s="12">
        <v>245</v>
      </c>
      <c r="F866" s="12">
        <v>160.44999999999999</v>
      </c>
      <c r="G866" s="13">
        <f>ROUND(E866*F866,2)</f>
        <v>39310.25</v>
      </c>
      <c r="H866" s="12">
        <v>245</v>
      </c>
      <c r="I866" s="38">
        <v>0</v>
      </c>
      <c r="J866" s="13">
        <f>ROUND(H866*I866,2)</f>
        <v>0</v>
      </c>
    </row>
    <row r="867" spans="1:10" ht="382.5" x14ac:dyDescent="0.25">
      <c r="A867" s="14"/>
      <c r="B867" s="14"/>
      <c r="C867" s="14"/>
      <c r="D867" s="22" t="s">
        <v>1131</v>
      </c>
      <c r="E867" s="14"/>
      <c r="F867" s="14"/>
      <c r="G867" s="14"/>
      <c r="H867" s="14"/>
      <c r="I867" s="14"/>
      <c r="J867" s="14"/>
    </row>
    <row r="868" spans="1:10" x14ac:dyDescent="0.25">
      <c r="A868" s="10" t="s">
        <v>570</v>
      </c>
      <c r="B868" s="11" t="s">
        <v>16</v>
      </c>
      <c r="C868" s="11" t="s">
        <v>94</v>
      </c>
      <c r="D868" s="22" t="s">
        <v>571</v>
      </c>
      <c r="E868" s="12">
        <v>87.5</v>
      </c>
      <c r="F868" s="12">
        <v>34.590000000000003</v>
      </c>
      <c r="G868" s="13">
        <f>ROUND(E868*F868,2)</f>
        <v>3026.63</v>
      </c>
      <c r="H868" s="12">
        <v>87.5</v>
      </c>
      <c r="I868" s="38">
        <v>0</v>
      </c>
      <c r="J868" s="13">
        <f>ROUND(H868*I868,2)</f>
        <v>0</v>
      </c>
    </row>
    <row r="869" spans="1:10" ht="90" x14ac:dyDescent="0.25">
      <c r="A869" s="14"/>
      <c r="B869" s="14"/>
      <c r="C869" s="14"/>
      <c r="D869" s="22" t="s">
        <v>572</v>
      </c>
      <c r="E869" s="14"/>
      <c r="F869" s="14"/>
      <c r="G869" s="14"/>
      <c r="H869" s="14"/>
      <c r="I869" s="14"/>
      <c r="J869" s="14"/>
    </row>
    <row r="870" spans="1:10" x14ac:dyDescent="0.25">
      <c r="A870" s="10" t="s">
        <v>573</v>
      </c>
      <c r="B870" s="11" t="s">
        <v>16</v>
      </c>
      <c r="C870" s="11" t="s">
        <v>94</v>
      </c>
      <c r="D870" s="22" t="s">
        <v>574</v>
      </c>
      <c r="E870" s="12">
        <v>3086</v>
      </c>
      <c r="F870" s="12">
        <v>25.83</v>
      </c>
      <c r="G870" s="13">
        <f>ROUND(E870*F870,2)</f>
        <v>79711.38</v>
      </c>
      <c r="H870" s="12">
        <v>3086</v>
      </c>
      <c r="I870" s="38">
        <v>0</v>
      </c>
      <c r="J870" s="13">
        <f>ROUND(H870*I870,2)</f>
        <v>0</v>
      </c>
    </row>
    <row r="871" spans="1:10" ht="146.25" x14ac:dyDescent="0.25">
      <c r="A871" s="14"/>
      <c r="B871" s="14"/>
      <c r="C871" s="14"/>
      <c r="D871" s="22" t="s">
        <v>575</v>
      </c>
      <c r="E871" s="14"/>
      <c r="F871" s="14"/>
      <c r="G871" s="14"/>
      <c r="H871" s="14"/>
      <c r="I871" s="14"/>
      <c r="J871" s="14"/>
    </row>
    <row r="872" spans="1:10" x14ac:dyDescent="0.25">
      <c r="A872" s="14"/>
      <c r="B872" s="14"/>
      <c r="C872" s="14"/>
      <c r="D872" s="33" t="s">
        <v>1132</v>
      </c>
      <c r="E872" s="12">
        <v>1</v>
      </c>
      <c r="F872" s="15">
        <f>G848+G850+G852+G854+G856+G858+G860+G862+G864+G866+G868+G870</f>
        <v>572632.35</v>
      </c>
      <c r="G872" s="15">
        <f>ROUND(E872*F872,2)</f>
        <v>572632.35</v>
      </c>
      <c r="H872" s="12">
        <v>1</v>
      </c>
      <c r="I872" s="15">
        <f>J848+J850+J852+J854+J856+J858+J860+J862+J864+J866+J868+J870</f>
        <v>0</v>
      </c>
      <c r="J872" s="15">
        <f>ROUND(H872*I872,2)</f>
        <v>0</v>
      </c>
    </row>
    <row r="873" spans="1:10" ht="1.1499999999999999" customHeight="1" x14ac:dyDescent="0.25">
      <c r="A873" s="16"/>
      <c r="B873" s="16"/>
      <c r="C873" s="16"/>
      <c r="D873" s="34"/>
      <c r="E873" s="16"/>
      <c r="F873" s="16"/>
      <c r="G873" s="16"/>
      <c r="H873" s="16"/>
      <c r="I873" s="16"/>
      <c r="J873" s="16"/>
    </row>
    <row r="874" spans="1:10" x14ac:dyDescent="0.25">
      <c r="A874" s="17" t="s">
        <v>1133</v>
      </c>
      <c r="B874" s="17" t="s">
        <v>10</v>
      </c>
      <c r="C874" s="17" t="s">
        <v>11</v>
      </c>
      <c r="D874" s="35" t="s">
        <v>578</v>
      </c>
      <c r="E874" s="18">
        <f t="shared" ref="E874:J874" si="53">E963</f>
        <v>1</v>
      </c>
      <c r="F874" s="18">
        <f t="shared" si="53"/>
        <v>812273.31</v>
      </c>
      <c r="G874" s="18">
        <f t="shared" si="53"/>
        <v>812273.31</v>
      </c>
      <c r="H874" s="18">
        <f t="shared" si="53"/>
        <v>1</v>
      </c>
      <c r="I874" s="18">
        <f t="shared" si="53"/>
        <v>0</v>
      </c>
      <c r="J874" s="18">
        <f t="shared" si="53"/>
        <v>0</v>
      </c>
    </row>
    <row r="875" spans="1:10" x14ac:dyDescent="0.25">
      <c r="A875" s="10" t="s">
        <v>579</v>
      </c>
      <c r="B875" s="11" t="s">
        <v>16</v>
      </c>
      <c r="C875" s="11" t="s">
        <v>94</v>
      </c>
      <c r="D875" s="22" t="s">
        <v>580</v>
      </c>
      <c r="E875" s="12">
        <v>1146</v>
      </c>
      <c r="F875" s="12">
        <v>19.260000000000002</v>
      </c>
      <c r="G875" s="13">
        <f>ROUND(E875*F875,2)</f>
        <v>22071.96</v>
      </c>
      <c r="H875" s="12">
        <v>1146</v>
      </c>
      <c r="I875" s="38">
        <v>0</v>
      </c>
      <c r="J875" s="13">
        <f>ROUND(H875*I875,2)</f>
        <v>0</v>
      </c>
    </row>
    <row r="876" spans="1:10" ht="45" x14ac:dyDescent="0.25">
      <c r="A876" s="14"/>
      <c r="B876" s="14"/>
      <c r="C876" s="14"/>
      <c r="D876" s="22" t="s">
        <v>581</v>
      </c>
      <c r="E876" s="14"/>
      <c r="F876" s="14"/>
      <c r="G876" s="14"/>
      <c r="H876" s="14"/>
      <c r="I876" s="14"/>
      <c r="J876" s="14"/>
    </row>
    <row r="877" spans="1:10" x14ac:dyDescent="0.25">
      <c r="A877" s="10" t="s">
        <v>1134</v>
      </c>
      <c r="B877" s="11" t="s">
        <v>16</v>
      </c>
      <c r="C877" s="11" t="s">
        <v>17</v>
      </c>
      <c r="D877" s="22" t="s">
        <v>1135</v>
      </c>
      <c r="E877" s="12">
        <v>2</v>
      </c>
      <c r="F877" s="12">
        <v>77.86</v>
      </c>
      <c r="G877" s="13">
        <f>ROUND(E877*F877,2)</f>
        <v>155.72</v>
      </c>
      <c r="H877" s="12">
        <v>2</v>
      </c>
      <c r="I877" s="38">
        <v>0</v>
      </c>
      <c r="J877" s="13">
        <f>ROUND(H877*I877,2)</f>
        <v>0</v>
      </c>
    </row>
    <row r="878" spans="1:10" ht="22.5" x14ac:dyDescent="0.25">
      <c r="A878" s="14"/>
      <c r="B878" s="14"/>
      <c r="C878" s="14"/>
      <c r="D878" s="22" t="s">
        <v>1136</v>
      </c>
      <c r="E878" s="14"/>
      <c r="F878" s="14"/>
      <c r="G878" s="14"/>
      <c r="H878" s="14"/>
      <c r="I878" s="14"/>
      <c r="J878" s="14"/>
    </row>
    <row r="879" spans="1:10" x14ac:dyDescent="0.25">
      <c r="A879" s="10" t="s">
        <v>585</v>
      </c>
      <c r="B879" s="11" t="s">
        <v>16</v>
      </c>
      <c r="C879" s="11" t="s">
        <v>17</v>
      </c>
      <c r="D879" s="22" t="s">
        <v>586</v>
      </c>
      <c r="E879" s="12">
        <v>22</v>
      </c>
      <c r="F879" s="12">
        <v>120.86</v>
      </c>
      <c r="G879" s="13">
        <f>ROUND(E879*F879,2)</f>
        <v>2658.92</v>
      </c>
      <c r="H879" s="12">
        <v>22</v>
      </c>
      <c r="I879" s="38">
        <v>0</v>
      </c>
      <c r="J879" s="13">
        <f>ROUND(H879*I879,2)</f>
        <v>0</v>
      </c>
    </row>
    <row r="880" spans="1:10" ht="45" x14ac:dyDescent="0.25">
      <c r="A880" s="14"/>
      <c r="B880" s="14"/>
      <c r="C880" s="14"/>
      <c r="D880" s="22" t="s">
        <v>587</v>
      </c>
      <c r="E880" s="14"/>
      <c r="F880" s="14"/>
      <c r="G880" s="14"/>
      <c r="H880" s="14"/>
      <c r="I880" s="14"/>
      <c r="J880" s="14"/>
    </row>
    <row r="881" spans="1:10" x14ac:dyDescent="0.25">
      <c r="A881" s="10" t="s">
        <v>588</v>
      </c>
      <c r="B881" s="11" t="s">
        <v>16</v>
      </c>
      <c r="C881" s="11" t="s">
        <v>94</v>
      </c>
      <c r="D881" s="22" t="s">
        <v>589</v>
      </c>
      <c r="E881" s="12">
        <v>106.48</v>
      </c>
      <c r="F881" s="12">
        <v>24.63</v>
      </c>
      <c r="G881" s="13">
        <f>ROUND(E881*F881,2)</f>
        <v>2622.6</v>
      </c>
      <c r="H881" s="12">
        <v>106.48</v>
      </c>
      <c r="I881" s="38">
        <v>0</v>
      </c>
      <c r="J881" s="13">
        <f>ROUND(H881*I881,2)</f>
        <v>0</v>
      </c>
    </row>
    <row r="882" spans="1:10" ht="33.75" x14ac:dyDescent="0.25">
      <c r="A882" s="14"/>
      <c r="B882" s="14"/>
      <c r="C882" s="14"/>
      <c r="D882" s="22" t="s">
        <v>590</v>
      </c>
      <c r="E882" s="14"/>
      <c r="F882" s="14"/>
      <c r="G882" s="14"/>
      <c r="H882" s="14"/>
      <c r="I882" s="14"/>
      <c r="J882" s="14"/>
    </row>
    <row r="883" spans="1:10" x14ac:dyDescent="0.25">
      <c r="A883" s="10" t="s">
        <v>591</v>
      </c>
      <c r="B883" s="11" t="s">
        <v>16</v>
      </c>
      <c r="C883" s="11" t="s">
        <v>94</v>
      </c>
      <c r="D883" s="22" t="s">
        <v>592</v>
      </c>
      <c r="E883" s="12">
        <v>1281</v>
      </c>
      <c r="F883" s="12">
        <v>17.04</v>
      </c>
      <c r="G883" s="13">
        <f>ROUND(E883*F883,2)</f>
        <v>21828.240000000002</v>
      </c>
      <c r="H883" s="12">
        <v>1281</v>
      </c>
      <c r="I883" s="38">
        <v>0</v>
      </c>
      <c r="J883" s="13">
        <f>ROUND(H883*I883,2)</f>
        <v>0</v>
      </c>
    </row>
    <row r="884" spans="1:10" ht="33.75" x14ac:dyDescent="0.25">
      <c r="A884" s="14"/>
      <c r="B884" s="14"/>
      <c r="C884" s="14"/>
      <c r="D884" s="22" t="s">
        <v>593</v>
      </c>
      <c r="E884" s="14"/>
      <c r="F884" s="14"/>
      <c r="G884" s="14"/>
      <c r="H884" s="14"/>
      <c r="I884" s="14"/>
      <c r="J884" s="14"/>
    </row>
    <row r="885" spans="1:10" x14ac:dyDescent="0.25">
      <c r="A885" s="10" t="s">
        <v>594</v>
      </c>
      <c r="B885" s="11" t="s">
        <v>16</v>
      </c>
      <c r="C885" s="11" t="s">
        <v>94</v>
      </c>
      <c r="D885" s="22" t="s">
        <v>595</v>
      </c>
      <c r="E885" s="12">
        <v>1796</v>
      </c>
      <c r="F885" s="12">
        <v>27.01</v>
      </c>
      <c r="G885" s="13">
        <f>ROUND(E885*F885,2)</f>
        <v>48509.96</v>
      </c>
      <c r="H885" s="12">
        <v>1796</v>
      </c>
      <c r="I885" s="38">
        <v>0</v>
      </c>
      <c r="J885" s="13">
        <f>ROUND(H885*I885,2)</f>
        <v>0</v>
      </c>
    </row>
    <row r="886" spans="1:10" ht="45" x14ac:dyDescent="0.25">
      <c r="A886" s="14"/>
      <c r="B886" s="14"/>
      <c r="C886" s="14"/>
      <c r="D886" s="22" t="s">
        <v>596</v>
      </c>
      <c r="E886" s="14"/>
      <c r="F886" s="14"/>
      <c r="G886" s="14"/>
      <c r="H886" s="14"/>
      <c r="I886" s="14"/>
      <c r="J886" s="14"/>
    </row>
    <row r="887" spans="1:10" x14ac:dyDescent="0.25">
      <c r="A887" s="10" t="s">
        <v>597</v>
      </c>
      <c r="B887" s="11" t="s">
        <v>16</v>
      </c>
      <c r="C887" s="11" t="s">
        <v>228</v>
      </c>
      <c r="D887" s="22" t="s">
        <v>598</v>
      </c>
      <c r="E887" s="12">
        <v>505</v>
      </c>
      <c r="F887" s="12">
        <v>221.2</v>
      </c>
      <c r="G887" s="13">
        <f>ROUND(E887*F887,2)</f>
        <v>111706</v>
      </c>
      <c r="H887" s="12">
        <v>505</v>
      </c>
      <c r="I887" s="38">
        <v>0</v>
      </c>
      <c r="J887" s="13">
        <f>ROUND(H887*I887,2)</f>
        <v>0</v>
      </c>
    </row>
    <row r="888" spans="1:10" ht="67.5" x14ac:dyDescent="0.25">
      <c r="A888" s="14"/>
      <c r="B888" s="14"/>
      <c r="C888" s="14"/>
      <c r="D888" s="22" t="s">
        <v>599</v>
      </c>
      <c r="E888" s="14"/>
      <c r="F888" s="14"/>
      <c r="G888" s="14"/>
      <c r="H888" s="14"/>
      <c r="I888" s="14"/>
      <c r="J888" s="14"/>
    </row>
    <row r="889" spans="1:10" x14ac:dyDescent="0.25">
      <c r="A889" s="10" t="s">
        <v>600</v>
      </c>
      <c r="B889" s="11" t="s">
        <v>16</v>
      </c>
      <c r="C889" s="11" t="s">
        <v>94</v>
      </c>
      <c r="D889" s="22" t="s">
        <v>601</v>
      </c>
      <c r="E889" s="12">
        <v>770</v>
      </c>
      <c r="F889" s="12">
        <v>15.45</v>
      </c>
      <c r="G889" s="13">
        <f>ROUND(E889*F889,2)</f>
        <v>11896.5</v>
      </c>
      <c r="H889" s="12">
        <v>770</v>
      </c>
      <c r="I889" s="38">
        <v>0</v>
      </c>
      <c r="J889" s="13">
        <f>ROUND(H889*I889,2)</f>
        <v>0</v>
      </c>
    </row>
    <row r="890" spans="1:10" ht="33.75" x14ac:dyDescent="0.25">
      <c r="A890" s="14"/>
      <c r="B890" s="14"/>
      <c r="C890" s="14"/>
      <c r="D890" s="22" t="s">
        <v>602</v>
      </c>
      <c r="E890" s="14"/>
      <c r="F890" s="14"/>
      <c r="G890" s="14"/>
      <c r="H890" s="14"/>
      <c r="I890" s="14"/>
      <c r="J890" s="14"/>
    </row>
    <row r="891" spans="1:10" x14ac:dyDescent="0.25">
      <c r="A891" s="10" t="s">
        <v>603</v>
      </c>
      <c r="B891" s="11" t="s">
        <v>16</v>
      </c>
      <c r="C891" s="11" t="s">
        <v>94</v>
      </c>
      <c r="D891" s="22" t="s">
        <v>604</v>
      </c>
      <c r="E891" s="12">
        <v>1802</v>
      </c>
      <c r="F891" s="12">
        <v>11.12</v>
      </c>
      <c r="G891" s="13">
        <f>ROUND(E891*F891,2)</f>
        <v>20038.240000000002</v>
      </c>
      <c r="H891" s="12">
        <v>1802</v>
      </c>
      <c r="I891" s="38">
        <v>0</v>
      </c>
      <c r="J891" s="13">
        <f>ROUND(H891*I891,2)</f>
        <v>0</v>
      </c>
    </row>
    <row r="892" spans="1:10" ht="45" x14ac:dyDescent="0.25">
      <c r="A892" s="14"/>
      <c r="B892" s="14"/>
      <c r="C892" s="14"/>
      <c r="D892" s="22" t="s">
        <v>605</v>
      </c>
      <c r="E892" s="14"/>
      <c r="F892" s="14"/>
      <c r="G892" s="14"/>
      <c r="H892" s="14"/>
      <c r="I892" s="14"/>
      <c r="J892" s="14"/>
    </row>
    <row r="893" spans="1:10" x14ac:dyDescent="0.25">
      <c r="A893" s="10" t="s">
        <v>1137</v>
      </c>
      <c r="B893" s="11" t="s">
        <v>16</v>
      </c>
      <c r="C893" s="11" t="s">
        <v>107</v>
      </c>
      <c r="D893" s="22" t="s">
        <v>1138</v>
      </c>
      <c r="E893" s="12">
        <v>180</v>
      </c>
      <c r="F893" s="12">
        <v>102.49</v>
      </c>
      <c r="G893" s="13">
        <f>ROUND(E893*F893,2)</f>
        <v>18448.2</v>
      </c>
      <c r="H893" s="12">
        <v>180</v>
      </c>
      <c r="I893" s="38">
        <v>0</v>
      </c>
      <c r="J893" s="13">
        <f>ROUND(H893*I893,2)</f>
        <v>0</v>
      </c>
    </row>
    <row r="894" spans="1:10" ht="45" x14ac:dyDescent="0.25">
      <c r="A894" s="14"/>
      <c r="B894" s="14"/>
      <c r="C894" s="14"/>
      <c r="D894" s="22" t="s">
        <v>1139</v>
      </c>
      <c r="E894" s="14"/>
      <c r="F894" s="14"/>
      <c r="G894" s="14"/>
      <c r="H894" s="14"/>
      <c r="I894" s="14"/>
      <c r="J894" s="14"/>
    </row>
    <row r="895" spans="1:10" x14ac:dyDescent="0.25">
      <c r="A895" s="10" t="s">
        <v>606</v>
      </c>
      <c r="B895" s="11" t="s">
        <v>16</v>
      </c>
      <c r="C895" s="11" t="s">
        <v>94</v>
      </c>
      <c r="D895" s="22" t="s">
        <v>607</v>
      </c>
      <c r="E895" s="12">
        <v>1877</v>
      </c>
      <c r="F895" s="12">
        <v>43.51</v>
      </c>
      <c r="G895" s="13">
        <f>ROUND(E895*F895,2)</f>
        <v>81668.27</v>
      </c>
      <c r="H895" s="12">
        <v>1877</v>
      </c>
      <c r="I895" s="38">
        <v>0</v>
      </c>
      <c r="J895" s="13">
        <f>ROUND(H895*I895,2)</f>
        <v>0</v>
      </c>
    </row>
    <row r="896" spans="1:10" ht="180" x14ac:dyDescent="0.25">
      <c r="A896" s="14"/>
      <c r="B896" s="14"/>
      <c r="C896" s="14"/>
      <c r="D896" s="22" t="s">
        <v>608</v>
      </c>
      <c r="E896" s="14"/>
      <c r="F896" s="14"/>
      <c r="G896" s="14"/>
      <c r="H896" s="14"/>
      <c r="I896" s="14"/>
      <c r="J896" s="14"/>
    </row>
    <row r="897" spans="1:10" x14ac:dyDescent="0.25">
      <c r="A897" s="10" t="s">
        <v>609</v>
      </c>
      <c r="B897" s="11" t="s">
        <v>16</v>
      </c>
      <c r="C897" s="11" t="s">
        <v>107</v>
      </c>
      <c r="D897" s="22" t="s">
        <v>610</v>
      </c>
      <c r="E897" s="12">
        <v>674</v>
      </c>
      <c r="F897" s="12">
        <v>29.59</v>
      </c>
      <c r="G897" s="13">
        <f>ROUND(E897*F897,2)</f>
        <v>19943.66</v>
      </c>
      <c r="H897" s="12">
        <v>674</v>
      </c>
      <c r="I897" s="38">
        <v>0</v>
      </c>
      <c r="J897" s="13">
        <f>ROUND(H897*I897,2)</f>
        <v>0</v>
      </c>
    </row>
    <row r="898" spans="1:10" ht="67.5" x14ac:dyDescent="0.25">
      <c r="A898" s="14"/>
      <c r="B898" s="14"/>
      <c r="C898" s="14"/>
      <c r="D898" s="22" t="s">
        <v>611</v>
      </c>
      <c r="E898" s="14"/>
      <c r="F898" s="14"/>
      <c r="G898" s="14"/>
      <c r="H898" s="14"/>
      <c r="I898" s="14"/>
      <c r="J898" s="14"/>
    </row>
    <row r="899" spans="1:10" x14ac:dyDescent="0.25">
      <c r="A899" s="10" t="s">
        <v>1140</v>
      </c>
      <c r="B899" s="11" t="s">
        <v>16</v>
      </c>
      <c r="C899" s="11" t="s">
        <v>94</v>
      </c>
      <c r="D899" s="22" t="s">
        <v>1141</v>
      </c>
      <c r="E899" s="12">
        <v>60</v>
      </c>
      <c r="F899" s="12">
        <v>6.04</v>
      </c>
      <c r="G899" s="13">
        <f>ROUND(E899*F899,2)</f>
        <v>362.4</v>
      </c>
      <c r="H899" s="12">
        <v>60</v>
      </c>
      <c r="I899" s="38">
        <v>0</v>
      </c>
      <c r="J899" s="13">
        <f>ROUND(H899*I899,2)</f>
        <v>0</v>
      </c>
    </row>
    <row r="900" spans="1:10" ht="33.75" x14ac:dyDescent="0.25">
      <c r="A900" s="14"/>
      <c r="B900" s="14"/>
      <c r="C900" s="14"/>
      <c r="D900" s="22" t="s">
        <v>1142</v>
      </c>
      <c r="E900" s="14"/>
      <c r="F900" s="14"/>
      <c r="G900" s="14"/>
      <c r="H900" s="14"/>
      <c r="I900" s="14"/>
      <c r="J900" s="14"/>
    </row>
    <row r="901" spans="1:10" x14ac:dyDescent="0.25">
      <c r="A901" s="10" t="s">
        <v>612</v>
      </c>
      <c r="B901" s="11" t="s">
        <v>16</v>
      </c>
      <c r="C901" s="11" t="s">
        <v>107</v>
      </c>
      <c r="D901" s="22" t="s">
        <v>613</v>
      </c>
      <c r="E901" s="12">
        <v>464</v>
      </c>
      <c r="F901" s="12">
        <v>18.100000000000001</v>
      </c>
      <c r="G901" s="13">
        <f>ROUND(E901*F901,2)</f>
        <v>8398.4</v>
      </c>
      <c r="H901" s="12">
        <v>464</v>
      </c>
      <c r="I901" s="38">
        <v>0</v>
      </c>
      <c r="J901" s="13">
        <f>ROUND(H901*I901,2)</f>
        <v>0</v>
      </c>
    </row>
    <row r="902" spans="1:10" ht="33.75" x14ac:dyDescent="0.25">
      <c r="A902" s="14"/>
      <c r="B902" s="14"/>
      <c r="C902" s="14"/>
      <c r="D902" s="22" t="s">
        <v>614</v>
      </c>
      <c r="E902" s="14"/>
      <c r="F902" s="14"/>
      <c r="G902" s="14"/>
      <c r="H902" s="14"/>
      <c r="I902" s="14"/>
      <c r="J902" s="14"/>
    </row>
    <row r="903" spans="1:10" x14ac:dyDescent="0.25">
      <c r="A903" s="10" t="s">
        <v>1143</v>
      </c>
      <c r="B903" s="11" t="s">
        <v>16</v>
      </c>
      <c r="C903" s="11" t="s">
        <v>107</v>
      </c>
      <c r="D903" s="22" t="s">
        <v>1144</v>
      </c>
      <c r="E903" s="12">
        <v>84</v>
      </c>
      <c r="F903" s="12">
        <v>85.97</v>
      </c>
      <c r="G903" s="13">
        <f>ROUND(E903*F903,2)</f>
        <v>7221.48</v>
      </c>
      <c r="H903" s="12">
        <v>84</v>
      </c>
      <c r="I903" s="38">
        <v>0</v>
      </c>
      <c r="J903" s="13">
        <f>ROUND(H903*I903,2)</f>
        <v>0</v>
      </c>
    </row>
    <row r="904" spans="1:10" ht="56.25" x14ac:dyDescent="0.25">
      <c r="A904" s="14"/>
      <c r="B904" s="14"/>
      <c r="C904" s="14"/>
      <c r="D904" s="22" t="s">
        <v>1145</v>
      </c>
      <c r="E904" s="14"/>
      <c r="F904" s="14"/>
      <c r="G904" s="14"/>
      <c r="H904" s="14"/>
      <c r="I904" s="14"/>
      <c r="J904" s="14"/>
    </row>
    <row r="905" spans="1:10" x14ac:dyDescent="0.25">
      <c r="A905" s="10" t="s">
        <v>1146</v>
      </c>
      <c r="B905" s="11" t="s">
        <v>16</v>
      </c>
      <c r="C905" s="11" t="s">
        <v>94</v>
      </c>
      <c r="D905" s="22" t="s">
        <v>1147</v>
      </c>
      <c r="E905" s="12">
        <v>252</v>
      </c>
      <c r="F905" s="12">
        <v>15.33</v>
      </c>
      <c r="G905" s="13">
        <f>ROUND(E905*F905,2)</f>
        <v>3863.16</v>
      </c>
      <c r="H905" s="12">
        <v>252</v>
      </c>
      <c r="I905" s="38">
        <v>0</v>
      </c>
      <c r="J905" s="13">
        <f>ROUND(H905*I905,2)</f>
        <v>0</v>
      </c>
    </row>
    <row r="906" spans="1:10" ht="45" x14ac:dyDescent="0.25">
      <c r="A906" s="14"/>
      <c r="B906" s="14"/>
      <c r="C906" s="14"/>
      <c r="D906" s="22" t="s">
        <v>1148</v>
      </c>
      <c r="E906" s="14"/>
      <c r="F906" s="14"/>
      <c r="G906" s="14"/>
      <c r="H906" s="14"/>
      <c r="I906" s="14"/>
      <c r="J906" s="14"/>
    </row>
    <row r="907" spans="1:10" x14ac:dyDescent="0.25">
      <c r="A907" s="10" t="s">
        <v>1149</v>
      </c>
      <c r="B907" s="11" t="s">
        <v>16</v>
      </c>
      <c r="C907" s="11" t="s">
        <v>107</v>
      </c>
      <c r="D907" s="22" t="s">
        <v>1150</v>
      </c>
      <c r="E907" s="12">
        <v>48</v>
      </c>
      <c r="F907" s="12">
        <v>21.92</v>
      </c>
      <c r="G907" s="13">
        <f>ROUND(E907*F907,2)</f>
        <v>1052.1600000000001</v>
      </c>
      <c r="H907" s="12">
        <v>48</v>
      </c>
      <c r="I907" s="38">
        <v>0</v>
      </c>
      <c r="J907" s="13">
        <f>ROUND(H907*I907,2)</f>
        <v>0</v>
      </c>
    </row>
    <row r="908" spans="1:10" ht="33.75" x14ac:dyDescent="0.25">
      <c r="A908" s="14"/>
      <c r="B908" s="14"/>
      <c r="C908" s="14"/>
      <c r="D908" s="22" t="s">
        <v>1151</v>
      </c>
      <c r="E908" s="14"/>
      <c r="F908" s="14"/>
      <c r="G908" s="14"/>
      <c r="H908" s="14"/>
      <c r="I908" s="14"/>
      <c r="J908" s="14"/>
    </row>
    <row r="909" spans="1:10" x14ac:dyDescent="0.25">
      <c r="A909" s="10" t="s">
        <v>1152</v>
      </c>
      <c r="B909" s="11" t="s">
        <v>16</v>
      </c>
      <c r="C909" s="11" t="s">
        <v>94</v>
      </c>
      <c r="D909" s="22" t="s">
        <v>1153</v>
      </c>
      <c r="E909" s="12">
        <v>48</v>
      </c>
      <c r="F909" s="12">
        <v>86.48</v>
      </c>
      <c r="G909" s="13">
        <f>ROUND(E909*F909,2)</f>
        <v>4151.04</v>
      </c>
      <c r="H909" s="12">
        <v>48</v>
      </c>
      <c r="I909" s="38">
        <v>0</v>
      </c>
      <c r="J909" s="13">
        <f>ROUND(H909*I909,2)</f>
        <v>0</v>
      </c>
    </row>
    <row r="910" spans="1:10" ht="45" x14ac:dyDescent="0.25">
      <c r="A910" s="14"/>
      <c r="B910" s="14"/>
      <c r="C910" s="14"/>
      <c r="D910" s="22" t="s">
        <v>1154</v>
      </c>
      <c r="E910" s="14"/>
      <c r="F910" s="14"/>
      <c r="G910" s="14"/>
      <c r="H910" s="14"/>
      <c r="I910" s="14"/>
      <c r="J910" s="14"/>
    </row>
    <row r="911" spans="1:10" x14ac:dyDescent="0.25">
      <c r="A911" s="10" t="s">
        <v>615</v>
      </c>
      <c r="B911" s="11" t="s">
        <v>16</v>
      </c>
      <c r="C911" s="11" t="s">
        <v>94</v>
      </c>
      <c r="D911" s="22" t="s">
        <v>616</v>
      </c>
      <c r="E911" s="12">
        <v>464</v>
      </c>
      <c r="F911" s="12">
        <v>83.9</v>
      </c>
      <c r="G911" s="13">
        <f>ROUND(E911*F911,2)</f>
        <v>38929.599999999999</v>
      </c>
      <c r="H911" s="12">
        <v>464</v>
      </c>
      <c r="I911" s="38">
        <v>0</v>
      </c>
      <c r="J911" s="13">
        <f>ROUND(H911*I911,2)</f>
        <v>0</v>
      </c>
    </row>
    <row r="912" spans="1:10" ht="45" x14ac:dyDescent="0.25">
      <c r="A912" s="14"/>
      <c r="B912" s="14"/>
      <c r="C912" s="14"/>
      <c r="D912" s="22" t="s">
        <v>617</v>
      </c>
      <c r="E912" s="14"/>
      <c r="F912" s="14"/>
      <c r="G912" s="14"/>
      <c r="H912" s="14"/>
      <c r="I912" s="14"/>
      <c r="J912" s="14"/>
    </row>
    <row r="913" spans="1:10" x14ac:dyDescent="0.25">
      <c r="A913" s="10" t="s">
        <v>618</v>
      </c>
      <c r="B913" s="11" t="s">
        <v>16</v>
      </c>
      <c r="C913" s="11" t="s">
        <v>94</v>
      </c>
      <c r="D913" s="22" t="s">
        <v>619</v>
      </c>
      <c r="E913" s="12">
        <v>208</v>
      </c>
      <c r="F913" s="12">
        <v>59.4</v>
      </c>
      <c r="G913" s="13">
        <f>ROUND(E913*F913,2)</f>
        <v>12355.2</v>
      </c>
      <c r="H913" s="12">
        <v>208</v>
      </c>
      <c r="I913" s="38">
        <v>0</v>
      </c>
      <c r="J913" s="13">
        <f>ROUND(H913*I913,2)</f>
        <v>0</v>
      </c>
    </row>
    <row r="914" spans="1:10" ht="56.25" x14ac:dyDescent="0.25">
      <c r="A914" s="14"/>
      <c r="B914" s="14"/>
      <c r="C914" s="14"/>
      <c r="D914" s="22" t="s">
        <v>620</v>
      </c>
      <c r="E914" s="14"/>
      <c r="F914" s="14"/>
      <c r="G914" s="14"/>
      <c r="H914" s="14"/>
      <c r="I914" s="14"/>
      <c r="J914" s="14"/>
    </row>
    <row r="915" spans="1:10" x14ac:dyDescent="0.25">
      <c r="A915" s="10" t="s">
        <v>621</v>
      </c>
      <c r="B915" s="11" t="s">
        <v>16</v>
      </c>
      <c r="C915" s="11" t="s">
        <v>107</v>
      </c>
      <c r="D915" s="22" t="s">
        <v>622</v>
      </c>
      <c r="E915" s="12">
        <v>380</v>
      </c>
      <c r="F915" s="12">
        <v>112.73</v>
      </c>
      <c r="G915" s="13">
        <f>ROUND(E915*F915,2)</f>
        <v>42837.4</v>
      </c>
      <c r="H915" s="12">
        <v>380</v>
      </c>
      <c r="I915" s="38">
        <v>0</v>
      </c>
      <c r="J915" s="13">
        <f>ROUND(H915*I915,2)</f>
        <v>0</v>
      </c>
    </row>
    <row r="916" spans="1:10" ht="45" x14ac:dyDescent="0.25">
      <c r="A916" s="14"/>
      <c r="B916" s="14"/>
      <c r="C916" s="14"/>
      <c r="D916" s="22" t="s">
        <v>623</v>
      </c>
      <c r="E916" s="14"/>
      <c r="F916" s="14"/>
      <c r="G916" s="14"/>
      <c r="H916" s="14"/>
      <c r="I916" s="14"/>
      <c r="J916" s="14"/>
    </row>
    <row r="917" spans="1:10" x14ac:dyDescent="0.25">
      <c r="A917" s="10" t="s">
        <v>1155</v>
      </c>
      <c r="B917" s="11" t="s">
        <v>16</v>
      </c>
      <c r="C917" s="11" t="s">
        <v>107</v>
      </c>
      <c r="D917" s="22" t="s">
        <v>1156</v>
      </c>
      <c r="E917" s="12">
        <v>422</v>
      </c>
      <c r="F917" s="12">
        <v>24.83</v>
      </c>
      <c r="G917" s="13">
        <f>ROUND(E917*F917,2)</f>
        <v>10478.26</v>
      </c>
      <c r="H917" s="12">
        <v>422</v>
      </c>
      <c r="I917" s="38">
        <v>0</v>
      </c>
      <c r="J917" s="13">
        <f>ROUND(H917*I917,2)</f>
        <v>0</v>
      </c>
    </row>
    <row r="918" spans="1:10" ht="22.5" x14ac:dyDescent="0.25">
      <c r="A918" s="14"/>
      <c r="B918" s="14"/>
      <c r="C918" s="14"/>
      <c r="D918" s="22" t="s">
        <v>1157</v>
      </c>
      <c r="E918" s="14"/>
      <c r="F918" s="14"/>
      <c r="G918" s="14"/>
      <c r="H918" s="14"/>
      <c r="I918" s="14"/>
      <c r="J918" s="14"/>
    </row>
    <row r="919" spans="1:10" x14ac:dyDescent="0.25">
      <c r="A919" s="10" t="s">
        <v>1158</v>
      </c>
      <c r="B919" s="11" t="s">
        <v>16</v>
      </c>
      <c r="C919" s="11" t="s">
        <v>107</v>
      </c>
      <c r="D919" s="22" t="s">
        <v>1159</v>
      </c>
      <c r="E919" s="12">
        <v>422</v>
      </c>
      <c r="F919" s="12">
        <v>7.76</v>
      </c>
      <c r="G919" s="13">
        <f>ROUND(E919*F919,2)</f>
        <v>3274.72</v>
      </c>
      <c r="H919" s="12">
        <v>422</v>
      </c>
      <c r="I919" s="38">
        <v>0</v>
      </c>
      <c r="J919" s="13">
        <f>ROUND(H919*I919,2)</f>
        <v>0</v>
      </c>
    </row>
    <row r="920" spans="1:10" ht="22.5" x14ac:dyDescent="0.25">
      <c r="A920" s="14"/>
      <c r="B920" s="14"/>
      <c r="C920" s="14"/>
      <c r="D920" s="22" t="s">
        <v>1160</v>
      </c>
      <c r="E920" s="14"/>
      <c r="F920" s="14"/>
      <c r="G920" s="14"/>
      <c r="H920" s="14"/>
      <c r="I920" s="14"/>
      <c r="J920" s="14"/>
    </row>
    <row r="921" spans="1:10" x14ac:dyDescent="0.25">
      <c r="A921" s="10" t="s">
        <v>624</v>
      </c>
      <c r="B921" s="11" t="s">
        <v>16</v>
      </c>
      <c r="C921" s="11" t="s">
        <v>107</v>
      </c>
      <c r="D921" s="22" t="s">
        <v>625</v>
      </c>
      <c r="E921" s="12">
        <v>45</v>
      </c>
      <c r="F921" s="12">
        <v>157.26</v>
      </c>
      <c r="G921" s="13">
        <f>ROUND(E921*F921,2)</f>
        <v>7076.7</v>
      </c>
      <c r="H921" s="12">
        <v>45</v>
      </c>
      <c r="I921" s="38">
        <v>0</v>
      </c>
      <c r="J921" s="13">
        <f>ROUND(H921*I921,2)</f>
        <v>0</v>
      </c>
    </row>
    <row r="922" spans="1:10" ht="22.5" x14ac:dyDescent="0.25">
      <c r="A922" s="14"/>
      <c r="B922" s="14"/>
      <c r="C922" s="14"/>
      <c r="D922" s="22" t="s">
        <v>626</v>
      </c>
      <c r="E922" s="14"/>
      <c r="F922" s="14"/>
      <c r="G922" s="14"/>
      <c r="H922" s="14"/>
      <c r="I922" s="14"/>
      <c r="J922" s="14"/>
    </row>
    <row r="923" spans="1:10" x14ac:dyDescent="0.25">
      <c r="A923" s="10" t="s">
        <v>1161</v>
      </c>
      <c r="B923" s="11" t="s">
        <v>16</v>
      </c>
      <c r="C923" s="11" t="s">
        <v>107</v>
      </c>
      <c r="D923" s="22" t="s">
        <v>1162</v>
      </c>
      <c r="E923" s="12">
        <v>45</v>
      </c>
      <c r="F923" s="12">
        <v>130.30000000000001</v>
      </c>
      <c r="G923" s="13">
        <f>ROUND(E923*F923,2)</f>
        <v>5863.5</v>
      </c>
      <c r="H923" s="12">
        <v>45</v>
      </c>
      <c r="I923" s="38">
        <v>0</v>
      </c>
      <c r="J923" s="13">
        <f>ROUND(H923*I923,2)</f>
        <v>0</v>
      </c>
    </row>
    <row r="924" spans="1:10" ht="22.5" x14ac:dyDescent="0.25">
      <c r="A924" s="14"/>
      <c r="B924" s="14"/>
      <c r="C924" s="14"/>
      <c r="D924" s="22" t="s">
        <v>1163</v>
      </c>
      <c r="E924" s="14"/>
      <c r="F924" s="14"/>
      <c r="G924" s="14"/>
      <c r="H924" s="14"/>
      <c r="I924" s="14"/>
      <c r="J924" s="14"/>
    </row>
    <row r="925" spans="1:10" x14ac:dyDescent="0.25">
      <c r="A925" s="10" t="s">
        <v>627</v>
      </c>
      <c r="B925" s="11" t="s">
        <v>16</v>
      </c>
      <c r="C925" s="11" t="s">
        <v>107</v>
      </c>
      <c r="D925" s="22" t="s">
        <v>628</v>
      </c>
      <c r="E925" s="12">
        <v>45</v>
      </c>
      <c r="F925" s="12">
        <v>157.26</v>
      </c>
      <c r="G925" s="13">
        <f>ROUND(E925*F925,2)</f>
        <v>7076.7</v>
      </c>
      <c r="H925" s="12">
        <v>45</v>
      </c>
      <c r="I925" s="38">
        <v>0</v>
      </c>
      <c r="J925" s="13">
        <f>ROUND(H925*I925,2)</f>
        <v>0</v>
      </c>
    </row>
    <row r="926" spans="1:10" ht="22.5" x14ac:dyDescent="0.25">
      <c r="A926" s="14"/>
      <c r="B926" s="14"/>
      <c r="C926" s="14"/>
      <c r="D926" s="22" t="s">
        <v>629</v>
      </c>
      <c r="E926" s="14"/>
      <c r="F926" s="14"/>
      <c r="G926" s="14"/>
      <c r="H926" s="14"/>
      <c r="I926" s="14"/>
      <c r="J926" s="14"/>
    </row>
    <row r="927" spans="1:10" x14ac:dyDescent="0.25">
      <c r="A927" s="10" t="s">
        <v>630</v>
      </c>
      <c r="B927" s="11" t="s">
        <v>16</v>
      </c>
      <c r="C927" s="11" t="s">
        <v>94</v>
      </c>
      <c r="D927" s="22" t="s">
        <v>631</v>
      </c>
      <c r="E927" s="12">
        <v>90</v>
      </c>
      <c r="F927" s="12">
        <v>18.79</v>
      </c>
      <c r="G927" s="13">
        <f>ROUND(E927*F927,2)</f>
        <v>1691.1</v>
      </c>
      <c r="H927" s="12">
        <v>90</v>
      </c>
      <c r="I927" s="38">
        <v>0</v>
      </c>
      <c r="J927" s="13">
        <f>ROUND(H927*I927,2)</f>
        <v>0</v>
      </c>
    </row>
    <row r="928" spans="1:10" ht="45" x14ac:dyDescent="0.25">
      <c r="A928" s="14"/>
      <c r="B928" s="14"/>
      <c r="C928" s="14"/>
      <c r="D928" s="22" t="s">
        <v>632</v>
      </c>
      <c r="E928" s="14"/>
      <c r="F928" s="14"/>
      <c r="G928" s="14"/>
      <c r="H928" s="14"/>
      <c r="I928" s="14"/>
      <c r="J928" s="14"/>
    </row>
    <row r="929" spans="1:10" x14ac:dyDescent="0.25">
      <c r="A929" s="10" t="s">
        <v>633</v>
      </c>
      <c r="B929" s="11" t="s">
        <v>16</v>
      </c>
      <c r="C929" s="11" t="s">
        <v>94</v>
      </c>
      <c r="D929" s="22" t="s">
        <v>634</v>
      </c>
      <c r="E929" s="12">
        <v>157.5</v>
      </c>
      <c r="F929" s="12">
        <v>68.44</v>
      </c>
      <c r="G929" s="13">
        <f>ROUND(E929*F929,2)</f>
        <v>10779.3</v>
      </c>
      <c r="H929" s="12">
        <v>157.5</v>
      </c>
      <c r="I929" s="38">
        <v>0</v>
      </c>
      <c r="J929" s="13">
        <f>ROUND(H929*I929,2)</f>
        <v>0</v>
      </c>
    </row>
    <row r="930" spans="1:10" ht="33.75" x14ac:dyDescent="0.25">
      <c r="A930" s="14"/>
      <c r="B930" s="14"/>
      <c r="C930" s="14"/>
      <c r="D930" s="22" t="s">
        <v>635</v>
      </c>
      <c r="E930" s="14"/>
      <c r="F930" s="14"/>
      <c r="G930" s="14"/>
      <c r="H930" s="14"/>
      <c r="I930" s="14"/>
      <c r="J930" s="14"/>
    </row>
    <row r="931" spans="1:10" x14ac:dyDescent="0.25">
      <c r="A931" s="10" t="s">
        <v>1164</v>
      </c>
      <c r="B931" s="11" t="s">
        <v>16</v>
      </c>
      <c r="C931" s="11" t="s">
        <v>94</v>
      </c>
      <c r="D931" s="22" t="s">
        <v>1165</v>
      </c>
      <c r="E931" s="12">
        <v>48</v>
      </c>
      <c r="F931" s="12">
        <v>96.14</v>
      </c>
      <c r="G931" s="13">
        <f>ROUND(E931*F931,2)</f>
        <v>4614.72</v>
      </c>
      <c r="H931" s="12">
        <v>48</v>
      </c>
      <c r="I931" s="38">
        <v>0</v>
      </c>
      <c r="J931" s="13">
        <f>ROUND(H931*I931,2)</f>
        <v>0</v>
      </c>
    </row>
    <row r="932" spans="1:10" ht="45" x14ac:dyDescent="0.25">
      <c r="A932" s="14"/>
      <c r="B932" s="14"/>
      <c r="C932" s="14"/>
      <c r="D932" s="22" t="s">
        <v>1166</v>
      </c>
      <c r="E932" s="14"/>
      <c r="F932" s="14"/>
      <c r="G932" s="14"/>
      <c r="H932" s="14"/>
      <c r="I932" s="14"/>
      <c r="J932" s="14"/>
    </row>
    <row r="933" spans="1:10" x14ac:dyDescent="0.25">
      <c r="A933" s="10" t="s">
        <v>636</v>
      </c>
      <c r="B933" s="11" t="s">
        <v>16</v>
      </c>
      <c r="C933" s="11" t="s">
        <v>94</v>
      </c>
      <c r="D933" s="22" t="s">
        <v>637</v>
      </c>
      <c r="E933" s="12">
        <v>150</v>
      </c>
      <c r="F933" s="12">
        <v>189.44</v>
      </c>
      <c r="G933" s="13">
        <f>ROUND(E933*F933,2)</f>
        <v>28416</v>
      </c>
      <c r="H933" s="12">
        <v>150</v>
      </c>
      <c r="I933" s="38">
        <v>0</v>
      </c>
      <c r="J933" s="13">
        <f>ROUND(H933*I933,2)</f>
        <v>0</v>
      </c>
    </row>
    <row r="934" spans="1:10" ht="157.5" x14ac:dyDescent="0.25">
      <c r="A934" s="14"/>
      <c r="B934" s="14"/>
      <c r="C934" s="14"/>
      <c r="D934" s="22" t="s">
        <v>638</v>
      </c>
      <c r="E934" s="14"/>
      <c r="F934" s="14"/>
      <c r="G934" s="14"/>
      <c r="H934" s="14"/>
      <c r="I934" s="14"/>
      <c r="J934" s="14"/>
    </row>
    <row r="935" spans="1:10" x14ac:dyDescent="0.25">
      <c r="A935" s="10" t="s">
        <v>1167</v>
      </c>
      <c r="B935" s="11" t="s">
        <v>16</v>
      </c>
      <c r="C935" s="11" t="s">
        <v>94</v>
      </c>
      <c r="D935" s="22" t="s">
        <v>1168</v>
      </c>
      <c r="E935" s="12">
        <v>60</v>
      </c>
      <c r="F935" s="12">
        <v>270.02</v>
      </c>
      <c r="G935" s="13">
        <f>ROUND(E935*F935,2)</f>
        <v>16201.2</v>
      </c>
      <c r="H935" s="12">
        <v>60</v>
      </c>
      <c r="I935" s="38">
        <v>0</v>
      </c>
      <c r="J935" s="13">
        <f>ROUND(H935*I935,2)</f>
        <v>0</v>
      </c>
    </row>
    <row r="936" spans="1:10" ht="157.5" x14ac:dyDescent="0.25">
      <c r="A936" s="14"/>
      <c r="B936" s="14"/>
      <c r="C936" s="14"/>
      <c r="D936" s="22" t="s">
        <v>1169</v>
      </c>
      <c r="E936" s="14"/>
      <c r="F936" s="14"/>
      <c r="G936" s="14"/>
      <c r="H936" s="14"/>
      <c r="I936" s="14"/>
      <c r="J936" s="14"/>
    </row>
    <row r="937" spans="1:10" x14ac:dyDescent="0.25">
      <c r="A937" s="10" t="s">
        <v>639</v>
      </c>
      <c r="B937" s="11" t="s">
        <v>16</v>
      </c>
      <c r="C937" s="11" t="s">
        <v>94</v>
      </c>
      <c r="D937" s="22" t="s">
        <v>640</v>
      </c>
      <c r="E937" s="12">
        <v>22.5</v>
      </c>
      <c r="F937" s="12">
        <v>219.43</v>
      </c>
      <c r="G937" s="13">
        <f>ROUND(E937*F937,2)</f>
        <v>4937.18</v>
      </c>
      <c r="H937" s="12">
        <v>22.5</v>
      </c>
      <c r="I937" s="38">
        <v>0</v>
      </c>
      <c r="J937" s="13">
        <f>ROUND(H937*I937,2)</f>
        <v>0</v>
      </c>
    </row>
    <row r="938" spans="1:10" ht="191.25" x14ac:dyDescent="0.25">
      <c r="A938" s="14"/>
      <c r="B938" s="14"/>
      <c r="C938" s="14"/>
      <c r="D938" s="22" t="s">
        <v>641</v>
      </c>
      <c r="E938" s="14"/>
      <c r="F938" s="14"/>
      <c r="G938" s="14"/>
      <c r="H938" s="14"/>
      <c r="I938" s="14"/>
      <c r="J938" s="14"/>
    </row>
    <row r="939" spans="1:10" x14ac:dyDescent="0.25">
      <c r="A939" s="10" t="s">
        <v>642</v>
      </c>
      <c r="B939" s="11" t="s">
        <v>16</v>
      </c>
      <c r="C939" s="11" t="s">
        <v>17</v>
      </c>
      <c r="D939" s="22" t="s">
        <v>643</v>
      </c>
      <c r="E939" s="12">
        <v>15</v>
      </c>
      <c r="F939" s="12">
        <v>213.66</v>
      </c>
      <c r="G939" s="13">
        <f>ROUND(E939*F939,2)</f>
        <v>3204.9</v>
      </c>
      <c r="H939" s="12">
        <v>15</v>
      </c>
      <c r="I939" s="38">
        <v>0</v>
      </c>
      <c r="J939" s="13">
        <f>ROUND(H939*I939,2)</f>
        <v>0</v>
      </c>
    </row>
    <row r="940" spans="1:10" ht="45" x14ac:dyDescent="0.25">
      <c r="A940" s="14"/>
      <c r="B940" s="14"/>
      <c r="C940" s="14"/>
      <c r="D940" s="22" t="s">
        <v>644</v>
      </c>
      <c r="E940" s="14"/>
      <c r="F940" s="14"/>
      <c r="G940" s="14"/>
      <c r="H940" s="14"/>
      <c r="I940" s="14"/>
      <c r="J940" s="14"/>
    </row>
    <row r="941" spans="1:10" x14ac:dyDescent="0.25">
      <c r="A941" s="10" t="s">
        <v>1170</v>
      </c>
      <c r="B941" s="11" t="s">
        <v>16</v>
      </c>
      <c r="C941" s="11" t="s">
        <v>94</v>
      </c>
      <c r="D941" s="22" t="s">
        <v>1171</v>
      </c>
      <c r="E941" s="12">
        <v>2168</v>
      </c>
      <c r="F941" s="12">
        <v>51.65</v>
      </c>
      <c r="G941" s="13">
        <f>ROUND(E941*F941,2)</f>
        <v>111977.2</v>
      </c>
      <c r="H941" s="12">
        <v>2168</v>
      </c>
      <c r="I941" s="38">
        <v>0</v>
      </c>
      <c r="J941" s="13">
        <f>ROUND(H941*I941,2)</f>
        <v>0</v>
      </c>
    </row>
    <row r="942" spans="1:10" ht="33.75" x14ac:dyDescent="0.25">
      <c r="A942" s="14"/>
      <c r="B942" s="14"/>
      <c r="C942" s="14"/>
      <c r="D942" s="22" t="s">
        <v>1172</v>
      </c>
      <c r="E942" s="14"/>
      <c r="F942" s="14"/>
      <c r="G942" s="14"/>
      <c r="H942" s="14"/>
      <c r="I942" s="14"/>
      <c r="J942" s="14"/>
    </row>
    <row r="943" spans="1:10" x14ac:dyDescent="0.25">
      <c r="A943" s="10" t="s">
        <v>645</v>
      </c>
      <c r="B943" s="11" t="s">
        <v>16</v>
      </c>
      <c r="C943" s="11" t="s">
        <v>17</v>
      </c>
      <c r="D943" s="22" t="s">
        <v>646</v>
      </c>
      <c r="E943" s="12">
        <v>50</v>
      </c>
      <c r="F943" s="12">
        <v>200.81</v>
      </c>
      <c r="G943" s="13">
        <f>ROUND(E943*F943,2)</f>
        <v>10040.5</v>
      </c>
      <c r="H943" s="12">
        <v>50</v>
      </c>
      <c r="I943" s="38">
        <v>0</v>
      </c>
      <c r="J943" s="13">
        <f>ROUND(H943*I943,2)</f>
        <v>0</v>
      </c>
    </row>
    <row r="944" spans="1:10" ht="22.5" x14ac:dyDescent="0.25">
      <c r="A944" s="14"/>
      <c r="B944" s="14"/>
      <c r="C944" s="14"/>
      <c r="D944" s="22" t="s">
        <v>647</v>
      </c>
      <c r="E944" s="14"/>
      <c r="F944" s="14"/>
      <c r="G944" s="14"/>
      <c r="H944" s="14"/>
      <c r="I944" s="14"/>
      <c r="J944" s="14"/>
    </row>
    <row r="945" spans="1:10" x14ac:dyDescent="0.25">
      <c r="A945" s="10" t="s">
        <v>648</v>
      </c>
      <c r="B945" s="11" t="s">
        <v>16</v>
      </c>
      <c r="C945" s="11" t="s">
        <v>94</v>
      </c>
      <c r="D945" s="22" t="s">
        <v>649</v>
      </c>
      <c r="E945" s="12">
        <v>4945.6000000000004</v>
      </c>
      <c r="F945" s="12">
        <v>11.29</v>
      </c>
      <c r="G945" s="13">
        <f>ROUND(E945*F945,2)</f>
        <v>55835.82</v>
      </c>
      <c r="H945" s="12">
        <v>4945.6000000000004</v>
      </c>
      <c r="I945" s="38">
        <v>0</v>
      </c>
      <c r="J945" s="13">
        <f>ROUND(H945*I945,2)</f>
        <v>0</v>
      </c>
    </row>
    <row r="946" spans="1:10" ht="56.25" x14ac:dyDescent="0.25">
      <c r="A946" s="14"/>
      <c r="B946" s="14"/>
      <c r="C946" s="14"/>
      <c r="D946" s="22" t="s">
        <v>650</v>
      </c>
      <c r="E946" s="14"/>
      <c r="F946" s="14"/>
      <c r="G946" s="14"/>
      <c r="H946" s="14"/>
      <c r="I946" s="14"/>
      <c r="J946" s="14"/>
    </row>
    <row r="947" spans="1:10" x14ac:dyDescent="0.25">
      <c r="A947" s="10" t="s">
        <v>1173</v>
      </c>
      <c r="B947" s="11" t="s">
        <v>16</v>
      </c>
      <c r="C947" s="11" t="s">
        <v>17</v>
      </c>
      <c r="D947" s="22" t="s">
        <v>1174</v>
      </c>
      <c r="E947" s="12">
        <v>20</v>
      </c>
      <c r="F947" s="12">
        <v>198.45</v>
      </c>
      <c r="G947" s="13">
        <f>ROUND(E947*F947,2)</f>
        <v>3969</v>
      </c>
      <c r="H947" s="12">
        <v>20</v>
      </c>
      <c r="I947" s="38">
        <v>0</v>
      </c>
      <c r="J947" s="13">
        <f>ROUND(H947*I947,2)</f>
        <v>0</v>
      </c>
    </row>
    <row r="948" spans="1:10" ht="112.5" x14ac:dyDescent="0.25">
      <c r="A948" s="14"/>
      <c r="B948" s="14"/>
      <c r="C948" s="14"/>
      <c r="D948" s="22" t="s">
        <v>1175</v>
      </c>
      <c r="E948" s="14"/>
      <c r="F948" s="14"/>
      <c r="G948" s="14"/>
      <c r="H948" s="14"/>
      <c r="I948" s="14"/>
      <c r="J948" s="14"/>
    </row>
    <row r="949" spans="1:10" x14ac:dyDescent="0.25">
      <c r="A949" s="10" t="s">
        <v>1176</v>
      </c>
      <c r="B949" s="11" t="s">
        <v>16</v>
      </c>
      <c r="C949" s="11" t="s">
        <v>17</v>
      </c>
      <c r="D949" s="22" t="s">
        <v>1177</v>
      </c>
      <c r="E949" s="12">
        <v>10</v>
      </c>
      <c r="F949" s="12">
        <v>234.4</v>
      </c>
      <c r="G949" s="13">
        <f>ROUND(E949*F949,2)</f>
        <v>2344</v>
      </c>
      <c r="H949" s="12">
        <v>10</v>
      </c>
      <c r="I949" s="38">
        <v>0</v>
      </c>
      <c r="J949" s="13">
        <f>ROUND(H949*I949,2)</f>
        <v>0</v>
      </c>
    </row>
    <row r="950" spans="1:10" ht="168.75" x14ac:dyDescent="0.25">
      <c r="A950" s="14"/>
      <c r="B950" s="14"/>
      <c r="C950" s="14"/>
      <c r="D950" s="22" t="s">
        <v>1178</v>
      </c>
      <c r="E950" s="14"/>
      <c r="F950" s="14"/>
      <c r="G950" s="14"/>
      <c r="H950" s="14"/>
      <c r="I950" s="14"/>
      <c r="J950" s="14"/>
    </row>
    <row r="951" spans="1:10" x14ac:dyDescent="0.25">
      <c r="A951" s="10" t="s">
        <v>651</v>
      </c>
      <c r="B951" s="11" t="s">
        <v>16</v>
      </c>
      <c r="C951" s="11" t="s">
        <v>17</v>
      </c>
      <c r="D951" s="22" t="s">
        <v>652</v>
      </c>
      <c r="E951" s="12">
        <v>60</v>
      </c>
      <c r="F951" s="12">
        <v>185.06</v>
      </c>
      <c r="G951" s="13">
        <f>ROUND(E951*F951,2)</f>
        <v>11103.6</v>
      </c>
      <c r="H951" s="12">
        <v>60</v>
      </c>
      <c r="I951" s="38">
        <v>0</v>
      </c>
      <c r="J951" s="13">
        <f>ROUND(H951*I951,2)</f>
        <v>0</v>
      </c>
    </row>
    <row r="952" spans="1:10" ht="123.75" x14ac:dyDescent="0.25">
      <c r="A952" s="14"/>
      <c r="B952" s="14"/>
      <c r="C952" s="14"/>
      <c r="D952" s="22" t="s">
        <v>653</v>
      </c>
      <c r="E952" s="14"/>
      <c r="F952" s="14"/>
      <c r="G952" s="14"/>
      <c r="H952" s="14"/>
      <c r="I952" s="14"/>
      <c r="J952" s="14"/>
    </row>
    <row r="953" spans="1:10" x14ac:dyDescent="0.25">
      <c r="A953" s="10" t="s">
        <v>1179</v>
      </c>
      <c r="B953" s="11" t="s">
        <v>16</v>
      </c>
      <c r="C953" s="11" t="s">
        <v>107</v>
      </c>
      <c r="D953" s="22" t="s">
        <v>1180</v>
      </c>
      <c r="E953" s="12">
        <v>674</v>
      </c>
      <c r="F953" s="12">
        <v>21.29</v>
      </c>
      <c r="G953" s="13">
        <f>ROUND(E953*F953,2)</f>
        <v>14349.46</v>
      </c>
      <c r="H953" s="12">
        <v>674</v>
      </c>
      <c r="I953" s="38">
        <v>0</v>
      </c>
      <c r="J953" s="13">
        <f>ROUND(H953*I953,2)</f>
        <v>0</v>
      </c>
    </row>
    <row r="954" spans="1:10" ht="33.75" x14ac:dyDescent="0.25">
      <c r="A954" s="14"/>
      <c r="B954" s="14"/>
      <c r="C954" s="14"/>
      <c r="D954" s="22" t="s">
        <v>1181</v>
      </c>
      <c r="E954" s="14"/>
      <c r="F954" s="14"/>
      <c r="G954" s="14"/>
      <c r="H954" s="14"/>
      <c r="I954" s="14"/>
      <c r="J954" s="14"/>
    </row>
    <row r="955" spans="1:10" x14ac:dyDescent="0.25">
      <c r="A955" s="10" t="s">
        <v>1182</v>
      </c>
      <c r="B955" s="11" t="s">
        <v>16</v>
      </c>
      <c r="C955" s="11" t="s">
        <v>94</v>
      </c>
      <c r="D955" s="22" t="s">
        <v>1183</v>
      </c>
      <c r="E955" s="12">
        <v>40</v>
      </c>
      <c r="F955" s="12">
        <v>217.8</v>
      </c>
      <c r="G955" s="13">
        <f>ROUND(E955*F955,2)</f>
        <v>8712</v>
      </c>
      <c r="H955" s="12">
        <v>40</v>
      </c>
      <c r="I955" s="38">
        <v>0</v>
      </c>
      <c r="J955" s="13">
        <f>ROUND(H955*I955,2)</f>
        <v>0</v>
      </c>
    </row>
    <row r="956" spans="1:10" ht="33.75" x14ac:dyDescent="0.25">
      <c r="A956" s="14"/>
      <c r="B956" s="14"/>
      <c r="C956" s="14"/>
      <c r="D956" s="22" t="s">
        <v>1184</v>
      </c>
      <c r="E956" s="14"/>
      <c r="F956" s="14"/>
      <c r="G956" s="14"/>
      <c r="H956" s="14"/>
      <c r="I956" s="14"/>
      <c r="J956" s="14"/>
    </row>
    <row r="957" spans="1:10" x14ac:dyDescent="0.25">
      <c r="A957" s="10" t="s">
        <v>657</v>
      </c>
      <c r="B957" s="11" t="s">
        <v>16</v>
      </c>
      <c r="C957" s="11" t="s">
        <v>17</v>
      </c>
      <c r="D957" s="22" t="s">
        <v>658</v>
      </c>
      <c r="E957" s="12">
        <v>1</v>
      </c>
      <c r="F957" s="12">
        <v>3612</v>
      </c>
      <c r="G957" s="13">
        <f>ROUND(E957*F957,2)</f>
        <v>3612</v>
      </c>
      <c r="H957" s="12">
        <v>1</v>
      </c>
      <c r="I957" s="38">
        <v>0</v>
      </c>
      <c r="J957" s="13">
        <f>ROUND(H957*I957,2)</f>
        <v>0</v>
      </c>
    </row>
    <row r="958" spans="1:10" x14ac:dyDescent="0.25">
      <c r="A958" s="14"/>
      <c r="B958" s="14"/>
      <c r="C958" s="14"/>
      <c r="D958" s="22" t="s">
        <v>659</v>
      </c>
      <c r="E958" s="14"/>
      <c r="F958" s="14"/>
      <c r="G958" s="14"/>
      <c r="H958" s="14"/>
      <c r="I958" s="14"/>
      <c r="J958" s="14"/>
    </row>
    <row r="959" spans="1:10" x14ac:dyDescent="0.25">
      <c r="A959" s="10" t="s">
        <v>660</v>
      </c>
      <c r="B959" s="11" t="s">
        <v>16</v>
      </c>
      <c r="C959" s="11" t="s">
        <v>17</v>
      </c>
      <c r="D959" s="22" t="s">
        <v>661</v>
      </c>
      <c r="E959" s="12">
        <v>1</v>
      </c>
      <c r="F959" s="12">
        <v>1998.78</v>
      </c>
      <c r="G959" s="13">
        <f>ROUND(E959*F959,2)</f>
        <v>1998.78</v>
      </c>
      <c r="H959" s="12">
        <v>1</v>
      </c>
      <c r="I959" s="38">
        <v>0</v>
      </c>
      <c r="J959" s="13">
        <f>ROUND(H959*I959,2)</f>
        <v>0</v>
      </c>
    </row>
    <row r="960" spans="1:10" x14ac:dyDescent="0.25">
      <c r="A960" s="14"/>
      <c r="B960" s="14"/>
      <c r="C960" s="14"/>
      <c r="D960" s="22" t="s">
        <v>662</v>
      </c>
      <c r="E960" s="14"/>
      <c r="F960" s="14"/>
      <c r="G960" s="14"/>
      <c r="H960" s="14"/>
      <c r="I960" s="14"/>
      <c r="J960" s="14"/>
    </row>
    <row r="961" spans="1:10" x14ac:dyDescent="0.25">
      <c r="A961" s="10" t="s">
        <v>663</v>
      </c>
      <c r="B961" s="11" t="s">
        <v>16</v>
      </c>
      <c r="C961" s="11" t="s">
        <v>17</v>
      </c>
      <c r="D961" s="22" t="s">
        <v>664</v>
      </c>
      <c r="E961" s="12">
        <v>1</v>
      </c>
      <c r="F961" s="12">
        <v>3997.56</v>
      </c>
      <c r="G961" s="13">
        <f>ROUND(E961*F961,2)</f>
        <v>3997.56</v>
      </c>
      <c r="H961" s="12">
        <v>1</v>
      </c>
      <c r="I961" s="38">
        <v>0</v>
      </c>
      <c r="J961" s="13">
        <f>ROUND(H961*I961,2)</f>
        <v>0</v>
      </c>
    </row>
    <row r="962" spans="1:10" ht="22.5" x14ac:dyDescent="0.25">
      <c r="A962" s="14"/>
      <c r="B962" s="14"/>
      <c r="C962" s="14"/>
      <c r="D962" s="22" t="s">
        <v>665</v>
      </c>
      <c r="E962" s="14"/>
      <c r="F962" s="14"/>
      <c r="G962" s="14"/>
      <c r="H962" s="14"/>
      <c r="I962" s="14"/>
      <c r="J962" s="14"/>
    </row>
    <row r="963" spans="1:10" x14ac:dyDescent="0.25">
      <c r="A963" s="14"/>
      <c r="B963" s="14"/>
      <c r="C963" s="14"/>
      <c r="D963" s="33" t="s">
        <v>1185</v>
      </c>
      <c r="E963" s="12">
        <v>1</v>
      </c>
      <c r="F963" s="15">
        <f>G875+G877+G879+G881+G883+G885+G887+G889+G891+G893+G895+G897+G899+G901+G903+G905+G907+G909+G911+G913+G915+G917+G919+G921+G923+G925+G927+G929+G931+G933+G935+G937+G939+G941+G943+G945+G947+G949+G951+G953+G955+G957+G959+G961</f>
        <v>812273.31</v>
      </c>
      <c r="G963" s="15">
        <f>ROUND(E963*F963,2)</f>
        <v>812273.31</v>
      </c>
      <c r="H963" s="12">
        <v>1</v>
      </c>
      <c r="I963" s="15">
        <f>J875+J877+J879+J881+J883+J885+J887+J889+J891+J893+J895+J897+J899+J901+J903+J905+J907+J909+J911+J913+J915+J917+J919+J921+J923+J925+J927+J929+J931+J933+J935+J937+J939+J941+J943+J945+J947+J949+J951+J953+J955+J957+J959+J961</f>
        <v>0</v>
      </c>
      <c r="J963" s="15">
        <f>ROUND(H963*I963,2)</f>
        <v>0</v>
      </c>
    </row>
    <row r="964" spans="1:10" ht="1.1499999999999999" customHeight="1" x14ac:dyDescent="0.25">
      <c r="A964" s="16"/>
      <c r="B964" s="16"/>
      <c r="C964" s="16"/>
      <c r="D964" s="34"/>
      <c r="E964" s="16"/>
      <c r="F964" s="16"/>
      <c r="G964" s="16"/>
      <c r="H964" s="16"/>
      <c r="I964" s="16"/>
      <c r="J964" s="16"/>
    </row>
    <row r="965" spans="1:10" x14ac:dyDescent="0.25">
      <c r="A965" s="17" t="s">
        <v>1186</v>
      </c>
      <c r="B965" s="17" t="s">
        <v>10</v>
      </c>
      <c r="C965" s="17" t="s">
        <v>11</v>
      </c>
      <c r="D965" s="35" t="s">
        <v>668</v>
      </c>
      <c r="E965" s="18">
        <f t="shared" ref="E965:J965" si="54">E1030</f>
        <v>1</v>
      </c>
      <c r="F965" s="18">
        <f t="shared" si="54"/>
        <v>385185.05</v>
      </c>
      <c r="G965" s="18">
        <f t="shared" si="54"/>
        <v>385185.05</v>
      </c>
      <c r="H965" s="18">
        <f t="shared" si="54"/>
        <v>1</v>
      </c>
      <c r="I965" s="18">
        <f t="shared" si="54"/>
        <v>0</v>
      </c>
      <c r="J965" s="18">
        <f t="shared" si="54"/>
        <v>0</v>
      </c>
    </row>
    <row r="966" spans="1:10" x14ac:dyDescent="0.25">
      <c r="A966" s="10" t="s">
        <v>669</v>
      </c>
      <c r="B966" s="11" t="s">
        <v>16</v>
      </c>
      <c r="C966" s="11" t="s">
        <v>107</v>
      </c>
      <c r="D966" s="22" t="s">
        <v>670</v>
      </c>
      <c r="E966" s="12">
        <v>476</v>
      </c>
      <c r="F966" s="12">
        <v>42.23</v>
      </c>
      <c r="G966" s="13">
        <f>ROUND(E966*F966,2)</f>
        <v>20101.48</v>
      </c>
      <c r="H966" s="12">
        <v>476</v>
      </c>
      <c r="I966" s="38">
        <v>0</v>
      </c>
      <c r="J966" s="13">
        <f>ROUND(H966*I966,2)</f>
        <v>0</v>
      </c>
    </row>
    <row r="967" spans="1:10" ht="56.25" x14ac:dyDescent="0.25">
      <c r="A967" s="14"/>
      <c r="B967" s="14"/>
      <c r="C967" s="14"/>
      <c r="D967" s="22" t="s">
        <v>671</v>
      </c>
      <c r="E967" s="14"/>
      <c r="F967" s="14"/>
      <c r="G967" s="14"/>
      <c r="H967" s="14"/>
      <c r="I967" s="14"/>
      <c r="J967" s="14"/>
    </row>
    <row r="968" spans="1:10" x14ac:dyDescent="0.25">
      <c r="A968" s="10" t="s">
        <v>675</v>
      </c>
      <c r="B968" s="11" t="s">
        <v>16</v>
      </c>
      <c r="C968" s="11" t="s">
        <v>17</v>
      </c>
      <c r="D968" s="22" t="s">
        <v>676</v>
      </c>
      <c r="E968" s="12">
        <v>20</v>
      </c>
      <c r="F968" s="12">
        <v>2406.19</v>
      </c>
      <c r="G968" s="13">
        <f>ROUND(E968*F968,2)</f>
        <v>48123.8</v>
      </c>
      <c r="H968" s="12">
        <v>20</v>
      </c>
      <c r="I968" s="38">
        <v>0</v>
      </c>
      <c r="J968" s="13">
        <f>ROUND(H968*I968,2)</f>
        <v>0</v>
      </c>
    </row>
    <row r="969" spans="1:10" ht="67.5" x14ac:dyDescent="0.25">
      <c r="A969" s="14"/>
      <c r="B969" s="14"/>
      <c r="C969" s="14"/>
      <c r="D969" s="22" t="s">
        <v>677</v>
      </c>
      <c r="E969" s="14"/>
      <c r="F969" s="14"/>
      <c r="G969" s="14"/>
      <c r="H969" s="14"/>
      <c r="I969" s="14"/>
      <c r="J969" s="14"/>
    </row>
    <row r="970" spans="1:10" x14ac:dyDescent="0.25">
      <c r="A970" s="10" t="s">
        <v>1187</v>
      </c>
      <c r="B970" s="11" t="s">
        <v>16</v>
      </c>
      <c r="C970" s="11" t="s">
        <v>94</v>
      </c>
      <c r="D970" s="22" t="s">
        <v>1188</v>
      </c>
      <c r="E970" s="12">
        <v>14.52</v>
      </c>
      <c r="F970" s="12">
        <v>985.83</v>
      </c>
      <c r="G970" s="13">
        <f>ROUND(E970*F970,2)</f>
        <v>14314.25</v>
      </c>
      <c r="H970" s="12">
        <v>14.52</v>
      </c>
      <c r="I970" s="38">
        <v>0</v>
      </c>
      <c r="J970" s="13">
        <f>ROUND(H970*I970,2)</f>
        <v>0</v>
      </c>
    </row>
    <row r="971" spans="1:10" ht="67.5" x14ac:dyDescent="0.25">
      <c r="A971" s="14"/>
      <c r="B971" s="14"/>
      <c r="C971" s="14"/>
      <c r="D971" s="22" t="s">
        <v>1189</v>
      </c>
      <c r="E971" s="14"/>
      <c r="F971" s="14"/>
      <c r="G971" s="14"/>
      <c r="H971" s="14"/>
      <c r="I971" s="14"/>
      <c r="J971" s="14"/>
    </row>
    <row r="972" spans="1:10" x14ac:dyDescent="0.25">
      <c r="A972" s="10" t="s">
        <v>678</v>
      </c>
      <c r="B972" s="11" t="s">
        <v>16</v>
      </c>
      <c r="C972" s="11" t="s">
        <v>17</v>
      </c>
      <c r="D972" s="22" t="s">
        <v>679</v>
      </c>
      <c r="E972" s="12">
        <v>1</v>
      </c>
      <c r="F972" s="12">
        <v>820.82</v>
      </c>
      <c r="G972" s="13">
        <f>ROUND(E972*F972,2)</f>
        <v>820.82</v>
      </c>
      <c r="H972" s="12">
        <v>1</v>
      </c>
      <c r="I972" s="38">
        <v>0</v>
      </c>
      <c r="J972" s="13">
        <f>ROUND(H972*I972,2)</f>
        <v>0</v>
      </c>
    </row>
    <row r="973" spans="1:10" ht="45" x14ac:dyDescent="0.25">
      <c r="A973" s="14"/>
      <c r="B973" s="14"/>
      <c r="C973" s="14"/>
      <c r="D973" s="22" t="s">
        <v>680</v>
      </c>
      <c r="E973" s="14"/>
      <c r="F973" s="14"/>
      <c r="G973" s="14"/>
      <c r="H973" s="14"/>
      <c r="I973" s="14"/>
      <c r="J973" s="14"/>
    </row>
    <row r="974" spans="1:10" x14ac:dyDescent="0.25">
      <c r="A974" s="10" t="s">
        <v>681</v>
      </c>
      <c r="B974" s="11" t="s">
        <v>16</v>
      </c>
      <c r="C974" s="11" t="s">
        <v>17</v>
      </c>
      <c r="D974" s="22" t="s">
        <v>682</v>
      </c>
      <c r="E974" s="12">
        <v>3</v>
      </c>
      <c r="F974" s="12">
        <v>3132.82</v>
      </c>
      <c r="G974" s="13">
        <f>ROUND(E974*F974,2)</f>
        <v>9398.4599999999991</v>
      </c>
      <c r="H974" s="12">
        <v>3</v>
      </c>
      <c r="I974" s="38">
        <v>0</v>
      </c>
      <c r="J974" s="13">
        <f>ROUND(H974*I974,2)</f>
        <v>0</v>
      </c>
    </row>
    <row r="975" spans="1:10" ht="56.25" x14ac:dyDescent="0.25">
      <c r="A975" s="14"/>
      <c r="B975" s="14"/>
      <c r="C975" s="14"/>
      <c r="D975" s="22" t="s">
        <v>683</v>
      </c>
      <c r="E975" s="14"/>
      <c r="F975" s="14"/>
      <c r="G975" s="14"/>
      <c r="H975" s="14"/>
      <c r="I975" s="14"/>
      <c r="J975" s="14"/>
    </row>
    <row r="976" spans="1:10" x14ac:dyDescent="0.25">
      <c r="A976" s="10" t="s">
        <v>1190</v>
      </c>
      <c r="B976" s="11" t="s">
        <v>16</v>
      </c>
      <c r="C976" s="11" t="s">
        <v>94</v>
      </c>
      <c r="D976" s="22" t="s">
        <v>1191</v>
      </c>
      <c r="E976" s="12">
        <v>9.68</v>
      </c>
      <c r="F976" s="12">
        <v>831.58</v>
      </c>
      <c r="G976" s="13">
        <f>ROUND(E976*F976,2)</f>
        <v>8049.69</v>
      </c>
      <c r="H976" s="12">
        <v>9.68</v>
      </c>
      <c r="I976" s="38">
        <v>0</v>
      </c>
      <c r="J976" s="13">
        <f>ROUND(H976*I976,2)</f>
        <v>0</v>
      </c>
    </row>
    <row r="977" spans="1:10" ht="67.5" x14ac:dyDescent="0.25">
      <c r="A977" s="14"/>
      <c r="B977" s="14"/>
      <c r="C977" s="14"/>
      <c r="D977" s="22" t="s">
        <v>1192</v>
      </c>
      <c r="E977" s="14"/>
      <c r="F977" s="14"/>
      <c r="G977" s="14"/>
      <c r="H977" s="14"/>
      <c r="I977" s="14"/>
      <c r="J977" s="14"/>
    </row>
    <row r="978" spans="1:10" x14ac:dyDescent="0.25">
      <c r="A978" s="10" t="s">
        <v>1193</v>
      </c>
      <c r="B978" s="11" t="s">
        <v>16</v>
      </c>
      <c r="C978" s="11" t="s">
        <v>17</v>
      </c>
      <c r="D978" s="22" t="s">
        <v>1194</v>
      </c>
      <c r="E978" s="12">
        <v>2</v>
      </c>
      <c r="F978" s="12">
        <v>952.44</v>
      </c>
      <c r="G978" s="13">
        <f>ROUND(E978*F978,2)</f>
        <v>1904.88</v>
      </c>
      <c r="H978" s="12">
        <v>2</v>
      </c>
      <c r="I978" s="38">
        <v>0</v>
      </c>
      <c r="J978" s="13">
        <f>ROUND(H978*I978,2)</f>
        <v>0</v>
      </c>
    </row>
    <row r="979" spans="1:10" ht="45" x14ac:dyDescent="0.25">
      <c r="A979" s="14"/>
      <c r="B979" s="14"/>
      <c r="C979" s="14"/>
      <c r="D979" s="22" t="s">
        <v>1195</v>
      </c>
      <c r="E979" s="14"/>
      <c r="F979" s="14"/>
      <c r="G979" s="14"/>
      <c r="H979" s="14"/>
      <c r="I979" s="14"/>
      <c r="J979" s="14"/>
    </row>
    <row r="980" spans="1:10" x14ac:dyDescent="0.25">
      <c r="A980" s="10" t="s">
        <v>1196</v>
      </c>
      <c r="B980" s="11" t="s">
        <v>16</v>
      </c>
      <c r="C980" s="11" t="s">
        <v>17</v>
      </c>
      <c r="D980" s="22" t="s">
        <v>1197</v>
      </c>
      <c r="E980" s="12">
        <v>4.84</v>
      </c>
      <c r="F980" s="12">
        <v>614.53</v>
      </c>
      <c r="G980" s="13">
        <f>ROUND(E980*F980,2)</f>
        <v>2974.33</v>
      </c>
      <c r="H980" s="12">
        <v>4.84</v>
      </c>
      <c r="I980" s="38">
        <v>0</v>
      </c>
      <c r="J980" s="13">
        <f>ROUND(H980*I980,2)</f>
        <v>0</v>
      </c>
    </row>
    <row r="981" spans="1:10" ht="56.25" x14ac:dyDescent="0.25">
      <c r="A981" s="14"/>
      <c r="B981" s="14"/>
      <c r="C981" s="14"/>
      <c r="D981" s="22" t="s">
        <v>1198</v>
      </c>
      <c r="E981" s="14"/>
      <c r="F981" s="14"/>
      <c r="G981" s="14"/>
      <c r="H981" s="14"/>
      <c r="I981" s="14"/>
      <c r="J981" s="14"/>
    </row>
    <row r="982" spans="1:10" x14ac:dyDescent="0.25">
      <c r="A982" s="10" t="s">
        <v>1199</v>
      </c>
      <c r="B982" s="11" t="s">
        <v>16</v>
      </c>
      <c r="C982" s="11" t="s">
        <v>94</v>
      </c>
      <c r="D982" s="22" t="s">
        <v>1200</v>
      </c>
      <c r="E982" s="12">
        <v>4.84</v>
      </c>
      <c r="F982" s="12">
        <v>604.66</v>
      </c>
      <c r="G982" s="13">
        <f>ROUND(E982*F982,2)</f>
        <v>2926.55</v>
      </c>
      <c r="H982" s="12">
        <v>4.84</v>
      </c>
      <c r="I982" s="38">
        <v>0</v>
      </c>
      <c r="J982" s="13">
        <f>ROUND(H982*I982,2)</f>
        <v>0</v>
      </c>
    </row>
    <row r="983" spans="1:10" ht="67.5" x14ac:dyDescent="0.25">
      <c r="A983" s="14"/>
      <c r="B983" s="14"/>
      <c r="C983" s="14"/>
      <c r="D983" s="22" t="s">
        <v>1201</v>
      </c>
      <c r="E983" s="14"/>
      <c r="F983" s="14"/>
      <c r="G983" s="14"/>
      <c r="H983" s="14"/>
      <c r="I983" s="14"/>
      <c r="J983" s="14"/>
    </row>
    <row r="984" spans="1:10" x14ac:dyDescent="0.25">
      <c r="A984" s="10" t="s">
        <v>696</v>
      </c>
      <c r="B984" s="11" t="s">
        <v>16</v>
      </c>
      <c r="C984" s="11" t="s">
        <v>94</v>
      </c>
      <c r="D984" s="22" t="s">
        <v>697</v>
      </c>
      <c r="E984" s="12">
        <v>6</v>
      </c>
      <c r="F984" s="12">
        <v>256.54000000000002</v>
      </c>
      <c r="G984" s="13">
        <f>ROUND(E984*F984,2)</f>
        <v>1539.24</v>
      </c>
      <c r="H984" s="12">
        <v>6</v>
      </c>
      <c r="I984" s="38">
        <v>0</v>
      </c>
      <c r="J984" s="13">
        <f>ROUND(H984*I984,2)</f>
        <v>0</v>
      </c>
    </row>
    <row r="985" spans="1:10" ht="33.75" x14ac:dyDescent="0.25">
      <c r="A985" s="14"/>
      <c r="B985" s="14"/>
      <c r="C985" s="14"/>
      <c r="D985" s="22" t="s">
        <v>698</v>
      </c>
      <c r="E985" s="14"/>
      <c r="F985" s="14"/>
      <c r="G985" s="14"/>
      <c r="H985" s="14"/>
      <c r="I985" s="14"/>
      <c r="J985" s="14"/>
    </row>
    <row r="986" spans="1:10" x14ac:dyDescent="0.25">
      <c r="A986" s="10" t="s">
        <v>684</v>
      </c>
      <c r="B986" s="11" t="s">
        <v>16</v>
      </c>
      <c r="C986" s="11" t="s">
        <v>94</v>
      </c>
      <c r="D986" s="22" t="s">
        <v>685</v>
      </c>
      <c r="E986" s="12">
        <v>10</v>
      </c>
      <c r="F986" s="12">
        <v>206.25</v>
      </c>
      <c r="G986" s="13">
        <f>ROUND(E986*F986,2)</f>
        <v>2062.5</v>
      </c>
      <c r="H986" s="12">
        <v>10</v>
      </c>
      <c r="I986" s="38">
        <v>0</v>
      </c>
      <c r="J986" s="13">
        <f>ROUND(H986*I986,2)</f>
        <v>0</v>
      </c>
    </row>
    <row r="987" spans="1:10" ht="45" x14ac:dyDescent="0.25">
      <c r="A987" s="14"/>
      <c r="B987" s="14"/>
      <c r="C987" s="14"/>
      <c r="D987" s="22" t="s">
        <v>686</v>
      </c>
      <c r="E987" s="14"/>
      <c r="F987" s="14"/>
      <c r="G987" s="14"/>
      <c r="H987" s="14"/>
      <c r="I987" s="14"/>
      <c r="J987" s="14"/>
    </row>
    <row r="988" spans="1:10" ht="22.5" x14ac:dyDescent="0.25">
      <c r="A988" s="10" t="s">
        <v>687</v>
      </c>
      <c r="B988" s="11" t="s">
        <v>16</v>
      </c>
      <c r="C988" s="11" t="s">
        <v>17</v>
      </c>
      <c r="D988" s="22" t="s">
        <v>688</v>
      </c>
      <c r="E988" s="12">
        <v>8</v>
      </c>
      <c r="F988" s="12">
        <v>1893.56</v>
      </c>
      <c r="G988" s="13">
        <f>ROUND(E988*F988,2)</f>
        <v>15148.48</v>
      </c>
      <c r="H988" s="12">
        <v>8</v>
      </c>
      <c r="I988" s="38">
        <v>0</v>
      </c>
      <c r="J988" s="13">
        <f>ROUND(H988*I988,2)</f>
        <v>0</v>
      </c>
    </row>
    <row r="989" spans="1:10" ht="78.75" x14ac:dyDescent="0.25">
      <c r="A989" s="14"/>
      <c r="B989" s="14"/>
      <c r="C989" s="14"/>
      <c r="D989" s="22" t="s">
        <v>689</v>
      </c>
      <c r="E989" s="14"/>
      <c r="F989" s="14"/>
      <c r="G989" s="14"/>
      <c r="H989" s="14"/>
      <c r="I989" s="14"/>
      <c r="J989" s="14"/>
    </row>
    <row r="990" spans="1:10" x14ac:dyDescent="0.25">
      <c r="A990" s="10" t="s">
        <v>690</v>
      </c>
      <c r="B990" s="11" t="s">
        <v>16</v>
      </c>
      <c r="C990" s="11" t="s">
        <v>107</v>
      </c>
      <c r="D990" s="22" t="s">
        <v>691</v>
      </c>
      <c r="E990" s="12">
        <v>40</v>
      </c>
      <c r="F990" s="12">
        <v>297.24</v>
      </c>
      <c r="G990" s="13">
        <f>ROUND(E990*F990,2)</f>
        <v>11889.6</v>
      </c>
      <c r="H990" s="12">
        <v>40</v>
      </c>
      <c r="I990" s="38">
        <v>0</v>
      </c>
      <c r="J990" s="13">
        <f>ROUND(H990*I990,2)</f>
        <v>0</v>
      </c>
    </row>
    <row r="991" spans="1:10" ht="67.5" x14ac:dyDescent="0.25">
      <c r="A991" s="14"/>
      <c r="B991" s="14"/>
      <c r="C991" s="14"/>
      <c r="D991" s="22" t="s">
        <v>692</v>
      </c>
      <c r="E991" s="14"/>
      <c r="F991" s="14"/>
      <c r="G991" s="14"/>
      <c r="H991" s="14"/>
      <c r="I991" s="14"/>
      <c r="J991" s="14"/>
    </row>
    <row r="992" spans="1:10" x14ac:dyDescent="0.25">
      <c r="A992" s="10" t="s">
        <v>693</v>
      </c>
      <c r="B992" s="11" t="s">
        <v>16</v>
      </c>
      <c r="C992" s="11" t="s">
        <v>94</v>
      </c>
      <c r="D992" s="22" t="s">
        <v>694</v>
      </c>
      <c r="E992" s="12">
        <v>240</v>
      </c>
      <c r="F992" s="12">
        <v>204.35</v>
      </c>
      <c r="G992" s="13">
        <f>ROUND(E992*F992,2)</f>
        <v>49044</v>
      </c>
      <c r="H992" s="12">
        <v>240</v>
      </c>
      <c r="I992" s="38">
        <v>0</v>
      </c>
      <c r="J992" s="13">
        <f>ROUND(H992*I992,2)</f>
        <v>0</v>
      </c>
    </row>
    <row r="993" spans="1:10" ht="45" x14ac:dyDescent="0.25">
      <c r="A993" s="14"/>
      <c r="B993" s="14"/>
      <c r="C993" s="14"/>
      <c r="D993" s="22" t="s">
        <v>695</v>
      </c>
      <c r="E993" s="14"/>
      <c r="F993" s="14"/>
      <c r="G993" s="14"/>
      <c r="H993" s="14"/>
      <c r="I993" s="14"/>
      <c r="J993" s="14"/>
    </row>
    <row r="994" spans="1:10" x14ac:dyDescent="0.25">
      <c r="A994" s="10" t="s">
        <v>1202</v>
      </c>
      <c r="B994" s="11" t="s">
        <v>16</v>
      </c>
      <c r="C994" s="11" t="s">
        <v>17</v>
      </c>
      <c r="D994" s="22" t="s">
        <v>1203</v>
      </c>
      <c r="E994" s="12">
        <v>18</v>
      </c>
      <c r="F994" s="12">
        <v>142.30000000000001</v>
      </c>
      <c r="G994" s="13">
        <f>ROUND(E994*F994,2)</f>
        <v>2561.4</v>
      </c>
      <c r="H994" s="12">
        <v>18</v>
      </c>
      <c r="I994" s="38">
        <v>0</v>
      </c>
      <c r="J994" s="13">
        <f>ROUND(H994*I994,2)</f>
        <v>0</v>
      </c>
    </row>
    <row r="995" spans="1:10" ht="56.25" x14ac:dyDescent="0.25">
      <c r="A995" s="14"/>
      <c r="B995" s="14"/>
      <c r="C995" s="14"/>
      <c r="D995" s="22" t="s">
        <v>1204</v>
      </c>
      <c r="E995" s="14"/>
      <c r="F995" s="14"/>
      <c r="G995" s="14"/>
      <c r="H995" s="14"/>
      <c r="I995" s="14"/>
      <c r="J995" s="14"/>
    </row>
    <row r="996" spans="1:10" x14ac:dyDescent="0.25">
      <c r="A996" s="10" t="s">
        <v>1205</v>
      </c>
      <c r="B996" s="11" t="s">
        <v>16</v>
      </c>
      <c r="C996" s="11" t="s">
        <v>107</v>
      </c>
      <c r="D996" s="22" t="s">
        <v>1206</v>
      </c>
      <c r="E996" s="12">
        <v>30</v>
      </c>
      <c r="F996" s="12">
        <v>319.66000000000003</v>
      </c>
      <c r="G996" s="13">
        <f>ROUND(E996*F996,2)</f>
        <v>9589.7999999999993</v>
      </c>
      <c r="H996" s="12">
        <v>30</v>
      </c>
      <c r="I996" s="38">
        <v>0</v>
      </c>
      <c r="J996" s="13">
        <f>ROUND(H996*I996,2)</f>
        <v>0</v>
      </c>
    </row>
    <row r="997" spans="1:10" ht="78.75" x14ac:dyDescent="0.25">
      <c r="A997" s="14"/>
      <c r="B997" s="14"/>
      <c r="C997" s="14"/>
      <c r="D997" s="22" t="s">
        <v>1207</v>
      </c>
      <c r="E997" s="14"/>
      <c r="F997" s="14"/>
      <c r="G997" s="14"/>
      <c r="H997" s="14"/>
      <c r="I997" s="14"/>
      <c r="J997" s="14"/>
    </row>
    <row r="998" spans="1:10" x14ac:dyDescent="0.25">
      <c r="A998" s="10" t="s">
        <v>1208</v>
      </c>
      <c r="B998" s="11" t="s">
        <v>16</v>
      </c>
      <c r="C998" s="11" t="s">
        <v>107</v>
      </c>
      <c r="D998" s="22" t="s">
        <v>1209</v>
      </c>
      <c r="E998" s="12">
        <v>180</v>
      </c>
      <c r="F998" s="12">
        <v>206.15</v>
      </c>
      <c r="G998" s="13">
        <f>ROUND(E998*F998,2)</f>
        <v>37107</v>
      </c>
      <c r="H998" s="12">
        <v>180</v>
      </c>
      <c r="I998" s="38">
        <v>0</v>
      </c>
      <c r="J998" s="13">
        <f>ROUND(H998*I998,2)</f>
        <v>0</v>
      </c>
    </row>
    <row r="999" spans="1:10" ht="112.5" x14ac:dyDescent="0.25">
      <c r="A999" s="14"/>
      <c r="B999" s="14"/>
      <c r="C999" s="14"/>
      <c r="D999" s="22" t="s">
        <v>1210</v>
      </c>
      <c r="E999" s="14"/>
      <c r="F999" s="14"/>
      <c r="G999" s="14"/>
      <c r="H999" s="14"/>
      <c r="I999" s="14"/>
      <c r="J999" s="14"/>
    </row>
    <row r="1000" spans="1:10" x14ac:dyDescent="0.25">
      <c r="A1000" s="10" t="s">
        <v>1211</v>
      </c>
      <c r="B1000" s="11" t="s">
        <v>16</v>
      </c>
      <c r="C1000" s="11" t="s">
        <v>107</v>
      </c>
      <c r="D1000" s="22" t="s">
        <v>1212</v>
      </c>
      <c r="E1000" s="12">
        <v>148</v>
      </c>
      <c r="F1000" s="12">
        <v>45.36</v>
      </c>
      <c r="G1000" s="13">
        <f>ROUND(E1000*F1000,2)</f>
        <v>6713.28</v>
      </c>
      <c r="H1000" s="12">
        <v>148</v>
      </c>
      <c r="I1000" s="38">
        <v>0</v>
      </c>
      <c r="J1000" s="13">
        <f>ROUND(H1000*I1000,2)</f>
        <v>0</v>
      </c>
    </row>
    <row r="1001" spans="1:10" ht="33.75" x14ac:dyDescent="0.25">
      <c r="A1001" s="14"/>
      <c r="B1001" s="14"/>
      <c r="C1001" s="14"/>
      <c r="D1001" s="22" t="s">
        <v>1213</v>
      </c>
      <c r="E1001" s="14"/>
      <c r="F1001" s="14"/>
      <c r="G1001" s="14"/>
      <c r="H1001" s="14"/>
      <c r="I1001" s="14"/>
      <c r="J1001" s="14"/>
    </row>
    <row r="1002" spans="1:10" x14ac:dyDescent="0.25">
      <c r="A1002" s="10" t="s">
        <v>1214</v>
      </c>
      <c r="B1002" s="11" t="s">
        <v>16</v>
      </c>
      <c r="C1002" s="11" t="s">
        <v>107</v>
      </c>
      <c r="D1002" s="22" t="s">
        <v>1215</v>
      </c>
      <c r="E1002" s="12">
        <v>34</v>
      </c>
      <c r="F1002" s="12">
        <v>206.05</v>
      </c>
      <c r="G1002" s="13">
        <f>ROUND(E1002*F1002,2)</f>
        <v>7005.7</v>
      </c>
      <c r="H1002" s="12">
        <v>34</v>
      </c>
      <c r="I1002" s="38">
        <v>0</v>
      </c>
      <c r="J1002" s="13">
        <f>ROUND(H1002*I1002,2)</f>
        <v>0</v>
      </c>
    </row>
    <row r="1003" spans="1:10" ht="78.75" x14ac:dyDescent="0.25">
      <c r="A1003" s="14"/>
      <c r="B1003" s="14"/>
      <c r="C1003" s="14"/>
      <c r="D1003" s="22" t="s">
        <v>1216</v>
      </c>
      <c r="E1003" s="14"/>
      <c r="F1003" s="14"/>
      <c r="G1003" s="14"/>
      <c r="H1003" s="14"/>
      <c r="I1003" s="14"/>
      <c r="J1003" s="14"/>
    </row>
    <row r="1004" spans="1:10" x14ac:dyDescent="0.25">
      <c r="A1004" s="10" t="s">
        <v>705</v>
      </c>
      <c r="B1004" s="11" t="s">
        <v>16</v>
      </c>
      <c r="C1004" s="11" t="s">
        <v>94</v>
      </c>
      <c r="D1004" s="22" t="s">
        <v>706</v>
      </c>
      <c r="E1004" s="12">
        <v>45</v>
      </c>
      <c r="F1004" s="12">
        <v>881.1</v>
      </c>
      <c r="G1004" s="13">
        <f>ROUND(E1004*F1004,2)</f>
        <v>39649.5</v>
      </c>
      <c r="H1004" s="12">
        <v>45</v>
      </c>
      <c r="I1004" s="38">
        <v>0</v>
      </c>
      <c r="J1004" s="13">
        <f>ROUND(H1004*I1004,2)</f>
        <v>0</v>
      </c>
    </row>
    <row r="1005" spans="1:10" ht="247.5" x14ac:dyDescent="0.25">
      <c r="A1005" s="14"/>
      <c r="B1005" s="14"/>
      <c r="C1005" s="14"/>
      <c r="D1005" s="22" t="s">
        <v>707</v>
      </c>
      <c r="E1005" s="14"/>
      <c r="F1005" s="14"/>
      <c r="G1005" s="14"/>
      <c r="H1005" s="14"/>
      <c r="I1005" s="14"/>
      <c r="J1005" s="14"/>
    </row>
    <row r="1006" spans="1:10" x14ac:dyDescent="0.25">
      <c r="A1006" s="10" t="s">
        <v>702</v>
      </c>
      <c r="B1006" s="11" t="s">
        <v>16</v>
      </c>
      <c r="C1006" s="11" t="s">
        <v>94</v>
      </c>
      <c r="D1006" s="22" t="s">
        <v>703</v>
      </c>
      <c r="E1006" s="12">
        <v>45</v>
      </c>
      <c r="F1006" s="12">
        <v>207.49</v>
      </c>
      <c r="G1006" s="13">
        <f>ROUND(E1006*F1006,2)</f>
        <v>9337.0499999999993</v>
      </c>
      <c r="H1006" s="12">
        <v>45</v>
      </c>
      <c r="I1006" s="38">
        <v>0</v>
      </c>
      <c r="J1006" s="13">
        <f>ROUND(H1006*I1006,2)</f>
        <v>0</v>
      </c>
    </row>
    <row r="1007" spans="1:10" ht="33.75" x14ac:dyDescent="0.25">
      <c r="A1007" s="14"/>
      <c r="B1007" s="14"/>
      <c r="C1007" s="14"/>
      <c r="D1007" s="22" t="s">
        <v>704</v>
      </c>
      <c r="E1007" s="14"/>
      <c r="F1007" s="14"/>
      <c r="G1007" s="14"/>
      <c r="H1007" s="14"/>
      <c r="I1007" s="14"/>
      <c r="J1007" s="14"/>
    </row>
    <row r="1008" spans="1:10" x14ac:dyDescent="0.25">
      <c r="A1008" s="10" t="s">
        <v>708</v>
      </c>
      <c r="B1008" s="11" t="s">
        <v>16</v>
      </c>
      <c r="C1008" s="11" t="s">
        <v>495</v>
      </c>
      <c r="D1008" s="22" t="s">
        <v>709</v>
      </c>
      <c r="E1008" s="12">
        <v>15</v>
      </c>
      <c r="F1008" s="12">
        <v>99.05</v>
      </c>
      <c r="G1008" s="13">
        <f>ROUND(E1008*F1008,2)</f>
        <v>1485.75</v>
      </c>
      <c r="H1008" s="12">
        <v>15</v>
      </c>
      <c r="I1008" s="38">
        <v>0</v>
      </c>
      <c r="J1008" s="13">
        <f>ROUND(H1008*I1008,2)</f>
        <v>0</v>
      </c>
    </row>
    <row r="1009" spans="1:10" ht="22.5" x14ac:dyDescent="0.25">
      <c r="A1009" s="14"/>
      <c r="B1009" s="14"/>
      <c r="C1009" s="14"/>
      <c r="D1009" s="22" t="s">
        <v>710</v>
      </c>
      <c r="E1009" s="14"/>
      <c r="F1009" s="14"/>
      <c r="G1009" s="14"/>
      <c r="H1009" s="14"/>
      <c r="I1009" s="14"/>
      <c r="J1009" s="14"/>
    </row>
    <row r="1010" spans="1:10" x14ac:dyDescent="0.25">
      <c r="A1010" s="10" t="s">
        <v>711</v>
      </c>
      <c r="B1010" s="11" t="s">
        <v>16</v>
      </c>
      <c r="C1010" s="11" t="s">
        <v>495</v>
      </c>
      <c r="D1010" s="22" t="s">
        <v>712</v>
      </c>
      <c r="E1010" s="12">
        <v>15</v>
      </c>
      <c r="F1010" s="12">
        <v>128.78</v>
      </c>
      <c r="G1010" s="13">
        <f>ROUND(E1010*F1010,2)</f>
        <v>1931.7</v>
      </c>
      <c r="H1010" s="12">
        <v>15</v>
      </c>
      <c r="I1010" s="38">
        <v>0</v>
      </c>
      <c r="J1010" s="13">
        <f>ROUND(H1010*I1010,2)</f>
        <v>0</v>
      </c>
    </row>
    <row r="1011" spans="1:10" ht="33.75" x14ac:dyDescent="0.25">
      <c r="A1011" s="14"/>
      <c r="B1011" s="14"/>
      <c r="C1011" s="14"/>
      <c r="D1011" s="22" t="s">
        <v>713</v>
      </c>
      <c r="E1011" s="14"/>
      <c r="F1011" s="14"/>
      <c r="G1011" s="14"/>
      <c r="H1011" s="14"/>
      <c r="I1011" s="14"/>
      <c r="J1011" s="14"/>
    </row>
    <row r="1012" spans="1:10" x14ac:dyDescent="0.25">
      <c r="A1012" s="10" t="s">
        <v>714</v>
      </c>
      <c r="B1012" s="11" t="s">
        <v>16</v>
      </c>
      <c r="C1012" s="11" t="s">
        <v>17</v>
      </c>
      <c r="D1012" s="22" t="s">
        <v>715</v>
      </c>
      <c r="E1012" s="12">
        <v>3</v>
      </c>
      <c r="F1012" s="12">
        <v>447.93</v>
      </c>
      <c r="G1012" s="13">
        <f>ROUND(E1012*F1012,2)</f>
        <v>1343.79</v>
      </c>
      <c r="H1012" s="12">
        <v>3</v>
      </c>
      <c r="I1012" s="38">
        <v>0</v>
      </c>
      <c r="J1012" s="13">
        <f>ROUND(H1012*I1012,2)</f>
        <v>0</v>
      </c>
    </row>
    <row r="1013" spans="1:10" ht="33.75" x14ac:dyDescent="0.25">
      <c r="A1013" s="14"/>
      <c r="B1013" s="14"/>
      <c r="C1013" s="14"/>
      <c r="D1013" s="22" t="s">
        <v>716</v>
      </c>
      <c r="E1013" s="14"/>
      <c r="F1013" s="14"/>
      <c r="G1013" s="14"/>
      <c r="H1013" s="14"/>
      <c r="I1013" s="14"/>
      <c r="J1013" s="14"/>
    </row>
    <row r="1014" spans="1:10" x14ac:dyDescent="0.25">
      <c r="A1014" s="10" t="s">
        <v>717</v>
      </c>
      <c r="B1014" s="11" t="s">
        <v>16</v>
      </c>
      <c r="C1014" s="11" t="s">
        <v>17</v>
      </c>
      <c r="D1014" s="22" t="s">
        <v>718</v>
      </c>
      <c r="E1014" s="12">
        <v>6</v>
      </c>
      <c r="F1014" s="12">
        <v>2909.09</v>
      </c>
      <c r="G1014" s="13">
        <f>ROUND(E1014*F1014,2)</f>
        <v>17454.54</v>
      </c>
      <c r="H1014" s="12">
        <v>6</v>
      </c>
      <c r="I1014" s="38">
        <v>0</v>
      </c>
      <c r="J1014" s="13">
        <f>ROUND(H1014*I1014,2)</f>
        <v>0</v>
      </c>
    </row>
    <row r="1015" spans="1:10" ht="45" x14ac:dyDescent="0.25">
      <c r="A1015" s="14"/>
      <c r="B1015" s="14"/>
      <c r="C1015" s="14"/>
      <c r="D1015" s="22" t="s">
        <v>719</v>
      </c>
      <c r="E1015" s="14"/>
      <c r="F1015" s="14"/>
      <c r="G1015" s="14"/>
      <c r="H1015" s="14"/>
      <c r="I1015" s="14"/>
      <c r="J1015" s="14"/>
    </row>
    <row r="1016" spans="1:10" x14ac:dyDescent="0.25">
      <c r="A1016" s="10" t="s">
        <v>720</v>
      </c>
      <c r="B1016" s="11" t="s">
        <v>16</v>
      </c>
      <c r="C1016" s="11" t="s">
        <v>17</v>
      </c>
      <c r="D1016" s="22" t="s">
        <v>721</v>
      </c>
      <c r="E1016" s="12">
        <v>3</v>
      </c>
      <c r="F1016" s="12">
        <v>3964.93</v>
      </c>
      <c r="G1016" s="13">
        <f>ROUND(E1016*F1016,2)</f>
        <v>11894.79</v>
      </c>
      <c r="H1016" s="12">
        <v>3</v>
      </c>
      <c r="I1016" s="38">
        <v>0</v>
      </c>
      <c r="J1016" s="13">
        <f>ROUND(H1016*I1016,2)</f>
        <v>0</v>
      </c>
    </row>
    <row r="1017" spans="1:10" ht="56.25" x14ac:dyDescent="0.25">
      <c r="A1017" s="14"/>
      <c r="B1017" s="14"/>
      <c r="C1017" s="14"/>
      <c r="D1017" s="22" t="s">
        <v>722</v>
      </c>
      <c r="E1017" s="14"/>
      <c r="F1017" s="14"/>
      <c r="G1017" s="14"/>
      <c r="H1017" s="14"/>
      <c r="I1017" s="14"/>
      <c r="J1017" s="14"/>
    </row>
    <row r="1018" spans="1:10" x14ac:dyDescent="0.25">
      <c r="A1018" s="10" t="s">
        <v>1217</v>
      </c>
      <c r="B1018" s="11" t="s">
        <v>16</v>
      </c>
      <c r="C1018" s="11" t="s">
        <v>17</v>
      </c>
      <c r="D1018" s="22" t="s">
        <v>1218</v>
      </c>
      <c r="E1018" s="12">
        <v>2</v>
      </c>
      <c r="F1018" s="12">
        <v>102.05</v>
      </c>
      <c r="G1018" s="13">
        <f>ROUND(E1018*F1018,2)</f>
        <v>204.1</v>
      </c>
      <c r="H1018" s="12">
        <v>2</v>
      </c>
      <c r="I1018" s="38">
        <v>0</v>
      </c>
      <c r="J1018" s="13">
        <f>ROUND(H1018*I1018,2)</f>
        <v>0</v>
      </c>
    </row>
    <row r="1019" spans="1:10" ht="67.5" x14ac:dyDescent="0.25">
      <c r="A1019" s="14"/>
      <c r="B1019" s="14"/>
      <c r="C1019" s="14"/>
      <c r="D1019" s="22" t="s">
        <v>1219</v>
      </c>
      <c r="E1019" s="14"/>
      <c r="F1019" s="14"/>
      <c r="G1019" s="14"/>
      <c r="H1019" s="14"/>
      <c r="I1019" s="14"/>
      <c r="J1019" s="14"/>
    </row>
    <row r="1020" spans="1:10" x14ac:dyDescent="0.25">
      <c r="A1020" s="10" t="s">
        <v>1220</v>
      </c>
      <c r="B1020" s="11" t="s">
        <v>16</v>
      </c>
      <c r="C1020" s="11" t="s">
        <v>17</v>
      </c>
      <c r="D1020" s="22" t="s">
        <v>1221</v>
      </c>
      <c r="E1020" s="12">
        <v>2</v>
      </c>
      <c r="F1020" s="12">
        <v>108.86</v>
      </c>
      <c r="G1020" s="13">
        <f>ROUND(E1020*F1020,2)</f>
        <v>217.72</v>
      </c>
      <c r="H1020" s="12">
        <v>2</v>
      </c>
      <c r="I1020" s="38">
        <v>0</v>
      </c>
      <c r="J1020" s="13">
        <f>ROUND(H1020*I1020,2)</f>
        <v>0</v>
      </c>
    </row>
    <row r="1021" spans="1:10" ht="67.5" x14ac:dyDescent="0.25">
      <c r="A1021" s="14"/>
      <c r="B1021" s="14"/>
      <c r="C1021" s="14"/>
      <c r="D1021" s="22" t="s">
        <v>1222</v>
      </c>
      <c r="E1021" s="14"/>
      <c r="F1021" s="14"/>
      <c r="G1021" s="14"/>
      <c r="H1021" s="14"/>
      <c r="I1021" s="14"/>
      <c r="J1021" s="14"/>
    </row>
    <row r="1022" spans="1:10" ht="22.5" x14ac:dyDescent="0.25">
      <c r="A1022" s="10" t="s">
        <v>725</v>
      </c>
      <c r="B1022" s="11" t="s">
        <v>16</v>
      </c>
      <c r="C1022" s="11" t="s">
        <v>107</v>
      </c>
      <c r="D1022" s="22" t="s">
        <v>726</v>
      </c>
      <c r="E1022" s="12">
        <v>24</v>
      </c>
      <c r="F1022" s="12">
        <v>64.69</v>
      </c>
      <c r="G1022" s="13">
        <f>ROUND(E1022*F1022,2)</f>
        <v>1552.56</v>
      </c>
      <c r="H1022" s="12">
        <v>24</v>
      </c>
      <c r="I1022" s="38">
        <v>0</v>
      </c>
      <c r="J1022" s="13">
        <f>ROUND(H1022*I1022,2)</f>
        <v>0</v>
      </c>
    </row>
    <row r="1023" spans="1:10" ht="191.25" x14ac:dyDescent="0.25">
      <c r="A1023" s="14"/>
      <c r="B1023" s="14"/>
      <c r="C1023" s="14"/>
      <c r="D1023" s="22" t="s">
        <v>727</v>
      </c>
      <c r="E1023" s="14"/>
      <c r="F1023" s="14"/>
      <c r="G1023" s="14"/>
      <c r="H1023" s="14"/>
      <c r="I1023" s="14"/>
      <c r="J1023" s="14"/>
    </row>
    <row r="1024" spans="1:10" x14ac:dyDescent="0.25">
      <c r="A1024" s="10" t="s">
        <v>728</v>
      </c>
      <c r="B1024" s="11" t="s">
        <v>16</v>
      </c>
      <c r="C1024" s="11" t="s">
        <v>107</v>
      </c>
      <c r="D1024" s="22" t="s">
        <v>729</v>
      </c>
      <c r="E1024" s="12">
        <v>45</v>
      </c>
      <c r="F1024" s="12">
        <v>1050.73</v>
      </c>
      <c r="G1024" s="13">
        <f>ROUND(E1024*F1024,2)</f>
        <v>47282.85</v>
      </c>
      <c r="H1024" s="12">
        <v>45</v>
      </c>
      <c r="I1024" s="38">
        <v>0</v>
      </c>
      <c r="J1024" s="13">
        <f>ROUND(H1024*I1024,2)</f>
        <v>0</v>
      </c>
    </row>
    <row r="1025" spans="1:10" ht="33.75" x14ac:dyDescent="0.25">
      <c r="A1025" s="14"/>
      <c r="B1025" s="14"/>
      <c r="C1025" s="14"/>
      <c r="D1025" s="22" t="s">
        <v>730</v>
      </c>
      <c r="E1025" s="14"/>
      <c r="F1025" s="14"/>
      <c r="G1025" s="14"/>
      <c r="H1025" s="14"/>
      <c r="I1025" s="14"/>
      <c r="J1025" s="14"/>
    </row>
    <row r="1026" spans="1:10" x14ac:dyDescent="0.25">
      <c r="A1026" s="10" t="s">
        <v>731</v>
      </c>
      <c r="B1026" s="11" t="s">
        <v>16</v>
      </c>
      <c r="C1026" s="11" t="s">
        <v>17</v>
      </c>
      <c r="D1026" s="22" t="s">
        <v>732</v>
      </c>
      <c r="E1026" s="12">
        <v>3</v>
      </c>
      <c r="F1026" s="12">
        <v>335.08</v>
      </c>
      <c r="G1026" s="13">
        <f>ROUND(E1026*F1026,2)</f>
        <v>1005.24</v>
      </c>
      <c r="H1026" s="12">
        <v>3</v>
      </c>
      <c r="I1026" s="38">
        <v>0</v>
      </c>
      <c r="J1026" s="13">
        <f>ROUND(H1026*I1026,2)</f>
        <v>0</v>
      </c>
    </row>
    <row r="1027" spans="1:10" ht="33.75" x14ac:dyDescent="0.25">
      <c r="A1027" s="14"/>
      <c r="B1027" s="14"/>
      <c r="C1027" s="14"/>
      <c r="D1027" s="22" t="s">
        <v>733</v>
      </c>
      <c r="E1027" s="14"/>
      <c r="F1027" s="14"/>
      <c r="G1027" s="14"/>
      <c r="H1027" s="14"/>
      <c r="I1027" s="14"/>
      <c r="J1027" s="14"/>
    </row>
    <row r="1028" spans="1:10" x14ac:dyDescent="0.25">
      <c r="A1028" s="10" t="s">
        <v>782</v>
      </c>
      <c r="B1028" s="11" t="s">
        <v>16</v>
      </c>
      <c r="C1028" s="11" t="s">
        <v>94</v>
      </c>
      <c r="D1028" s="22" t="s">
        <v>783</v>
      </c>
      <c r="E1028" s="12">
        <v>6</v>
      </c>
      <c r="F1028" s="12">
        <v>91.7</v>
      </c>
      <c r="G1028" s="13">
        <f>ROUND(E1028*F1028,2)</f>
        <v>550.20000000000005</v>
      </c>
      <c r="H1028" s="12">
        <v>6</v>
      </c>
      <c r="I1028" s="38">
        <v>0</v>
      </c>
      <c r="J1028" s="13">
        <f>ROUND(H1028*I1028,2)</f>
        <v>0</v>
      </c>
    </row>
    <row r="1029" spans="1:10" ht="56.25" x14ac:dyDescent="0.25">
      <c r="A1029" s="14"/>
      <c r="B1029" s="14"/>
      <c r="C1029" s="14"/>
      <c r="D1029" s="22" t="s">
        <v>784</v>
      </c>
      <c r="E1029" s="14"/>
      <c r="F1029" s="14"/>
      <c r="G1029" s="14"/>
      <c r="H1029" s="14"/>
      <c r="I1029" s="14"/>
      <c r="J1029" s="14"/>
    </row>
    <row r="1030" spans="1:10" x14ac:dyDescent="0.25">
      <c r="A1030" s="14"/>
      <c r="B1030" s="14"/>
      <c r="C1030" s="14"/>
      <c r="D1030" s="33" t="s">
        <v>1223</v>
      </c>
      <c r="E1030" s="12">
        <v>1</v>
      </c>
      <c r="F1030" s="15">
        <f>G966+G968+G970+G972+G974+G976+G978+G980+G982+G984+G986+G988+G990+G992+G994+G996+G998+G1000+G1002+G1004+G1006+G1008+G1010+G1012+G1014+G1016+G1018+G1020+G1022+G1024+G1026+G1028</f>
        <v>385185.05</v>
      </c>
      <c r="G1030" s="15">
        <f>ROUND(E1030*F1030,2)</f>
        <v>385185.05</v>
      </c>
      <c r="H1030" s="12">
        <v>1</v>
      </c>
      <c r="I1030" s="15">
        <f>J966+J968+J970+J972+J974+J976+J978+J980+J982+J984+J986+J988+J990+J992+J994+J996+J998+J1000+J1002+J1004+J1006+J1008+J1010+J1012+J1014+J1016+J1018+J1020+J1022+J1024+J1026+J1028</f>
        <v>0</v>
      </c>
      <c r="J1030" s="15">
        <f>ROUND(H1030*I1030,2)</f>
        <v>0</v>
      </c>
    </row>
    <row r="1031" spans="1:10" ht="1.1499999999999999" customHeight="1" x14ac:dyDescent="0.25">
      <c r="A1031" s="16"/>
      <c r="B1031" s="16"/>
      <c r="C1031" s="16"/>
      <c r="D1031" s="34"/>
      <c r="E1031" s="16"/>
      <c r="F1031" s="16"/>
      <c r="G1031" s="16"/>
      <c r="H1031" s="16"/>
      <c r="I1031" s="16"/>
      <c r="J1031" s="16"/>
    </row>
    <row r="1032" spans="1:10" x14ac:dyDescent="0.25">
      <c r="A1032" s="17" t="s">
        <v>1224</v>
      </c>
      <c r="B1032" s="17" t="s">
        <v>10</v>
      </c>
      <c r="C1032" s="17" t="s">
        <v>11</v>
      </c>
      <c r="D1032" s="35" t="s">
        <v>751</v>
      </c>
      <c r="E1032" s="18">
        <f t="shared" ref="E1032:J1032" si="55">E1097</f>
        <v>1</v>
      </c>
      <c r="F1032" s="18">
        <f t="shared" si="55"/>
        <v>107729.78</v>
      </c>
      <c r="G1032" s="18">
        <f t="shared" si="55"/>
        <v>107729.78</v>
      </c>
      <c r="H1032" s="18">
        <f t="shared" si="55"/>
        <v>1</v>
      </c>
      <c r="I1032" s="18">
        <f t="shared" si="55"/>
        <v>9975</v>
      </c>
      <c r="J1032" s="18">
        <f t="shared" si="55"/>
        <v>9975</v>
      </c>
    </row>
    <row r="1033" spans="1:10" x14ac:dyDescent="0.25">
      <c r="A1033" s="10" t="s">
        <v>752</v>
      </c>
      <c r="B1033" s="11" t="s">
        <v>16</v>
      </c>
      <c r="C1033" s="11" t="s">
        <v>17</v>
      </c>
      <c r="D1033" s="22" t="s">
        <v>753</v>
      </c>
      <c r="E1033" s="12">
        <v>8</v>
      </c>
      <c r="F1033" s="12">
        <v>81.17</v>
      </c>
      <c r="G1033" s="13">
        <f>ROUND(E1033*F1033,2)</f>
        <v>649.36</v>
      </c>
      <c r="H1033" s="12">
        <v>8</v>
      </c>
      <c r="I1033" s="38">
        <v>0</v>
      </c>
      <c r="J1033" s="13">
        <f>ROUND(H1033*I1033,2)</f>
        <v>0</v>
      </c>
    </row>
    <row r="1034" spans="1:10" ht="22.5" x14ac:dyDescent="0.25">
      <c r="A1034" s="14"/>
      <c r="B1034" s="14"/>
      <c r="C1034" s="14"/>
      <c r="D1034" s="22" t="s">
        <v>754</v>
      </c>
      <c r="E1034" s="14"/>
      <c r="F1034" s="14"/>
      <c r="G1034" s="14"/>
      <c r="H1034" s="14"/>
      <c r="I1034" s="14"/>
      <c r="J1034" s="14"/>
    </row>
    <row r="1035" spans="1:10" x14ac:dyDescent="0.25">
      <c r="A1035" s="10" t="s">
        <v>1225</v>
      </c>
      <c r="B1035" s="11" t="s">
        <v>16</v>
      </c>
      <c r="C1035" s="11" t="s">
        <v>17</v>
      </c>
      <c r="D1035" s="22" t="s">
        <v>1226</v>
      </c>
      <c r="E1035" s="12">
        <v>41</v>
      </c>
      <c r="F1035" s="12">
        <v>30.44</v>
      </c>
      <c r="G1035" s="13">
        <f>ROUND(E1035*F1035,2)</f>
        <v>1248.04</v>
      </c>
      <c r="H1035" s="12">
        <v>41</v>
      </c>
      <c r="I1035" s="38">
        <v>0</v>
      </c>
      <c r="J1035" s="13">
        <f>ROUND(H1035*I1035,2)</f>
        <v>0</v>
      </c>
    </row>
    <row r="1036" spans="1:10" ht="22.5" x14ac:dyDescent="0.25">
      <c r="A1036" s="14"/>
      <c r="B1036" s="14"/>
      <c r="C1036" s="14"/>
      <c r="D1036" s="22" t="s">
        <v>1227</v>
      </c>
      <c r="E1036" s="14"/>
      <c r="F1036" s="14"/>
      <c r="G1036" s="14"/>
      <c r="H1036" s="14"/>
      <c r="I1036" s="14"/>
      <c r="J1036" s="14"/>
    </row>
    <row r="1037" spans="1:10" x14ac:dyDescent="0.25">
      <c r="A1037" s="10" t="s">
        <v>1228</v>
      </c>
      <c r="B1037" s="11" t="s">
        <v>16</v>
      </c>
      <c r="C1037" s="11" t="s">
        <v>94</v>
      </c>
      <c r="D1037" s="22" t="s">
        <v>1229</v>
      </c>
      <c r="E1037" s="12">
        <v>162</v>
      </c>
      <c r="F1037" s="12">
        <v>27.12</v>
      </c>
      <c r="G1037" s="13">
        <f>ROUND(E1037*F1037,2)</f>
        <v>4393.4399999999996</v>
      </c>
      <c r="H1037" s="12">
        <v>162</v>
      </c>
      <c r="I1037" s="38">
        <v>0</v>
      </c>
      <c r="J1037" s="13">
        <f>ROUND(H1037*I1037,2)</f>
        <v>0</v>
      </c>
    </row>
    <row r="1038" spans="1:10" ht="123.75" x14ac:dyDescent="0.25">
      <c r="A1038" s="14"/>
      <c r="B1038" s="14"/>
      <c r="C1038" s="14"/>
      <c r="D1038" s="22" t="s">
        <v>1230</v>
      </c>
      <c r="E1038" s="14"/>
      <c r="F1038" s="14"/>
      <c r="G1038" s="14"/>
      <c r="H1038" s="14"/>
      <c r="I1038" s="14"/>
      <c r="J1038" s="14"/>
    </row>
    <row r="1039" spans="1:10" x14ac:dyDescent="0.25">
      <c r="A1039" s="10" t="s">
        <v>1231</v>
      </c>
      <c r="B1039" s="11" t="s">
        <v>16</v>
      </c>
      <c r="C1039" s="11" t="s">
        <v>17</v>
      </c>
      <c r="D1039" s="22" t="s">
        <v>1232</v>
      </c>
      <c r="E1039" s="12">
        <v>12</v>
      </c>
      <c r="F1039" s="12">
        <v>69.2</v>
      </c>
      <c r="G1039" s="13">
        <f>ROUND(E1039*F1039,2)</f>
        <v>830.4</v>
      </c>
      <c r="H1039" s="12">
        <v>12</v>
      </c>
      <c r="I1039" s="38">
        <v>0</v>
      </c>
      <c r="J1039" s="13">
        <f>ROUND(H1039*I1039,2)</f>
        <v>0</v>
      </c>
    </row>
    <row r="1040" spans="1:10" ht="22.5" x14ac:dyDescent="0.25">
      <c r="A1040" s="14"/>
      <c r="B1040" s="14"/>
      <c r="C1040" s="14"/>
      <c r="D1040" s="22" t="s">
        <v>1233</v>
      </c>
      <c r="E1040" s="14"/>
      <c r="F1040" s="14"/>
      <c r="G1040" s="14"/>
      <c r="H1040" s="14"/>
      <c r="I1040" s="14"/>
      <c r="J1040" s="14"/>
    </row>
    <row r="1041" spans="1:10" x14ac:dyDescent="0.25">
      <c r="A1041" s="10" t="s">
        <v>1234</v>
      </c>
      <c r="B1041" s="11" t="s">
        <v>16</v>
      </c>
      <c r="C1041" s="11" t="s">
        <v>17</v>
      </c>
      <c r="D1041" s="22" t="s">
        <v>1235</v>
      </c>
      <c r="E1041" s="12">
        <v>2</v>
      </c>
      <c r="F1041" s="12">
        <v>1704.68</v>
      </c>
      <c r="G1041" s="13">
        <f>ROUND(E1041*F1041,2)</f>
        <v>3409.36</v>
      </c>
      <c r="H1041" s="12">
        <v>2</v>
      </c>
      <c r="I1041" s="38">
        <v>0</v>
      </c>
      <c r="J1041" s="13">
        <f>ROUND(H1041*I1041,2)</f>
        <v>0</v>
      </c>
    </row>
    <row r="1042" spans="1:10" ht="225" x14ac:dyDescent="0.25">
      <c r="A1042" s="14"/>
      <c r="B1042" s="14"/>
      <c r="C1042" s="14"/>
      <c r="D1042" s="22" t="s">
        <v>1236</v>
      </c>
      <c r="E1042" s="14"/>
      <c r="F1042" s="14"/>
      <c r="G1042" s="14"/>
      <c r="H1042" s="14"/>
      <c r="I1042" s="14"/>
      <c r="J1042" s="14"/>
    </row>
    <row r="1043" spans="1:10" x14ac:dyDescent="0.25">
      <c r="A1043" s="10" t="s">
        <v>1237</v>
      </c>
      <c r="B1043" s="11" t="s">
        <v>16</v>
      </c>
      <c r="C1043" s="11" t="s">
        <v>17</v>
      </c>
      <c r="D1043" s="22" t="s">
        <v>1238</v>
      </c>
      <c r="E1043" s="12">
        <v>8</v>
      </c>
      <c r="F1043" s="12">
        <v>236.04</v>
      </c>
      <c r="G1043" s="13">
        <f>ROUND(E1043*F1043,2)</f>
        <v>1888.32</v>
      </c>
      <c r="H1043" s="12">
        <v>8</v>
      </c>
      <c r="I1043" s="38">
        <v>0</v>
      </c>
      <c r="J1043" s="13">
        <f>ROUND(H1043*I1043,2)</f>
        <v>0</v>
      </c>
    </row>
    <row r="1044" spans="1:10" ht="67.5" x14ac:dyDescent="0.25">
      <c r="A1044" s="14"/>
      <c r="B1044" s="14"/>
      <c r="C1044" s="14"/>
      <c r="D1044" s="22" t="s">
        <v>1239</v>
      </c>
      <c r="E1044" s="14"/>
      <c r="F1044" s="14"/>
      <c r="G1044" s="14"/>
      <c r="H1044" s="14"/>
      <c r="I1044" s="14"/>
      <c r="J1044" s="14"/>
    </row>
    <row r="1045" spans="1:10" x14ac:dyDescent="0.25">
      <c r="A1045" s="10" t="s">
        <v>1240</v>
      </c>
      <c r="B1045" s="11" t="s">
        <v>16</v>
      </c>
      <c r="C1045" s="11" t="s">
        <v>17</v>
      </c>
      <c r="D1045" s="22" t="s">
        <v>1241</v>
      </c>
      <c r="E1045" s="12">
        <v>2</v>
      </c>
      <c r="F1045" s="12">
        <v>6397.23</v>
      </c>
      <c r="G1045" s="13">
        <f>ROUND(E1045*F1045,2)</f>
        <v>12794.46</v>
      </c>
      <c r="H1045" s="12">
        <v>2</v>
      </c>
      <c r="I1045" s="38">
        <v>0</v>
      </c>
      <c r="J1045" s="13">
        <f>ROUND(H1045*I1045,2)</f>
        <v>0</v>
      </c>
    </row>
    <row r="1046" spans="1:10" ht="101.25" x14ac:dyDescent="0.25">
      <c r="A1046" s="14"/>
      <c r="B1046" s="14"/>
      <c r="C1046" s="14"/>
      <c r="D1046" s="22" t="s">
        <v>1242</v>
      </c>
      <c r="E1046" s="14"/>
      <c r="F1046" s="14"/>
      <c r="G1046" s="14"/>
      <c r="H1046" s="14"/>
      <c r="I1046" s="14"/>
      <c r="J1046" s="14"/>
    </row>
    <row r="1047" spans="1:10" x14ac:dyDescent="0.25">
      <c r="A1047" s="10" t="s">
        <v>755</v>
      </c>
      <c r="B1047" s="11" t="s">
        <v>16</v>
      </c>
      <c r="C1047" s="11" t="s">
        <v>17</v>
      </c>
      <c r="D1047" s="22" t="s">
        <v>756</v>
      </c>
      <c r="E1047" s="12">
        <v>3</v>
      </c>
      <c r="F1047" s="12">
        <v>5106.83</v>
      </c>
      <c r="G1047" s="13">
        <f>ROUND(E1047*F1047,2)</f>
        <v>15320.49</v>
      </c>
      <c r="H1047" s="12">
        <v>3</v>
      </c>
      <c r="I1047" s="38">
        <v>0</v>
      </c>
      <c r="J1047" s="13">
        <f>ROUND(H1047*I1047,2)</f>
        <v>0</v>
      </c>
    </row>
    <row r="1048" spans="1:10" ht="101.25" x14ac:dyDescent="0.25">
      <c r="A1048" s="14"/>
      <c r="B1048" s="14"/>
      <c r="C1048" s="14"/>
      <c r="D1048" s="22" t="s">
        <v>757</v>
      </c>
      <c r="E1048" s="14"/>
      <c r="F1048" s="14"/>
      <c r="G1048" s="14"/>
      <c r="H1048" s="14"/>
      <c r="I1048" s="14"/>
      <c r="J1048" s="14"/>
    </row>
    <row r="1049" spans="1:10" x14ac:dyDescent="0.25">
      <c r="A1049" s="10" t="s">
        <v>758</v>
      </c>
      <c r="B1049" s="11" t="s">
        <v>16</v>
      </c>
      <c r="C1049" s="11" t="s">
        <v>17</v>
      </c>
      <c r="D1049" s="22" t="s">
        <v>759</v>
      </c>
      <c r="E1049" s="12">
        <v>8</v>
      </c>
      <c r="F1049" s="12">
        <v>20.3</v>
      </c>
      <c r="G1049" s="13">
        <f>ROUND(E1049*F1049,2)</f>
        <v>162.4</v>
      </c>
      <c r="H1049" s="12">
        <v>8</v>
      </c>
      <c r="I1049" s="38">
        <v>0</v>
      </c>
      <c r="J1049" s="13">
        <f>ROUND(H1049*I1049,2)</f>
        <v>0</v>
      </c>
    </row>
    <row r="1050" spans="1:10" ht="22.5" x14ac:dyDescent="0.25">
      <c r="A1050" s="14"/>
      <c r="B1050" s="14"/>
      <c r="C1050" s="14"/>
      <c r="D1050" s="22" t="s">
        <v>760</v>
      </c>
      <c r="E1050" s="14"/>
      <c r="F1050" s="14"/>
      <c r="G1050" s="14"/>
      <c r="H1050" s="14"/>
      <c r="I1050" s="14"/>
      <c r="J1050" s="14"/>
    </row>
    <row r="1051" spans="1:10" x14ac:dyDescent="0.25">
      <c r="A1051" s="10" t="s">
        <v>1243</v>
      </c>
      <c r="B1051" s="11" t="s">
        <v>16</v>
      </c>
      <c r="C1051" s="11" t="s">
        <v>17</v>
      </c>
      <c r="D1051" s="22" t="s">
        <v>1244</v>
      </c>
      <c r="E1051" s="12">
        <v>4</v>
      </c>
      <c r="F1051" s="12">
        <v>78.959999999999994</v>
      </c>
      <c r="G1051" s="13">
        <f>ROUND(E1051*F1051,2)</f>
        <v>315.83999999999997</v>
      </c>
      <c r="H1051" s="12">
        <v>4</v>
      </c>
      <c r="I1051" s="38">
        <v>0</v>
      </c>
      <c r="J1051" s="13">
        <f>ROUND(H1051*I1051,2)</f>
        <v>0</v>
      </c>
    </row>
    <row r="1052" spans="1:10" ht="33.75" x14ac:dyDescent="0.25">
      <c r="A1052" s="14"/>
      <c r="B1052" s="14"/>
      <c r="C1052" s="14"/>
      <c r="D1052" s="22" t="s">
        <v>1245</v>
      </c>
      <c r="E1052" s="14"/>
      <c r="F1052" s="14"/>
      <c r="G1052" s="14"/>
      <c r="H1052" s="14"/>
      <c r="I1052" s="14"/>
      <c r="J1052" s="14"/>
    </row>
    <row r="1053" spans="1:10" x14ac:dyDescent="0.25">
      <c r="A1053" s="10" t="s">
        <v>761</v>
      </c>
      <c r="B1053" s="11" t="s">
        <v>16</v>
      </c>
      <c r="C1053" s="11" t="s">
        <v>17</v>
      </c>
      <c r="D1053" s="22" t="s">
        <v>762</v>
      </c>
      <c r="E1053" s="12">
        <v>118</v>
      </c>
      <c r="F1053" s="12">
        <v>9.89</v>
      </c>
      <c r="G1053" s="13">
        <f>ROUND(E1053*F1053,2)</f>
        <v>1167.02</v>
      </c>
      <c r="H1053" s="12">
        <v>118</v>
      </c>
      <c r="I1053" s="38">
        <v>0</v>
      </c>
      <c r="J1053" s="13">
        <f>ROUND(H1053*I1053,2)</f>
        <v>0</v>
      </c>
    </row>
    <row r="1054" spans="1:10" ht="33.75" x14ac:dyDescent="0.25">
      <c r="A1054" s="14"/>
      <c r="B1054" s="14"/>
      <c r="C1054" s="14"/>
      <c r="D1054" s="22" t="s">
        <v>763</v>
      </c>
      <c r="E1054" s="14"/>
      <c r="F1054" s="14"/>
      <c r="G1054" s="14"/>
      <c r="H1054" s="14"/>
      <c r="I1054" s="14"/>
      <c r="J1054" s="14"/>
    </row>
    <row r="1055" spans="1:10" x14ac:dyDescent="0.25">
      <c r="A1055" s="10" t="s">
        <v>764</v>
      </c>
      <c r="B1055" s="11" t="s">
        <v>16</v>
      </c>
      <c r="C1055" s="11" t="s">
        <v>17</v>
      </c>
      <c r="D1055" s="22" t="s">
        <v>765</v>
      </c>
      <c r="E1055" s="12">
        <v>8</v>
      </c>
      <c r="F1055" s="12">
        <v>1217.48</v>
      </c>
      <c r="G1055" s="13">
        <f>ROUND(E1055*F1055,2)</f>
        <v>9739.84</v>
      </c>
      <c r="H1055" s="12">
        <v>8</v>
      </c>
      <c r="I1055" s="38">
        <v>0</v>
      </c>
      <c r="J1055" s="13">
        <f>ROUND(H1055*I1055,2)</f>
        <v>0</v>
      </c>
    </row>
    <row r="1056" spans="1:10" ht="56.25" x14ac:dyDescent="0.25">
      <c r="A1056" s="14"/>
      <c r="B1056" s="14"/>
      <c r="C1056" s="14"/>
      <c r="D1056" s="22" t="s">
        <v>766</v>
      </c>
      <c r="E1056" s="14"/>
      <c r="F1056" s="14"/>
      <c r="G1056" s="14"/>
      <c r="H1056" s="14"/>
      <c r="I1056" s="14"/>
      <c r="J1056" s="14"/>
    </row>
    <row r="1057" spans="1:10" x14ac:dyDescent="0.25">
      <c r="A1057" s="10" t="s">
        <v>767</v>
      </c>
      <c r="B1057" s="11" t="s">
        <v>16</v>
      </c>
      <c r="C1057" s="11" t="s">
        <v>17</v>
      </c>
      <c r="D1057" s="22" t="s">
        <v>768</v>
      </c>
      <c r="E1057" s="12">
        <v>12</v>
      </c>
      <c r="F1057" s="12">
        <v>44.36</v>
      </c>
      <c r="G1057" s="13">
        <f>ROUND(E1057*F1057,2)</f>
        <v>532.32000000000005</v>
      </c>
      <c r="H1057" s="12">
        <v>12</v>
      </c>
      <c r="I1057" s="38">
        <v>0</v>
      </c>
      <c r="J1057" s="13">
        <f>ROUND(H1057*I1057,2)</f>
        <v>0</v>
      </c>
    </row>
    <row r="1058" spans="1:10" ht="22.5" x14ac:dyDescent="0.25">
      <c r="A1058" s="14"/>
      <c r="B1058" s="14"/>
      <c r="C1058" s="14"/>
      <c r="D1058" s="22" t="s">
        <v>769</v>
      </c>
      <c r="E1058" s="14"/>
      <c r="F1058" s="14"/>
      <c r="G1058" s="14"/>
      <c r="H1058" s="14"/>
      <c r="I1058" s="14"/>
      <c r="J1058" s="14"/>
    </row>
    <row r="1059" spans="1:10" x14ac:dyDescent="0.25">
      <c r="A1059" s="10" t="s">
        <v>1246</v>
      </c>
      <c r="B1059" s="11" t="s">
        <v>16</v>
      </c>
      <c r="C1059" s="11" t="s">
        <v>17</v>
      </c>
      <c r="D1059" s="22" t="s">
        <v>1247</v>
      </c>
      <c r="E1059" s="12">
        <v>100</v>
      </c>
      <c r="F1059" s="12">
        <v>39.479999999999997</v>
      </c>
      <c r="G1059" s="13">
        <f>ROUND(E1059*F1059,2)</f>
        <v>3948</v>
      </c>
      <c r="H1059" s="12">
        <v>100</v>
      </c>
      <c r="I1059" s="38">
        <v>0</v>
      </c>
      <c r="J1059" s="13">
        <f>ROUND(H1059*I1059,2)</f>
        <v>0</v>
      </c>
    </row>
    <row r="1060" spans="1:10" ht="33.75" x14ac:dyDescent="0.25">
      <c r="A1060" s="14"/>
      <c r="B1060" s="14"/>
      <c r="C1060" s="14"/>
      <c r="D1060" s="22" t="s">
        <v>1248</v>
      </c>
      <c r="E1060" s="14"/>
      <c r="F1060" s="14"/>
      <c r="G1060" s="14"/>
      <c r="H1060" s="14"/>
      <c r="I1060" s="14"/>
      <c r="J1060" s="14"/>
    </row>
    <row r="1061" spans="1:10" ht="22.5" x14ac:dyDescent="0.25">
      <c r="A1061" s="10" t="s">
        <v>770</v>
      </c>
      <c r="B1061" s="11" t="s">
        <v>16</v>
      </c>
      <c r="C1061" s="11" t="s">
        <v>17</v>
      </c>
      <c r="D1061" s="22" t="s">
        <v>771</v>
      </c>
      <c r="E1061" s="12">
        <v>6</v>
      </c>
      <c r="F1061" s="12">
        <v>661.97</v>
      </c>
      <c r="G1061" s="13">
        <f>ROUND(E1061*F1061,2)</f>
        <v>3971.82</v>
      </c>
      <c r="H1061" s="12">
        <v>6</v>
      </c>
      <c r="I1061" s="38">
        <v>0</v>
      </c>
      <c r="J1061" s="13">
        <f>ROUND(H1061*I1061,2)</f>
        <v>0</v>
      </c>
    </row>
    <row r="1062" spans="1:10" ht="146.25" x14ac:dyDescent="0.25">
      <c r="A1062" s="14"/>
      <c r="B1062" s="14"/>
      <c r="C1062" s="14"/>
      <c r="D1062" s="22" t="s">
        <v>772</v>
      </c>
      <c r="E1062" s="14"/>
      <c r="F1062" s="14"/>
      <c r="G1062" s="14"/>
      <c r="H1062" s="14"/>
      <c r="I1062" s="14"/>
      <c r="J1062" s="14"/>
    </row>
    <row r="1063" spans="1:10" x14ac:dyDescent="0.25">
      <c r="A1063" s="10" t="s">
        <v>1249</v>
      </c>
      <c r="B1063" s="11" t="s">
        <v>16</v>
      </c>
      <c r="C1063" s="11" t="s">
        <v>17</v>
      </c>
      <c r="D1063" s="22" t="s">
        <v>1250</v>
      </c>
      <c r="E1063" s="12">
        <v>4</v>
      </c>
      <c r="F1063" s="12">
        <v>68.989999999999995</v>
      </c>
      <c r="G1063" s="13">
        <f>ROUND(E1063*F1063,2)</f>
        <v>275.95999999999998</v>
      </c>
      <c r="H1063" s="12">
        <v>4</v>
      </c>
      <c r="I1063" s="38">
        <v>0</v>
      </c>
      <c r="J1063" s="13">
        <f>ROUND(H1063*I1063,2)</f>
        <v>0</v>
      </c>
    </row>
    <row r="1064" spans="1:10" ht="33.75" x14ac:dyDescent="0.25">
      <c r="A1064" s="14"/>
      <c r="B1064" s="14"/>
      <c r="C1064" s="14"/>
      <c r="D1064" s="22" t="s">
        <v>1251</v>
      </c>
      <c r="E1064" s="14"/>
      <c r="F1064" s="14"/>
      <c r="G1064" s="14"/>
      <c r="H1064" s="14"/>
      <c r="I1064" s="14"/>
      <c r="J1064" s="14"/>
    </row>
    <row r="1065" spans="1:10" x14ac:dyDescent="0.25">
      <c r="A1065" s="10" t="s">
        <v>1252</v>
      </c>
      <c r="B1065" s="11" t="s">
        <v>16</v>
      </c>
      <c r="C1065" s="11" t="s">
        <v>17</v>
      </c>
      <c r="D1065" s="22" t="s">
        <v>1253</v>
      </c>
      <c r="E1065" s="12">
        <v>1</v>
      </c>
      <c r="F1065" s="12">
        <v>239.61</v>
      </c>
      <c r="G1065" s="13">
        <f>ROUND(E1065*F1065,2)</f>
        <v>239.61</v>
      </c>
      <c r="H1065" s="12">
        <v>1</v>
      </c>
      <c r="I1065" s="38">
        <v>0</v>
      </c>
      <c r="J1065" s="13">
        <f>ROUND(H1065*I1065,2)</f>
        <v>0</v>
      </c>
    </row>
    <row r="1066" spans="1:10" ht="22.5" x14ac:dyDescent="0.25">
      <c r="A1066" s="14"/>
      <c r="B1066" s="14"/>
      <c r="C1066" s="14"/>
      <c r="D1066" s="22" t="s">
        <v>1254</v>
      </c>
      <c r="E1066" s="14"/>
      <c r="F1066" s="14"/>
      <c r="G1066" s="14"/>
      <c r="H1066" s="14"/>
      <c r="I1066" s="14"/>
      <c r="J1066" s="14"/>
    </row>
    <row r="1067" spans="1:10" x14ac:dyDescent="0.25">
      <c r="A1067" s="10" t="s">
        <v>1255</v>
      </c>
      <c r="B1067" s="11" t="s">
        <v>16</v>
      </c>
      <c r="C1067" s="11" t="s">
        <v>17</v>
      </c>
      <c r="D1067" s="22" t="s">
        <v>1256</v>
      </c>
      <c r="E1067" s="12">
        <v>4</v>
      </c>
      <c r="F1067" s="12">
        <v>1059.6600000000001</v>
      </c>
      <c r="G1067" s="13">
        <f>ROUND(E1067*F1067,2)</f>
        <v>4238.6400000000003</v>
      </c>
      <c r="H1067" s="12">
        <v>4</v>
      </c>
      <c r="I1067" s="38">
        <v>0</v>
      </c>
      <c r="J1067" s="13">
        <f>ROUND(H1067*I1067,2)</f>
        <v>0</v>
      </c>
    </row>
    <row r="1068" spans="1:10" ht="22.5" x14ac:dyDescent="0.25">
      <c r="A1068" s="14"/>
      <c r="B1068" s="14"/>
      <c r="C1068" s="14"/>
      <c r="D1068" s="22" t="s">
        <v>1257</v>
      </c>
      <c r="E1068" s="14"/>
      <c r="F1068" s="14"/>
      <c r="G1068" s="14"/>
      <c r="H1068" s="14"/>
      <c r="I1068" s="14"/>
      <c r="J1068" s="14"/>
    </row>
    <row r="1069" spans="1:10" x14ac:dyDescent="0.25">
      <c r="A1069" s="10" t="s">
        <v>1258</v>
      </c>
      <c r="B1069" s="11" t="s">
        <v>16</v>
      </c>
      <c r="C1069" s="11" t="s">
        <v>17</v>
      </c>
      <c r="D1069" s="22" t="s">
        <v>1259</v>
      </c>
      <c r="E1069" s="12">
        <v>10</v>
      </c>
      <c r="F1069" s="12">
        <v>317.66000000000003</v>
      </c>
      <c r="G1069" s="13">
        <f>ROUND(E1069*F1069,2)</f>
        <v>3176.6</v>
      </c>
      <c r="H1069" s="12">
        <v>10</v>
      </c>
      <c r="I1069" s="38">
        <v>0</v>
      </c>
      <c r="J1069" s="13">
        <f>ROUND(H1069*I1069,2)</f>
        <v>0</v>
      </c>
    </row>
    <row r="1070" spans="1:10" ht="112.5" x14ac:dyDescent="0.25">
      <c r="A1070" s="14"/>
      <c r="B1070" s="14"/>
      <c r="C1070" s="14"/>
      <c r="D1070" s="22" t="s">
        <v>1260</v>
      </c>
      <c r="E1070" s="14"/>
      <c r="F1070" s="14"/>
      <c r="G1070" s="14"/>
      <c r="H1070" s="14"/>
      <c r="I1070" s="14"/>
      <c r="J1070" s="14"/>
    </row>
    <row r="1071" spans="1:10" x14ac:dyDescent="0.25">
      <c r="A1071" s="10" t="s">
        <v>1261</v>
      </c>
      <c r="B1071" s="11" t="s">
        <v>16</v>
      </c>
      <c r="C1071" s="11" t="s">
        <v>17</v>
      </c>
      <c r="D1071" s="22" t="s">
        <v>1262</v>
      </c>
      <c r="E1071" s="12">
        <v>12</v>
      </c>
      <c r="F1071" s="12">
        <v>228.3</v>
      </c>
      <c r="G1071" s="13">
        <f>ROUND(E1071*F1071,2)</f>
        <v>2739.6</v>
      </c>
      <c r="H1071" s="12">
        <v>12</v>
      </c>
      <c r="I1071" s="38">
        <v>0</v>
      </c>
      <c r="J1071" s="13">
        <f>ROUND(H1071*I1071,2)</f>
        <v>0</v>
      </c>
    </row>
    <row r="1072" spans="1:10" ht="67.5" x14ac:dyDescent="0.25">
      <c r="A1072" s="14"/>
      <c r="B1072" s="14"/>
      <c r="C1072" s="14"/>
      <c r="D1072" s="22" t="s">
        <v>1263</v>
      </c>
      <c r="E1072" s="14"/>
      <c r="F1072" s="14"/>
      <c r="G1072" s="14"/>
      <c r="H1072" s="14"/>
      <c r="I1072" s="14"/>
      <c r="J1072" s="14"/>
    </row>
    <row r="1073" spans="1:10" x14ac:dyDescent="0.25">
      <c r="A1073" s="10" t="s">
        <v>1264</v>
      </c>
      <c r="B1073" s="11" t="s">
        <v>16</v>
      </c>
      <c r="C1073" s="11" t="s">
        <v>17</v>
      </c>
      <c r="D1073" s="22" t="s">
        <v>1265</v>
      </c>
      <c r="E1073" s="12">
        <v>10</v>
      </c>
      <c r="F1073" s="12">
        <v>228.3</v>
      </c>
      <c r="G1073" s="13">
        <f>ROUND(E1073*F1073,2)</f>
        <v>2283</v>
      </c>
      <c r="H1073" s="12">
        <v>10</v>
      </c>
      <c r="I1073" s="38">
        <v>0</v>
      </c>
      <c r="J1073" s="13">
        <f>ROUND(H1073*I1073,2)</f>
        <v>0</v>
      </c>
    </row>
    <row r="1074" spans="1:10" ht="67.5" x14ac:dyDescent="0.25">
      <c r="A1074" s="14"/>
      <c r="B1074" s="14"/>
      <c r="C1074" s="14"/>
      <c r="D1074" s="22" t="s">
        <v>1266</v>
      </c>
      <c r="E1074" s="14"/>
      <c r="F1074" s="14"/>
      <c r="G1074" s="14"/>
      <c r="H1074" s="14"/>
      <c r="I1074" s="14"/>
      <c r="J1074" s="14"/>
    </row>
    <row r="1075" spans="1:10" x14ac:dyDescent="0.25">
      <c r="A1075" s="10" t="s">
        <v>1267</v>
      </c>
      <c r="B1075" s="11" t="s">
        <v>16</v>
      </c>
      <c r="C1075" s="11" t="s">
        <v>17</v>
      </c>
      <c r="D1075" s="22" t="s">
        <v>1268</v>
      </c>
      <c r="E1075" s="12">
        <v>23</v>
      </c>
      <c r="F1075" s="12">
        <v>49.46</v>
      </c>
      <c r="G1075" s="13">
        <f>ROUND(E1075*F1075,2)</f>
        <v>1137.58</v>
      </c>
      <c r="H1075" s="12">
        <v>23</v>
      </c>
      <c r="I1075" s="38">
        <v>0</v>
      </c>
      <c r="J1075" s="13">
        <f>ROUND(H1075*I1075,2)</f>
        <v>0</v>
      </c>
    </row>
    <row r="1076" spans="1:10" ht="22.5" x14ac:dyDescent="0.25">
      <c r="A1076" s="14"/>
      <c r="B1076" s="14"/>
      <c r="C1076" s="14"/>
      <c r="D1076" s="22" t="s">
        <v>1269</v>
      </c>
      <c r="E1076" s="14"/>
      <c r="F1076" s="14"/>
      <c r="G1076" s="14"/>
      <c r="H1076" s="14"/>
      <c r="I1076" s="14"/>
      <c r="J1076" s="14"/>
    </row>
    <row r="1077" spans="1:10" x14ac:dyDescent="0.25">
      <c r="A1077" s="10" t="s">
        <v>1270</v>
      </c>
      <c r="B1077" s="11" t="s">
        <v>16</v>
      </c>
      <c r="C1077" s="11" t="s">
        <v>17</v>
      </c>
      <c r="D1077" s="22" t="s">
        <v>1271</v>
      </c>
      <c r="E1077" s="12">
        <v>4</v>
      </c>
      <c r="F1077" s="12">
        <v>228.3</v>
      </c>
      <c r="G1077" s="13">
        <f>ROUND(E1077*F1077,2)</f>
        <v>913.2</v>
      </c>
      <c r="H1077" s="12">
        <v>4</v>
      </c>
      <c r="I1077" s="38">
        <v>0</v>
      </c>
      <c r="J1077" s="13">
        <f>ROUND(H1077*I1077,2)</f>
        <v>0</v>
      </c>
    </row>
    <row r="1078" spans="1:10" ht="67.5" x14ac:dyDescent="0.25">
      <c r="A1078" s="14"/>
      <c r="B1078" s="14"/>
      <c r="C1078" s="14"/>
      <c r="D1078" s="22" t="s">
        <v>1272</v>
      </c>
      <c r="E1078" s="14"/>
      <c r="F1078" s="14"/>
      <c r="G1078" s="14"/>
      <c r="H1078" s="14"/>
      <c r="I1078" s="14"/>
      <c r="J1078" s="14"/>
    </row>
    <row r="1079" spans="1:10" x14ac:dyDescent="0.25">
      <c r="A1079" s="10" t="s">
        <v>1273</v>
      </c>
      <c r="B1079" s="11" t="s">
        <v>16</v>
      </c>
      <c r="C1079" s="11" t="s">
        <v>17</v>
      </c>
      <c r="D1079" s="22" t="s">
        <v>1274</v>
      </c>
      <c r="E1079" s="12">
        <v>4</v>
      </c>
      <c r="F1079" s="12">
        <v>147.94999999999999</v>
      </c>
      <c r="G1079" s="13">
        <f>ROUND(E1079*F1079,2)</f>
        <v>591.79999999999995</v>
      </c>
      <c r="H1079" s="12">
        <v>4</v>
      </c>
      <c r="I1079" s="38">
        <v>0</v>
      </c>
      <c r="J1079" s="13">
        <f>ROUND(H1079*I1079,2)</f>
        <v>0</v>
      </c>
    </row>
    <row r="1080" spans="1:10" ht="45" x14ac:dyDescent="0.25">
      <c r="A1080" s="14"/>
      <c r="B1080" s="14"/>
      <c r="C1080" s="14"/>
      <c r="D1080" s="22" t="s">
        <v>1275</v>
      </c>
      <c r="E1080" s="14"/>
      <c r="F1080" s="14"/>
      <c r="G1080" s="14"/>
      <c r="H1080" s="14"/>
      <c r="I1080" s="14"/>
      <c r="J1080" s="14"/>
    </row>
    <row r="1081" spans="1:10" x14ac:dyDescent="0.25">
      <c r="A1081" s="10" t="s">
        <v>1276</v>
      </c>
      <c r="B1081" s="11" t="s">
        <v>16</v>
      </c>
      <c r="C1081" s="11" t="s">
        <v>17</v>
      </c>
      <c r="D1081" s="22" t="s">
        <v>1277</v>
      </c>
      <c r="E1081" s="12">
        <v>4</v>
      </c>
      <c r="F1081" s="12">
        <v>39.479999999999997</v>
      </c>
      <c r="G1081" s="13">
        <f>ROUND(E1081*F1081,2)</f>
        <v>157.91999999999999</v>
      </c>
      <c r="H1081" s="12">
        <v>4</v>
      </c>
      <c r="I1081" s="38">
        <v>0</v>
      </c>
      <c r="J1081" s="13">
        <f>ROUND(H1081*I1081,2)</f>
        <v>0</v>
      </c>
    </row>
    <row r="1082" spans="1:10" ht="22.5" x14ac:dyDescent="0.25">
      <c r="A1082" s="14"/>
      <c r="B1082" s="14"/>
      <c r="C1082" s="14"/>
      <c r="D1082" s="22" t="s">
        <v>1278</v>
      </c>
      <c r="E1082" s="14"/>
      <c r="F1082" s="14"/>
      <c r="G1082" s="14"/>
      <c r="H1082" s="14"/>
      <c r="I1082" s="14"/>
      <c r="J1082" s="14"/>
    </row>
    <row r="1083" spans="1:10" ht="22.5" x14ac:dyDescent="0.25">
      <c r="A1083" s="10" t="s">
        <v>1279</v>
      </c>
      <c r="B1083" s="11" t="s">
        <v>16</v>
      </c>
      <c r="C1083" s="11" t="s">
        <v>107</v>
      </c>
      <c r="D1083" s="22" t="s">
        <v>1280</v>
      </c>
      <c r="E1083" s="12">
        <v>794</v>
      </c>
      <c r="F1083" s="12">
        <v>7.9</v>
      </c>
      <c r="G1083" s="13">
        <f>ROUND(E1083*F1083,2)</f>
        <v>6272.6</v>
      </c>
      <c r="H1083" s="12">
        <v>794</v>
      </c>
      <c r="I1083" s="38">
        <v>0</v>
      </c>
      <c r="J1083" s="13">
        <f>ROUND(H1083*I1083,2)</f>
        <v>0</v>
      </c>
    </row>
    <row r="1084" spans="1:10" ht="33.75" x14ac:dyDescent="0.25">
      <c r="A1084" s="14"/>
      <c r="B1084" s="14"/>
      <c r="C1084" s="14"/>
      <c r="D1084" s="22" t="s">
        <v>1281</v>
      </c>
      <c r="E1084" s="14"/>
      <c r="F1084" s="14"/>
      <c r="G1084" s="14"/>
      <c r="H1084" s="14"/>
      <c r="I1084" s="14"/>
      <c r="J1084" s="14"/>
    </row>
    <row r="1085" spans="1:10" x14ac:dyDescent="0.25">
      <c r="A1085" s="10" t="s">
        <v>1282</v>
      </c>
      <c r="B1085" s="11" t="s">
        <v>16</v>
      </c>
      <c r="C1085" s="11" t="s">
        <v>107</v>
      </c>
      <c r="D1085" s="22" t="s">
        <v>1283</v>
      </c>
      <c r="E1085" s="12">
        <v>100</v>
      </c>
      <c r="F1085" s="12">
        <v>50.67</v>
      </c>
      <c r="G1085" s="13">
        <f>ROUND(E1085*F1085,2)</f>
        <v>5067</v>
      </c>
      <c r="H1085" s="12">
        <v>100</v>
      </c>
      <c r="I1085" s="38">
        <v>0</v>
      </c>
      <c r="J1085" s="13">
        <f>ROUND(H1085*I1085,2)</f>
        <v>0</v>
      </c>
    </row>
    <row r="1086" spans="1:10" ht="33.75" x14ac:dyDescent="0.25">
      <c r="A1086" s="14"/>
      <c r="B1086" s="14"/>
      <c r="C1086" s="14"/>
      <c r="D1086" s="22" t="s">
        <v>1284</v>
      </c>
      <c r="E1086" s="14"/>
      <c r="F1086" s="14"/>
      <c r="G1086" s="14"/>
      <c r="H1086" s="14"/>
      <c r="I1086" s="14"/>
      <c r="J1086" s="14"/>
    </row>
    <row r="1087" spans="1:10" x14ac:dyDescent="0.25">
      <c r="A1087" s="10" t="s">
        <v>1211</v>
      </c>
      <c r="B1087" s="11" t="s">
        <v>16</v>
      </c>
      <c r="C1087" s="11" t="s">
        <v>107</v>
      </c>
      <c r="D1087" s="22" t="s">
        <v>1212</v>
      </c>
      <c r="E1087" s="12">
        <v>100</v>
      </c>
      <c r="F1087" s="12">
        <v>45.36</v>
      </c>
      <c r="G1087" s="13">
        <f>ROUND(E1087*F1087,2)</f>
        <v>4536</v>
      </c>
      <c r="H1087" s="12">
        <v>100</v>
      </c>
      <c r="I1087" s="38">
        <v>0</v>
      </c>
      <c r="J1087" s="13">
        <f>ROUND(H1087*I1087,2)</f>
        <v>0</v>
      </c>
    </row>
    <row r="1088" spans="1:10" ht="33.75" x14ac:dyDescent="0.25">
      <c r="A1088" s="14"/>
      <c r="B1088" s="14"/>
      <c r="C1088" s="14"/>
      <c r="D1088" s="22" t="s">
        <v>1213</v>
      </c>
      <c r="E1088" s="14"/>
      <c r="F1088" s="14"/>
      <c r="G1088" s="14"/>
      <c r="H1088" s="14"/>
      <c r="I1088" s="14"/>
      <c r="J1088" s="14"/>
    </row>
    <row r="1089" spans="1:10" x14ac:dyDescent="0.25">
      <c r="A1089" s="10" t="s">
        <v>1214</v>
      </c>
      <c r="B1089" s="11" t="s">
        <v>16</v>
      </c>
      <c r="C1089" s="11" t="s">
        <v>107</v>
      </c>
      <c r="D1089" s="22" t="s">
        <v>1215</v>
      </c>
      <c r="E1089" s="12">
        <v>24</v>
      </c>
      <c r="F1089" s="12">
        <v>206.05</v>
      </c>
      <c r="G1089" s="13">
        <f>ROUND(E1089*F1089,2)</f>
        <v>4945.2</v>
      </c>
      <c r="H1089" s="12">
        <v>24</v>
      </c>
      <c r="I1089" s="38">
        <v>0</v>
      </c>
      <c r="J1089" s="13">
        <f>ROUND(H1089*I1089,2)</f>
        <v>0</v>
      </c>
    </row>
    <row r="1090" spans="1:10" ht="78.75" x14ac:dyDescent="0.25">
      <c r="A1090" s="14"/>
      <c r="B1090" s="14"/>
      <c r="C1090" s="14"/>
      <c r="D1090" s="22" t="s">
        <v>1216</v>
      </c>
      <c r="E1090" s="14"/>
      <c r="F1090" s="14"/>
      <c r="G1090" s="14"/>
      <c r="H1090" s="14"/>
      <c r="I1090" s="14"/>
      <c r="J1090" s="14"/>
    </row>
    <row r="1091" spans="1:10" x14ac:dyDescent="0.25">
      <c r="A1091" s="10" t="s">
        <v>696</v>
      </c>
      <c r="B1091" s="11" t="s">
        <v>16</v>
      </c>
      <c r="C1091" s="11" t="s">
        <v>94</v>
      </c>
      <c r="D1091" s="22" t="s">
        <v>697</v>
      </c>
      <c r="E1091" s="12">
        <v>3</v>
      </c>
      <c r="F1091" s="12">
        <v>256.54000000000002</v>
      </c>
      <c r="G1091" s="13">
        <f>ROUND(E1091*F1091,2)</f>
        <v>769.62</v>
      </c>
      <c r="H1091" s="12">
        <v>3</v>
      </c>
      <c r="I1091" s="38">
        <v>0</v>
      </c>
      <c r="J1091" s="13">
        <f>ROUND(H1091*I1091,2)</f>
        <v>0</v>
      </c>
    </row>
    <row r="1092" spans="1:10" ht="33.75" x14ac:dyDescent="0.25">
      <c r="A1092" s="14"/>
      <c r="B1092" s="14"/>
      <c r="C1092" s="14"/>
      <c r="D1092" s="22" t="s">
        <v>698</v>
      </c>
      <c r="E1092" s="14"/>
      <c r="F1092" s="14"/>
      <c r="G1092" s="14"/>
      <c r="H1092" s="14"/>
      <c r="I1092" s="14"/>
      <c r="J1092" s="14"/>
    </row>
    <row r="1093" spans="1:10" ht="22.5" x14ac:dyDescent="0.25">
      <c r="A1093" s="10" t="s">
        <v>773</v>
      </c>
      <c r="B1093" s="11" t="s">
        <v>16</v>
      </c>
      <c r="C1093" s="11" t="s">
        <v>32</v>
      </c>
      <c r="D1093" s="22" t="s">
        <v>774</v>
      </c>
      <c r="E1093" s="12">
        <v>1</v>
      </c>
      <c r="F1093" s="12">
        <v>9975</v>
      </c>
      <c r="G1093" s="13">
        <f>ROUND(E1093*F1093,2)</f>
        <v>9975</v>
      </c>
      <c r="H1093" s="12">
        <v>1</v>
      </c>
      <c r="I1093" s="39">
        <f>F1093</f>
        <v>9975</v>
      </c>
      <c r="J1093" s="13">
        <f>ROUND(H1093*I1093,2)</f>
        <v>9975</v>
      </c>
    </row>
    <row r="1094" spans="1:10" ht="22.5" x14ac:dyDescent="0.25">
      <c r="A1094" s="14"/>
      <c r="B1094" s="14"/>
      <c r="C1094" s="14"/>
      <c r="D1094" s="22" t="s">
        <v>775</v>
      </c>
      <c r="E1094" s="14"/>
      <c r="F1094" s="14"/>
      <c r="G1094" s="14"/>
      <c r="H1094" s="14"/>
      <c r="I1094" s="14"/>
      <c r="J1094" s="14"/>
    </row>
    <row r="1095" spans="1:10" x14ac:dyDescent="0.25">
      <c r="A1095" s="10" t="s">
        <v>1285</v>
      </c>
      <c r="B1095" s="11" t="s">
        <v>16</v>
      </c>
      <c r="C1095" s="11" t="s">
        <v>17</v>
      </c>
      <c r="D1095" s="22" t="s">
        <v>1286</v>
      </c>
      <c r="E1095" s="12">
        <v>2</v>
      </c>
      <c r="F1095" s="12">
        <v>19.670000000000002</v>
      </c>
      <c r="G1095" s="13">
        <f>ROUND(E1095*F1095,2)</f>
        <v>39.340000000000003</v>
      </c>
      <c r="H1095" s="12">
        <v>2</v>
      </c>
      <c r="I1095" s="38">
        <v>0</v>
      </c>
      <c r="J1095" s="13">
        <f>ROUND(H1095*I1095,2)</f>
        <v>0</v>
      </c>
    </row>
    <row r="1096" spans="1:10" ht="33.75" x14ac:dyDescent="0.25">
      <c r="A1096" s="14"/>
      <c r="B1096" s="14"/>
      <c r="C1096" s="14"/>
      <c r="D1096" s="22" t="s">
        <v>1287</v>
      </c>
      <c r="E1096" s="14"/>
      <c r="F1096" s="14"/>
      <c r="G1096" s="14"/>
      <c r="H1096" s="14"/>
      <c r="I1096" s="14"/>
      <c r="J1096" s="14"/>
    </row>
    <row r="1097" spans="1:10" x14ac:dyDescent="0.25">
      <c r="A1097" s="14"/>
      <c r="B1097" s="14"/>
      <c r="C1097" s="14"/>
      <c r="D1097" s="33" t="s">
        <v>1288</v>
      </c>
      <c r="E1097" s="12">
        <v>1</v>
      </c>
      <c r="F1097" s="15">
        <f>G1033+G1035+G1037+G1039+G1041+G1043+G1045+G1047+G1049+G1051+G1053+G1055+G1057+G1059+G1061+G1063+G1065+G1067+G1069+G1071+G1073+G1075+G1077+G1079+G1081+G1083+G1085+G1087+G1089+G1091+G1093+G1095</f>
        <v>107729.78</v>
      </c>
      <c r="G1097" s="15">
        <f>ROUND(E1097*F1097,2)</f>
        <v>107729.78</v>
      </c>
      <c r="H1097" s="12">
        <v>1</v>
      </c>
      <c r="I1097" s="15">
        <f>J1033+J1035+J1037+J1039+J1041+J1043+J1045+J1047+J1049+J1051+J1053+J1055+J1057+J1059+J1061+J1063+J1065+J1067+J1069+J1071+J1073+J1075+J1077+J1079+J1081+J1083+J1085+J1087+J1089+J1091+J1093+J1095</f>
        <v>9975</v>
      </c>
      <c r="J1097" s="15">
        <f>ROUND(H1097*I1097,2)</f>
        <v>9975</v>
      </c>
    </row>
    <row r="1098" spans="1:10" ht="1.1499999999999999" customHeight="1" x14ac:dyDescent="0.25">
      <c r="A1098" s="16"/>
      <c r="B1098" s="16"/>
      <c r="C1098" s="16"/>
      <c r="D1098" s="34"/>
      <c r="E1098" s="16"/>
      <c r="F1098" s="16"/>
      <c r="G1098" s="16"/>
      <c r="H1098" s="16"/>
      <c r="I1098" s="16"/>
      <c r="J1098" s="16"/>
    </row>
    <row r="1099" spans="1:10" x14ac:dyDescent="0.25">
      <c r="A1099" s="17" t="s">
        <v>1289</v>
      </c>
      <c r="B1099" s="17" t="s">
        <v>10</v>
      </c>
      <c r="C1099" s="17" t="s">
        <v>11</v>
      </c>
      <c r="D1099" s="35" t="s">
        <v>1290</v>
      </c>
      <c r="E1099" s="18">
        <f t="shared" ref="E1099:J1099" si="56">E1114</f>
        <v>1</v>
      </c>
      <c r="F1099" s="18">
        <f t="shared" si="56"/>
        <v>37587.129999999997</v>
      </c>
      <c r="G1099" s="18">
        <f t="shared" si="56"/>
        <v>37587.129999999997</v>
      </c>
      <c r="H1099" s="18">
        <f t="shared" si="56"/>
        <v>1</v>
      </c>
      <c r="I1099" s="18">
        <f t="shared" si="56"/>
        <v>0</v>
      </c>
      <c r="J1099" s="18">
        <f t="shared" si="56"/>
        <v>0</v>
      </c>
    </row>
    <row r="1100" spans="1:10" x14ac:dyDescent="0.25">
      <c r="A1100" s="10" t="s">
        <v>1291</v>
      </c>
      <c r="B1100" s="11" t="s">
        <v>16</v>
      </c>
      <c r="C1100" s="11" t="s">
        <v>94</v>
      </c>
      <c r="D1100" s="22" t="s">
        <v>1292</v>
      </c>
      <c r="E1100" s="12">
        <v>360</v>
      </c>
      <c r="F1100" s="12">
        <v>5.37</v>
      </c>
      <c r="G1100" s="13">
        <f>ROUND(E1100*F1100,2)</f>
        <v>1933.2</v>
      </c>
      <c r="H1100" s="12">
        <v>360</v>
      </c>
      <c r="I1100" s="38">
        <v>0</v>
      </c>
      <c r="J1100" s="13">
        <f>ROUND(H1100*I1100,2)</f>
        <v>0</v>
      </c>
    </row>
    <row r="1101" spans="1:10" x14ac:dyDescent="0.25">
      <c r="A1101" s="14"/>
      <c r="B1101" s="14"/>
      <c r="C1101" s="14"/>
      <c r="D1101" s="22" t="s">
        <v>1293</v>
      </c>
      <c r="E1101" s="14"/>
      <c r="F1101" s="14"/>
      <c r="G1101" s="14"/>
      <c r="H1101" s="14"/>
      <c r="I1101" s="14"/>
      <c r="J1101" s="14"/>
    </row>
    <row r="1102" spans="1:10" x14ac:dyDescent="0.25">
      <c r="A1102" s="10" t="s">
        <v>1294</v>
      </c>
      <c r="B1102" s="11" t="s">
        <v>16</v>
      </c>
      <c r="C1102" s="11" t="s">
        <v>94</v>
      </c>
      <c r="D1102" s="22" t="s">
        <v>1295</v>
      </c>
      <c r="E1102" s="12">
        <v>105</v>
      </c>
      <c r="F1102" s="12">
        <v>11.64</v>
      </c>
      <c r="G1102" s="13">
        <f>ROUND(E1102*F1102,2)</f>
        <v>1222.2</v>
      </c>
      <c r="H1102" s="12">
        <v>105</v>
      </c>
      <c r="I1102" s="38">
        <v>0</v>
      </c>
      <c r="J1102" s="13">
        <f>ROUND(H1102*I1102,2)</f>
        <v>0</v>
      </c>
    </row>
    <row r="1103" spans="1:10" ht="33.75" x14ac:dyDescent="0.25">
      <c r="A1103" s="14"/>
      <c r="B1103" s="14"/>
      <c r="C1103" s="14"/>
      <c r="D1103" s="22" t="s">
        <v>1296</v>
      </c>
      <c r="E1103" s="14"/>
      <c r="F1103" s="14"/>
      <c r="G1103" s="14"/>
      <c r="H1103" s="14"/>
      <c r="I1103" s="14"/>
      <c r="J1103" s="14"/>
    </row>
    <row r="1104" spans="1:10" x14ac:dyDescent="0.25">
      <c r="A1104" s="10" t="s">
        <v>1297</v>
      </c>
      <c r="B1104" s="11" t="s">
        <v>16</v>
      </c>
      <c r="C1104" s="11" t="s">
        <v>17</v>
      </c>
      <c r="D1104" s="22" t="s">
        <v>1298</v>
      </c>
      <c r="E1104" s="12">
        <v>5</v>
      </c>
      <c r="F1104" s="12">
        <v>32.47</v>
      </c>
      <c r="G1104" s="13">
        <f>ROUND(E1104*F1104,2)</f>
        <v>162.35</v>
      </c>
      <c r="H1104" s="12">
        <v>5</v>
      </c>
      <c r="I1104" s="38">
        <v>0</v>
      </c>
      <c r="J1104" s="13">
        <f>ROUND(H1104*I1104,2)</f>
        <v>0</v>
      </c>
    </row>
    <row r="1105" spans="1:10" ht="22.5" x14ac:dyDescent="0.25">
      <c r="A1105" s="14"/>
      <c r="B1105" s="14"/>
      <c r="C1105" s="14"/>
      <c r="D1105" s="22" t="s">
        <v>1299</v>
      </c>
      <c r="E1105" s="14"/>
      <c r="F1105" s="14"/>
      <c r="G1105" s="14"/>
      <c r="H1105" s="14"/>
      <c r="I1105" s="14"/>
      <c r="J1105" s="14"/>
    </row>
    <row r="1106" spans="1:10" x14ac:dyDescent="0.25">
      <c r="A1106" s="10" t="s">
        <v>1300</v>
      </c>
      <c r="B1106" s="11" t="s">
        <v>16</v>
      </c>
      <c r="C1106" s="11" t="s">
        <v>94</v>
      </c>
      <c r="D1106" s="22" t="s">
        <v>1301</v>
      </c>
      <c r="E1106" s="12">
        <v>125</v>
      </c>
      <c r="F1106" s="12">
        <v>5.57</v>
      </c>
      <c r="G1106" s="13">
        <f>ROUND(E1106*F1106,2)</f>
        <v>696.25</v>
      </c>
      <c r="H1106" s="12">
        <v>125</v>
      </c>
      <c r="I1106" s="38">
        <v>0</v>
      </c>
      <c r="J1106" s="13">
        <f>ROUND(H1106*I1106,2)</f>
        <v>0</v>
      </c>
    </row>
    <row r="1107" spans="1:10" ht="33.75" x14ac:dyDescent="0.25">
      <c r="A1107" s="14"/>
      <c r="B1107" s="14"/>
      <c r="C1107" s="14"/>
      <c r="D1107" s="22" t="s">
        <v>1302</v>
      </c>
      <c r="E1107" s="14"/>
      <c r="F1107" s="14"/>
      <c r="G1107" s="14"/>
      <c r="H1107" s="14"/>
      <c r="I1107" s="14"/>
      <c r="J1107" s="14"/>
    </row>
    <row r="1108" spans="1:10" x14ac:dyDescent="0.25">
      <c r="A1108" s="10" t="s">
        <v>1303</v>
      </c>
      <c r="B1108" s="11" t="s">
        <v>16</v>
      </c>
      <c r="C1108" s="11" t="s">
        <v>94</v>
      </c>
      <c r="D1108" s="22" t="s">
        <v>1304</v>
      </c>
      <c r="E1108" s="12">
        <v>500</v>
      </c>
      <c r="F1108" s="12">
        <v>21.84</v>
      </c>
      <c r="G1108" s="13">
        <f>ROUND(E1108*F1108,2)</f>
        <v>10920</v>
      </c>
      <c r="H1108" s="12">
        <v>500</v>
      </c>
      <c r="I1108" s="38">
        <v>0</v>
      </c>
      <c r="J1108" s="13">
        <f>ROUND(H1108*I1108,2)</f>
        <v>0</v>
      </c>
    </row>
    <row r="1109" spans="1:10" ht="33.75" x14ac:dyDescent="0.25">
      <c r="A1109" s="14"/>
      <c r="B1109" s="14"/>
      <c r="C1109" s="14"/>
      <c r="D1109" s="22" t="s">
        <v>1305</v>
      </c>
      <c r="E1109" s="14"/>
      <c r="F1109" s="14"/>
      <c r="G1109" s="14"/>
      <c r="H1109" s="14"/>
      <c r="I1109" s="14"/>
      <c r="J1109" s="14"/>
    </row>
    <row r="1110" spans="1:10" x14ac:dyDescent="0.25">
      <c r="A1110" s="10" t="s">
        <v>1306</v>
      </c>
      <c r="B1110" s="11" t="s">
        <v>16</v>
      </c>
      <c r="C1110" s="11" t="s">
        <v>94</v>
      </c>
      <c r="D1110" s="22" t="s">
        <v>1307</v>
      </c>
      <c r="E1110" s="12">
        <v>412.5</v>
      </c>
      <c r="F1110" s="12">
        <v>15.45</v>
      </c>
      <c r="G1110" s="13">
        <f>ROUND(E1110*F1110,2)</f>
        <v>6373.13</v>
      </c>
      <c r="H1110" s="12">
        <v>412.5</v>
      </c>
      <c r="I1110" s="38">
        <v>0</v>
      </c>
      <c r="J1110" s="13">
        <f>ROUND(H1110*I1110,2)</f>
        <v>0</v>
      </c>
    </row>
    <row r="1111" spans="1:10" ht="33.75" x14ac:dyDescent="0.25">
      <c r="A1111" s="14"/>
      <c r="B1111" s="14"/>
      <c r="C1111" s="14"/>
      <c r="D1111" s="22" t="s">
        <v>1308</v>
      </c>
      <c r="E1111" s="14"/>
      <c r="F1111" s="14"/>
      <c r="G1111" s="14"/>
      <c r="H1111" s="14"/>
      <c r="I1111" s="14"/>
      <c r="J1111" s="14"/>
    </row>
    <row r="1112" spans="1:10" x14ac:dyDescent="0.25">
      <c r="A1112" s="10" t="s">
        <v>1309</v>
      </c>
      <c r="B1112" s="11" t="s">
        <v>16</v>
      </c>
      <c r="C1112" s="11" t="s">
        <v>94</v>
      </c>
      <c r="D1112" s="22" t="s">
        <v>1310</v>
      </c>
      <c r="E1112" s="12">
        <v>2000</v>
      </c>
      <c r="F1112" s="12">
        <v>8.14</v>
      </c>
      <c r="G1112" s="13">
        <f>ROUND(E1112*F1112,2)</f>
        <v>16280</v>
      </c>
      <c r="H1112" s="12">
        <v>2000</v>
      </c>
      <c r="I1112" s="38">
        <v>0</v>
      </c>
      <c r="J1112" s="13">
        <f>ROUND(H1112*I1112,2)</f>
        <v>0</v>
      </c>
    </row>
    <row r="1113" spans="1:10" ht="33.75" x14ac:dyDescent="0.25">
      <c r="A1113" s="14"/>
      <c r="B1113" s="14"/>
      <c r="C1113" s="14"/>
      <c r="D1113" s="22" t="s">
        <v>1311</v>
      </c>
      <c r="E1113" s="14"/>
      <c r="F1113" s="14"/>
      <c r="G1113" s="14"/>
      <c r="H1113" s="14"/>
      <c r="I1113" s="14"/>
      <c r="J1113" s="14"/>
    </row>
    <row r="1114" spans="1:10" x14ac:dyDescent="0.25">
      <c r="A1114" s="14"/>
      <c r="B1114" s="14"/>
      <c r="C1114" s="14"/>
      <c r="D1114" s="33" t="s">
        <v>1312</v>
      </c>
      <c r="E1114" s="12">
        <v>1</v>
      </c>
      <c r="F1114" s="15">
        <f>G1100+G1102+G1104+G1106+G1108+G1110+G1112</f>
        <v>37587.129999999997</v>
      </c>
      <c r="G1114" s="15">
        <f>ROUND(E1114*F1114,2)</f>
        <v>37587.129999999997</v>
      </c>
      <c r="H1114" s="12">
        <v>1</v>
      </c>
      <c r="I1114" s="15">
        <f>J1100+J1102+J1104+J1106+J1108+J1110+J1112</f>
        <v>0</v>
      </c>
      <c r="J1114" s="15">
        <f>ROUND(H1114*I1114,2)</f>
        <v>0</v>
      </c>
    </row>
    <row r="1115" spans="1:10" ht="1.1499999999999999" customHeight="1" x14ac:dyDescent="0.25">
      <c r="A1115" s="16"/>
      <c r="B1115" s="16"/>
      <c r="C1115" s="16"/>
      <c r="D1115" s="34"/>
      <c r="E1115" s="16"/>
      <c r="F1115" s="16"/>
      <c r="G1115" s="16"/>
      <c r="H1115" s="16"/>
      <c r="I1115" s="16"/>
      <c r="J1115" s="16"/>
    </row>
    <row r="1116" spans="1:10" x14ac:dyDescent="0.25">
      <c r="A1116" s="17" t="s">
        <v>1313</v>
      </c>
      <c r="B1116" s="17" t="s">
        <v>10</v>
      </c>
      <c r="C1116" s="17" t="s">
        <v>11</v>
      </c>
      <c r="D1116" s="35" t="s">
        <v>1314</v>
      </c>
      <c r="E1116" s="18">
        <f t="shared" ref="E1116:J1116" si="57">E1129</f>
        <v>1</v>
      </c>
      <c r="F1116" s="18">
        <f t="shared" si="57"/>
        <v>9931.61</v>
      </c>
      <c r="G1116" s="18">
        <f t="shared" si="57"/>
        <v>9931.61</v>
      </c>
      <c r="H1116" s="18">
        <f t="shared" si="57"/>
        <v>1</v>
      </c>
      <c r="I1116" s="18">
        <f t="shared" si="57"/>
        <v>0</v>
      </c>
      <c r="J1116" s="18">
        <f t="shared" si="57"/>
        <v>0</v>
      </c>
    </row>
    <row r="1117" spans="1:10" x14ac:dyDescent="0.25">
      <c r="A1117" s="10" t="s">
        <v>1315</v>
      </c>
      <c r="B1117" s="11" t="s">
        <v>16</v>
      </c>
      <c r="C1117" s="11" t="s">
        <v>228</v>
      </c>
      <c r="D1117" s="22" t="s">
        <v>1316</v>
      </c>
      <c r="E1117" s="12">
        <v>9</v>
      </c>
      <c r="F1117" s="12">
        <v>361.14</v>
      </c>
      <c r="G1117" s="13">
        <f>ROUND(E1117*F1117,2)</f>
        <v>3250.26</v>
      </c>
      <c r="H1117" s="12">
        <v>9</v>
      </c>
      <c r="I1117" s="38">
        <v>0</v>
      </c>
      <c r="J1117" s="13">
        <f>ROUND(H1117*I1117,2)</f>
        <v>0</v>
      </c>
    </row>
    <row r="1118" spans="1:10" ht="56.25" x14ac:dyDescent="0.25">
      <c r="A1118" s="14"/>
      <c r="B1118" s="14"/>
      <c r="C1118" s="14"/>
      <c r="D1118" s="22" t="s">
        <v>1317</v>
      </c>
      <c r="E1118" s="14"/>
      <c r="F1118" s="14"/>
      <c r="G1118" s="14"/>
      <c r="H1118" s="14"/>
      <c r="I1118" s="14"/>
      <c r="J1118" s="14"/>
    </row>
    <row r="1119" spans="1:10" x14ac:dyDescent="0.25">
      <c r="A1119" s="10" t="s">
        <v>1318</v>
      </c>
      <c r="B1119" s="11" t="s">
        <v>16</v>
      </c>
      <c r="C1119" s="11" t="s">
        <v>228</v>
      </c>
      <c r="D1119" s="22" t="s">
        <v>1319</v>
      </c>
      <c r="E1119" s="12">
        <v>3</v>
      </c>
      <c r="F1119" s="12">
        <v>537.45000000000005</v>
      </c>
      <c r="G1119" s="13">
        <f>ROUND(E1119*F1119,2)</f>
        <v>1612.35</v>
      </c>
      <c r="H1119" s="12">
        <v>3</v>
      </c>
      <c r="I1119" s="38">
        <v>0</v>
      </c>
      <c r="J1119" s="13">
        <f>ROUND(H1119*I1119,2)</f>
        <v>0</v>
      </c>
    </row>
    <row r="1120" spans="1:10" ht="90" x14ac:dyDescent="0.25">
      <c r="A1120" s="14"/>
      <c r="B1120" s="14"/>
      <c r="C1120" s="14"/>
      <c r="D1120" s="22" t="s">
        <v>1320</v>
      </c>
      <c r="E1120" s="14"/>
      <c r="F1120" s="14"/>
      <c r="G1120" s="14"/>
      <c r="H1120" s="14"/>
      <c r="I1120" s="14"/>
      <c r="J1120" s="14"/>
    </row>
    <row r="1121" spans="1:10" x14ac:dyDescent="0.25">
      <c r="A1121" s="10" t="s">
        <v>1321</v>
      </c>
      <c r="B1121" s="11" t="s">
        <v>16</v>
      </c>
      <c r="C1121" s="11" t="s">
        <v>322</v>
      </c>
      <c r="D1121" s="22" t="s">
        <v>1322</v>
      </c>
      <c r="E1121" s="12">
        <v>300</v>
      </c>
      <c r="F1121" s="12">
        <v>0.93</v>
      </c>
      <c r="G1121" s="13">
        <f>ROUND(E1121*F1121,2)</f>
        <v>279</v>
      </c>
      <c r="H1121" s="12">
        <v>300</v>
      </c>
      <c r="I1121" s="38">
        <v>0</v>
      </c>
      <c r="J1121" s="13">
        <f>ROUND(H1121*I1121,2)</f>
        <v>0</v>
      </c>
    </row>
    <row r="1122" spans="1:10" ht="33.75" x14ac:dyDescent="0.25">
      <c r="A1122" s="14"/>
      <c r="B1122" s="14"/>
      <c r="C1122" s="14"/>
      <c r="D1122" s="22" t="s">
        <v>1323</v>
      </c>
      <c r="E1122" s="14"/>
      <c r="F1122" s="14"/>
      <c r="G1122" s="14"/>
      <c r="H1122" s="14"/>
      <c r="I1122" s="14"/>
      <c r="J1122" s="14"/>
    </row>
    <row r="1123" spans="1:10" x14ac:dyDescent="0.25">
      <c r="A1123" s="10" t="s">
        <v>1324</v>
      </c>
      <c r="B1123" s="11" t="s">
        <v>16</v>
      </c>
      <c r="C1123" s="11" t="s">
        <v>17</v>
      </c>
      <c r="D1123" s="22" t="s">
        <v>1325</v>
      </c>
      <c r="E1123" s="12">
        <v>80</v>
      </c>
      <c r="F1123" s="12">
        <v>30.45</v>
      </c>
      <c r="G1123" s="13">
        <f>ROUND(E1123*F1123,2)</f>
        <v>2436</v>
      </c>
      <c r="H1123" s="12">
        <v>80</v>
      </c>
      <c r="I1123" s="38">
        <v>0</v>
      </c>
      <c r="J1123" s="13">
        <f>ROUND(H1123*I1123,2)</f>
        <v>0</v>
      </c>
    </row>
    <row r="1124" spans="1:10" ht="236.25" x14ac:dyDescent="0.25">
      <c r="A1124" s="14"/>
      <c r="B1124" s="14"/>
      <c r="C1124" s="14"/>
      <c r="D1124" s="22" t="s">
        <v>1326</v>
      </c>
      <c r="E1124" s="14"/>
      <c r="F1124" s="14"/>
      <c r="G1124" s="14"/>
      <c r="H1124" s="14"/>
      <c r="I1124" s="14"/>
      <c r="J1124" s="14"/>
    </row>
    <row r="1125" spans="1:10" x14ac:dyDescent="0.25">
      <c r="A1125" s="10" t="s">
        <v>1327</v>
      </c>
      <c r="B1125" s="11" t="s">
        <v>16</v>
      </c>
      <c r="C1125" s="11" t="s">
        <v>107</v>
      </c>
      <c r="D1125" s="22" t="s">
        <v>1328</v>
      </c>
      <c r="E1125" s="12">
        <v>8</v>
      </c>
      <c r="F1125" s="12">
        <v>31.75</v>
      </c>
      <c r="G1125" s="13">
        <f>ROUND(E1125*F1125,2)</f>
        <v>254</v>
      </c>
      <c r="H1125" s="12">
        <v>8</v>
      </c>
      <c r="I1125" s="38">
        <v>0</v>
      </c>
      <c r="J1125" s="13">
        <f>ROUND(H1125*I1125,2)</f>
        <v>0</v>
      </c>
    </row>
    <row r="1126" spans="1:10" ht="33.75" x14ac:dyDescent="0.25">
      <c r="A1126" s="14"/>
      <c r="B1126" s="14"/>
      <c r="C1126" s="14"/>
      <c r="D1126" s="22" t="s">
        <v>1329</v>
      </c>
      <c r="E1126" s="14"/>
      <c r="F1126" s="14"/>
      <c r="G1126" s="14"/>
      <c r="H1126" s="14"/>
      <c r="I1126" s="14"/>
      <c r="J1126" s="14"/>
    </row>
    <row r="1127" spans="1:10" x14ac:dyDescent="0.25">
      <c r="A1127" s="10" t="s">
        <v>1330</v>
      </c>
      <c r="B1127" s="11" t="s">
        <v>16</v>
      </c>
      <c r="C1127" s="11" t="s">
        <v>17</v>
      </c>
      <c r="D1127" s="22" t="s">
        <v>1331</v>
      </c>
      <c r="E1127" s="12">
        <v>1</v>
      </c>
      <c r="F1127" s="12">
        <v>2100</v>
      </c>
      <c r="G1127" s="13">
        <f>ROUND(E1127*F1127,2)</f>
        <v>2100</v>
      </c>
      <c r="H1127" s="12">
        <v>1</v>
      </c>
      <c r="I1127" s="38">
        <v>0</v>
      </c>
      <c r="J1127" s="13">
        <f>ROUND(H1127*I1127,2)</f>
        <v>0</v>
      </c>
    </row>
    <row r="1128" spans="1:10" ht="67.5" x14ac:dyDescent="0.25">
      <c r="A1128" s="14"/>
      <c r="B1128" s="14"/>
      <c r="C1128" s="14"/>
      <c r="D1128" s="22" t="s">
        <v>1332</v>
      </c>
      <c r="E1128" s="14"/>
      <c r="F1128" s="14"/>
      <c r="G1128" s="14"/>
      <c r="H1128" s="14"/>
      <c r="I1128" s="14"/>
      <c r="J1128" s="14"/>
    </row>
    <row r="1129" spans="1:10" x14ac:dyDescent="0.25">
      <c r="A1129" s="14"/>
      <c r="B1129" s="14"/>
      <c r="C1129" s="14"/>
      <c r="D1129" s="33" t="s">
        <v>1333</v>
      </c>
      <c r="E1129" s="12">
        <v>1</v>
      </c>
      <c r="F1129" s="15">
        <f>G1117+G1119+G1121+G1123+G1125+G1127</f>
        <v>9931.61</v>
      </c>
      <c r="G1129" s="15">
        <f>ROUND(E1129*F1129,2)</f>
        <v>9931.61</v>
      </c>
      <c r="H1129" s="12">
        <v>1</v>
      </c>
      <c r="I1129" s="15">
        <f>J1117+J1119+J1121+J1123+J1125+J1127</f>
        <v>0</v>
      </c>
      <c r="J1129" s="15">
        <f>ROUND(H1129*I1129,2)</f>
        <v>0</v>
      </c>
    </row>
    <row r="1130" spans="1:10" ht="1.1499999999999999" customHeight="1" x14ac:dyDescent="0.25">
      <c r="A1130" s="16"/>
      <c r="B1130" s="16"/>
      <c r="C1130" s="16"/>
      <c r="D1130" s="34"/>
      <c r="E1130" s="16"/>
      <c r="F1130" s="16"/>
      <c r="G1130" s="16"/>
      <c r="H1130" s="16"/>
      <c r="I1130" s="16"/>
      <c r="J1130" s="16"/>
    </row>
    <row r="1131" spans="1:10" x14ac:dyDescent="0.25">
      <c r="A1131" s="17" t="s">
        <v>1334</v>
      </c>
      <c r="B1131" s="17" t="s">
        <v>10</v>
      </c>
      <c r="C1131" s="17" t="s">
        <v>11</v>
      </c>
      <c r="D1131" s="35" t="s">
        <v>73</v>
      </c>
      <c r="E1131" s="18">
        <f t="shared" ref="E1131:J1131" si="58">E1158</f>
        <v>1</v>
      </c>
      <c r="F1131" s="18">
        <f t="shared" si="58"/>
        <v>72683.360000000001</v>
      </c>
      <c r="G1131" s="18">
        <f t="shared" si="58"/>
        <v>72683.360000000001</v>
      </c>
      <c r="H1131" s="18">
        <f t="shared" si="58"/>
        <v>1</v>
      </c>
      <c r="I1131" s="18">
        <f t="shared" si="58"/>
        <v>0</v>
      </c>
      <c r="J1131" s="18">
        <f t="shared" si="58"/>
        <v>0</v>
      </c>
    </row>
    <row r="1132" spans="1:10" x14ac:dyDescent="0.25">
      <c r="A1132" s="10" t="s">
        <v>790</v>
      </c>
      <c r="B1132" s="11" t="s">
        <v>16</v>
      </c>
      <c r="C1132" s="11" t="s">
        <v>17</v>
      </c>
      <c r="D1132" s="22" t="s">
        <v>791</v>
      </c>
      <c r="E1132" s="12">
        <v>2</v>
      </c>
      <c r="F1132" s="12">
        <v>267.75</v>
      </c>
      <c r="G1132" s="13">
        <f>ROUND(E1132*F1132,2)</f>
        <v>535.5</v>
      </c>
      <c r="H1132" s="12">
        <v>2</v>
      </c>
      <c r="I1132" s="38">
        <v>0</v>
      </c>
      <c r="J1132" s="13">
        <f>ROUND(H1132*I1132,2)</f>
        <v>0</v>
      </c>
    </row>
    <row r="1133" spans="1:10" ht="67.5" x14ac:dyDescent="0.25">
      <c r="A1133" s="14"/>
      <c r="B1133" s="14"/>
      <c r="C1133" s="14"/>
      <c r="D1133" s="22" t="s">
        <v>792</v>
      </c>
      <c r="E1133" s="14"/>
      <c r="F1133" s="14"/>
      <c r="G1133" s="14"/>
      <c r="H1133" s="14"/>
      <c r="I1133" s="14"/>
      <c r="J1133" s="14"/>
    </row>
    <row r="1134" spans="1:10" x14ac:dyDescent="0.25">
      <c r="A1134" s="10" t="s">
        <v>1335</v>
      </c>
      <c r="B1134" s="11" t="s">
        <v>16</v>
      </c>
      <c r="C1134" s="11" t="s">
        <v>1336</v>
      </c>
      <c r="D1134" s="22" t="s">
        <v>1337</v>
      </c>
      <c r="E1134" s="12">
        <v>20</v>
      </c>
      <c r="F1134" s="12">
        <v>235.62</v>
      </c>
      <c r="G1134" s="13">
        <f>ROUND(E1134*F1134,2)</f>
        <v>4712.3999999999996</v>
      </c>
      <c r="H1134" s="12">
        <v>20</v>
      </c>
      <c r="I1134" s="38">
        <v>0</v>
      </c>
      <c r="J1134" s="13">
        <f>ROUND(H1134*I1134,2)</f>
        <v>0</v>
      </c>
    </row>
    <row r="1135" spans="1:10" ht="67.5" x14ac:dyDescent="0.25">
      <c r="A1135" s="14"/>
      <c r="B1135" s="14"/>
      <c r="C1135" s="14"/>
      <c r="D1135" s="22" t="s">
        <v>1338</v>
      </c>
      <c r="E1135" s="14"/>
      <c r="F1135" s="14"/>
      <c r="G1135" s="14"/>
      <c r="H1135" s="14"/>
      <c r="I1135" s="14"/>
      <c r="J1135" s="14"/>
    </row>
    <row r="1136" spans="1:10" x14ac:dyDescent="0.25">
      <c r="A1136" s="10" t="s">
        <v>1339</v>
      </c>
      <c r="B1136" s="11" t="s">
        <v>16</v>
      </c>
      <c r="C1136" s="11" t="s">
        <v>17</v>
      </c>
      <c r="D1136" s="22" t="s">
        <v>1340</v>
      </c>
      <c r="E1136" s="12">
        <v>20</v>
      </c>
      <c r="F1136" s="12">
        <v>401.63</v>
      </c>
      <c r="G1136" s="13">
        <f>ROUND(E1136*F1136,2)</f>
        <v>8032.6</v>
      </c>
      <c r="H1136" s="12">
        <v>20</v>
      </c>
      <c r="I1136" s="38">
        <v>0</v>
      </c>
      <c r="J1136" s="13">
        <f>ROUND(H1136*I1136,2)</f>
        <v>0</v>
      </c>
    </row>
    <row r="1137" spans="1:10" ht="33.75" x14ac:dyDescent="0.25">
      <c r="A1137" s="14"/>
      <c r="B1137" s="14"/>
      <c r="C1137" s="14"/>
      <c r="D1137" s="22" t="s">
        <v>1341</v>
      </c>
      <c r="E1137" s="14"/>
      <c r="F1137" s="14"/>
      <c r="G1137" s="14"/>
      <c r="H1137" s="14"/>
      <c r="I1137" s="14"/>
      <c r="J1137" s="14"/>
    </row>
    <row r="1138" spans="1:10" x14ac:dyDescent="0.25">
      <c r="A1138" s="10" t="s">
        <v>1342</v>
      </c>
      <c r="B1138" s="11" t="s">
        <v>16</v>
      </c>
      <c r="C1138" s="11" t="s">
        <v>17</v>
      </c>
      <c r="D1138" s="22" t="s">
        <v>1343</v>
      </c>
      <c r="E1138" s="12">
        <v>6</v>
      </c>
      <c r="F1138" s="12">
        <v>3855.6</v>
      </c>
      <c r="G1138" s="13">
        <f>ROUND(E1138*F1138,2)</f>
        <v>23133.599999999999</v>
      </c>
      <c r="H1138" s="12">
        <v>6</v>
      </c>
      <c r="I1138" s="38">
        <v>0</v>
      </c>
      <c r="J1138" s="13">
        <f>ROUND(H1138*I1138,2)</f>
        <v>0</v>
      </c>
    </row>
    <row r="1139" spans="1:10" x14ac:dyDescent="0.25">
      <c r="A1139" s="14"/>
      <c r="B1139" s="14"/>
      <c r="C1139" s="14"/>
      <c r="D1139" s="22" t="s">
        <v>1344</v>
      </c>
      <c r="E1139" s="14"/>
      <c r="F1139" s="14"/>
      <c r="G1139" s="14"/>
      <c r="H1139" s="14"/>
      <c r="I1139" s="14"/>
      <c r="J1139" s="14"/>
    </row>
    <row r="1140" spans="1:10" x14ac:dyDescent="0.25">
      <c r="A1140" s="10" t="s">
        <v>1345</v>
      </c>
      <c r="B1140" s="11" t="s">
        <v>16</v>
      </c>
      <c r="C1140" s="11" t="s">
        <v>107</v>
      </c>
      <c r="D1140" s="22" t="s">
        <v>1346</v>
      </c>
      <c r="E1140" s="12">
        <v>674</v>
      </c>
      <c r="F1140" s="12">
        <v>7.35</v>
      </c>
      <c r="G1140" s="13">
        <f>ROUND(E1140*F1140,2)</f>
        <v>4953.8999999999996</v>
      </c>
      <c r="H1140" s="12">
        <v>674</v>
      </c>
      <c r="I1140" s="38">
        <v>0</v>
      </c>
      <c r="J1140" s="13">
        <f>ROUND(H1140*I1140,2)</f>
        <v>0</v>
      </c>
    </row>
    <row r="1141" spans="1:10" ht="45" x14ac:dyDescent="0.25">
      <c r="A1141" s="14"/>
      <c r="B1141" s="14"/>
      <c r="C1141" s="14"/>
      <c r="D1141" s="22" t="s">
        <v>1347</v>
      </c>
      <c r="E1141" s="14"/>
      <c r="F1141" s="14"/>
      <c r="G1141" s="14"/>
      <c r="H1141" s="14"/>
      <c r="I1141" s="14"/>
      <c r="J1141" s="14"/>
    </row>
    <row r="1142" spans="1:10" x14ac:dyDescent="0.25">
      <c r="A1142" s="10" t="s">
        <v>797</v>
      </c>
      <c r="B1142" s="11" t="s">
        <v>16</v>
      </c>
      <c r="C1142" s="11" t="s">
        <v>107</v>
      </c>
      <c r="D1142" s="22" t="s">
        <v>798</v>
      </c>
      <c r="E1142" s="12">
        <v>560</v>
      </c>
      <c r="F1142" s="12">
        <v>12.09</v>
      </c>
      <c r="G1142" s="13">
        <f>ROUND(E1142*F1142,2)</f>
        <v>6770.4</v>
      </c>
      <c r="H1142" s="12">
        <v>560</v>
      </c>
      <c r="I1142" s="38">
        <v>0</v>
      </c>
      <c r="J1142" s="13">
        <f>ROUND(H1142*I1142,2)</f>
        <v>0</v>
      </c>
    </row>
    <row r="1143" spans="1:10" ht="33.75" x14ac:dyDescent="0.25">
      <c r="A1143" s="14"/>
      <c r="B1143" s="14"/>
      <c r="C1143" s="14"/>
      <c r="D1143" s="22" t="s">
        <v>799</v>
      </c>
      <c r="E1143" s="14"/>
      <c r="F1143" s="14"/>
      <c r="G1143" s="14"/>
      <c r="H1143" s="14"/>
      <c r="I1143" s="14"/>
      <c r="J1143" s="14"/>
    </row>
    <row r="1144" spans="1:10" x14ac:dyDescent="0.25">
      <c r="A1144" s="10" t="s">
        <v>800</v>
      </c>
      <c r="B1144" s="11" t="s">
        <v>16</v>
      </c>
      <c r="C1144" s="11" t="s">
        <v>17</v>
      </c>
      <c r="D1144" s="22" t="s">
        <v>801</v>
      </c>
      <c r="E1144" s="12">
        <v>3</v>
      </c>
      <c r="F1144" s="12">
        <v>578.76</v>
      </c>
      <c r="G1144" s="13">
        <f>ROUND(E1144*F1144,2)</f>
        <v>1736.28</v>
      </c>
      <c r="H1144" s="12">
        <v>3</v>
      </c>
      <c r="I1144" s="38">
        <v>0</v>
      </c>
      <c r="J1144" s="13">
        <f>ROUND(H1144*I1144,2)</f>
        <v>0</v>
      </c>
    </row>
    <row r="1145" spans="1:10" ht="56.25" x14ac:dyDescent="0.25">
      <c r="A1145" s="14"/>
      <c r="B1145" s="14"/>
      <c r="C1145" s="14"/>
      <c r="D1145" s="22" t="s">
        <v>802</v>
      </c>
      <c r="E1145" s="14"/>
      <c r="F1145" s="14"/>
      <c r="G1145" s="14"/>
      <c r="H1145" s="14"/>
      <c r="I1145" s="14"/>
      <c r="J1145" s="14"/>
    </row>
    <row r="1146" spans="1:10" x14ac:dyDescent="0.25">
      <c r="A1146" s="10" t="s">
        <v>803</v>
      </c>
      <c r="B1146" s="11" t="s">
        <v>16</v>
      </c>
      <c r="C1146" s="11" t="s">
        <v>94</v>
      </c>
      <c r="D1146" s="22" t="s">
        <v>804</v>
      </c>
      <c r="E1146" s="12">
        <v>20</v>
      </c>
      <c r="F1146" s="12">
        <v>97.86</v>
      </c>
      <c r="G1146" s="13">
        <f>ROUND(E1146*F1146,2)</f>
        <v>1957.2</v>
      </c>
      <c r="H1146" s="12">
        <v>20</v>
      </c>
      <c r="I1146" s="38">
        <v>0</v>
      </c>
      <c r="J1146" s="13">
        <f>ROUND(H1146*I1146,2)</f>
        <v>0</v>
      </c>
    </row>
    <row r="1147" spans="1:10" ht="90" x14ac:dyDescent="0.25">
      <c r="A1147" s="14"/>
      <c r="B1147" s="14"/>
      <c r="C1147" s="14"/>
      <c r="D1147" s="22" t="s">
        <v>805</v>
      </c>
      <c r="E1147" s="14"/>
      <c r="F1147" s="14"/>
      <c r="G1147" s="14"/>
      <c r="H1147" s="14"/>
      <c r="I1147" s="14"/>
      <c r="J1147" s="14"/>
    </row>
    <row r="1148" spans="1:10" x14ac:dyDescent="0.25">
      <c r="A1148" s="10" t="s">
        <v>806</v>
      </c>
      <c r="B1148" s="11" t="s">
        <v>16</v>
      </c>
      <c r="C1148" s="11" t="s">
        <v>94</v>
      </c>
      <c r="D1148" s="22" t="s">
        <v>807</v>
      </c>
      <c r="E1148" s="12">
        <v>18</v>
      </c>
      <c r="F1148" s="12">
        <v>114.66</v>
      </c>
      <c r="G1148" s="13">
        <f>ROUND(E1148*F1148,2)</f>
        <v>2063.88</v>
      </c>
      <c r="H1148" s="12">
        <v>18</v>
      </c>
      <c r="I1148" s="38">
        <v>0</v>
      </c>
      <c r="J1148" s="13">
        <f>ROUND(H1148*I1148,2)</f>
        <v>0</v>
      </c>
    </row>
    <row r="1149" spans="1:10" ht="56.25" x14ac:dyDescent="0.25">
      <c r="A1149" s="14"/>
      <c r="B1149" s="14"/>
      <c r="C1149" s="14"/>
      <c r="D1149" s="22" t="s">
        <v>808</v>
      </c>
      <c r="E1149" s="14"/>
      <c r="F1149" s="14"/>
      <c r="G1149" s="14"/>
      <c r="H1149" s="14"/>
      <c r="I1149" s="14"/>
      <c r="J1149" s="14"/>
    </row>
    <row r="1150" spans="1:10" x14ac:dyDescent="0.25">
      <c r="A1150" s="10" t="s">
        <v>809</v>
      </c>
      <c r="B1150" s="11" t="s">
        <v>16</v>
      </c>
      <c r="C1150" s="11" t="s">
        <v>94</v>
      </c>
      <c r="D1150" s="22" t="s">
        <v>810</v>
      </c>
      <c r="E1150" s="12">
        <v>225</v>
      </c>
      <c r="F1150" s="12">
        <v>28.32</v>
      </c>
      <c r="G1150" s="13">
        <f>ROUND(E1150*F1150,2)</f>
        <v>6372</v>
      </c>
      <c r="H1150" s="12">
        <v>225</v>
      </c>
      <c r="I1150" s="38">
        <v>0</v>
      </c>
      <c r="J1150" s="13">
        <f>ROUND(H1150*I1150,2)</f>
        <v>0</v>
      </c>
    </row>
    <row r="1151" spans="1:10" ht="67.5" x14ac:dyDescent="0.25">
      <c r="A1151" s="14"/>
      <c r="B1151" s="14"/>
      <c r="C1151" s="14"/>
      <c r="D1151" s="22" t="s">
        <v>811</v>
      </c>
      <c r="E1151" s="14"/>
      <c r="F1151" s="14"/>
      <c r="G1151" s="14"/>
      <c r="H1151" s="14"/>
      <c r="I1151" s="14"/>
      <c r="J1151" s="14"/>
    </row>
    <row r="1152" spans="1:10" x14ac:dyDescent="0.25">
      <c r="A1152" s="10" t="s">
        <v>812</v>
      </c>
      <c r="B1152" s="11" t="s">
        <v>16</v>
      </c>
      <c r="C1152" s="11" t="s">
        <v>94</v>
      </c>
      <c r="D1152" s="22" t="s">
        <v>813</v>
      </c>
      <c r="E1152" s="12">
        <v>90</v>
      </c>
      <c r="F1152" s="12">
        <v>27.14</v>
      </c>
      <c r="G1152" s="13">
        <f>ROUND(E1152*F1152,2)</f>
        <v>2442.6</v>
      </c>
      <c r="H1152" s="12">
        <v>90</v>
      </c>
      <c r="I1152" s="38">
        <v>0</v>
      </c>
      <c r="J1152" s="13">
        <f>ROUND(H1152*I1152,2)</f>
        <v>0</v>
      </c>
    </row>
    <row r="1153" spans="1:10" ht="90" x14ac:dyDescent="0.25">
      <c r="A1153" s="14"/>
      <c r="B1153" s="14"/>
      <c r="C1153" s="14"/>
      <c r="D1153" s="22" t="s">
        <v>814</v>
      </c>
      <c r="E1153" s="14"/>
      <c r="F1153" s="14"/>
      <c r="G1153" s="14"/>
      <c r="H1153" s="14"/>
      <c r="I1153" s="14"/>
      <c r="J1153" s="14"/>
    </row>
    <row r="1154" spans="1:10" x14ac:dyDescent="0.25">
      <c r="A1154" s="10" t="s">
        <v>1348</v>
      </c>
      <c r="B1154" s="11" t="s">
        <v>16</v>
      </c>
      <c r="C1154" s="11" t="s">
        <v>94</v>
      </c>
      <c r="D1154" s="22" t="s">
        <v>1349</v>
      </c>
      <c r="E1154" s="12">
        <v>144</v>
      </c>
      <c r="F1154" s="12">
        <v>27.6</v>
      </c>
      <c r="G1154" s="13">
        <f>ROUND(E1154*F1154,2)</f>
        <v>3974.4</v>
      </c>
      <c r="H1154" s="12">
        <v>144</v>
      </c>
      <c r="I1154" s="38">
        <v>0</v>
      </c>
      <c r="J1154" s="13">
        <f>ROUND(H1154*I1154,2)</f>
        <v>0</v>
      </c>
    </row>
    <row r="1155" spans="1:10" ht="33.75" x14ac:dyDescent="0.25">
      <c r="A1155" s="14"/>
      <c r="B1155" s="14"/>
      <c r="C1155" s="14"/>
      <c r="D1155" s="22" t="s">
        <v>1350</v>
      </c>
      <c r="E1155" s="14"/>
      <c r="F1155" s="14"/>
      <c r="G1155" s="14"/>
      <c r="H1155" s="14"/>
      <c r="I1155" s="14"/>
      <c r="J1155" s="14"/>
    </row>
    <row r="1156" spans="1:10" x14ac:dyDescent="0.25">
      <c r="A1156" s="10" t="s">
        <v>1351</v>
      </c>
      <c r="B1156" s="11" t="s">
        <v>16</v>
      </c>
      <c r="C1156" s="11" t="s">
        <v>107</v>
      </c>
      <c r="D1156" s="22" t="s">
        <v>1352</v>
      </c>
      <c r="E1156" s="12">
        <v>674</v>
      </c>
      <c r="F1156" s="12">
        <v>8.9</v>
      </c>
      <c r="G1156" s="13">
        <f>ROUND(E1156*F1156,2)</f>
        <v>5998.6</v>
      </c>
      <c r="H1156" s="12">
        <v>674</v>
      </c>
      <c r="I1156" s="38">
        <v>0</v>
      </c>
      <c r="J1156" s="13">
        <f>ROUND(H1156*I1156,2)</f>
        <v>0</v>
      </c>
    </row>
    <row r="1157" spans="1:10" ht="78.75" x14ac:dyDescent="0.25">
      <c r="A1157" s="14"/>
      <c r="B1157" s="14"/>
      <c r="C1157" s="14"/>
      <c r="D1157" s="22" t="s">
        <v>1353</v>
      </c>
      <c r="E1157" s="14"/>
      <c r="F1157" s="14"/>
      <c r="G1157" s="14"/>
      <c r="H1157" s="14"/>
      <c r="I1157" s="14"/>
      <c r="J1157" s="14"/>
    </row>
    <row r="1158" spans="1:10" x14ac:dyDescent="0.25">
      <c r="A1158" s="14"/>
      <c r="B1158" s="14"/>
      <c r="C1158" s="14"/>
      <c r="D1158" s="33" t="s">
        <v>1354</v>
      </c>
      <c r="E1158" s="12">
        <v>1</v>
      </c>
      <c r="F1158" s="15">
        <f>G1132+G1134+G1136+G1138+G1140+G1142+G1144+G1146+G1148+G1150+G1152+G1154+G1156</f>
        <v>72683.360000000001</v>
      </c>
      <c r="G1158" s="15">
        <f>ROUND(E1158*F1158,2)</f>
        <v>72683.360000000001</v>
      </c>
      <c r="H1158" s="12">
        <v>1</v>
      </c>
      <c r="I1158" s="15">
        <f>J1132+J1134+J1136+J1138+J1140+J1142+J1144+J1146+J1148+J1150+J1152+J1154+J1156</f>
        <v>0</v>
      </c>
      <c r="J1158" s="15">
        <f>ROUND(H1158*I1158,2)</f>
        <v>0</v>
      </c>
    </row>
    <row r="1159" spans="1:10" ht="1.1499999999999999" customHeight="1" x14ac:dyDescent="0.25">
      <c r="A1159" s="16"/>
      <c r="B1159" s="16"/>
      <c r="C1159" s="16"/>
      <c r="D1159" s="34"/>
      <c r="E1159" s="16"/>
      <c r="F1159" s="16"/>
      <c r="G1159" s="16"/>
      <c r="H1159" s="16"/>
      <c r="I1159" s="16"/>
      <c r="J1159" s="16"/>
    </row>
    <row r="1160" spans="1:10" x14ac:dyDescent="0.25">
      <c r="A1160" s="14"/>
      <c r="B1160" s="14"/>
      <c r="C1160" s="14"/>
      <c r="D1160" s="33" t="s">
        <v>1355</v>
      </c>
      <c r="E1160" s="12">
        <v>1</v>
      </c>
      <c r="F1160" s="15">
        <f>G611+G782+G847+G874+G965+G1032+G1099+G1116+G1131</f>
        <v>2782962.63</v>
      </c>
      <c r="G1160" s="15">
        <f>ROUND(E1160*F1160,2)</f>
        <v>2782962.63</v>
      </c>
      <c r="H1160" s="12">
        <v>1</v>
      </c>
      <c r="I1160" s="15">
        <f>J611+J782+J847+J874+J965+J1032+J1099+J1116+J1131</f>
        <v>9975</v>
      </c>
      <c r="J1160" s="15">
        <f>ROUND(H1160*I1160,2)</f>
        <v>9975</v>
      </c>
    </row>
    <row r="1161" spans="1:10" ht="1.1499999999999999" customHeight="1" x14ac:dyDescent="0.25">
      <c r="A1161" s="16"/>
      <c r="B1161" s="16"/>
      <c r="C1161" s="16"/>
      <c r="D1161" s="34"/>
      <c r="E1161" s="16"/>
      <c r="F1161" s="16"/>
      <c r="G1161" s="16"/>
      <c r="H1161" s="16"/>
      <c r="I1161" s="16"/>
      <c r="J1161" s="16"/>
    </row>
    <row r="1162" spans="1:10" x14ac:dyDescent="0.25">
      <c r="A1162" s="14"/>
      <c r="B1162" s="14"/>
      <c r="C1162" s="14"/>
      <c r="D1162" s="33" t="s">
        <v>1356</v>
      </c>
      <c r="E1162" s="19">
        <v>1</v>
      </c>
      <c r="F1162" s="15">
        <f>G362+G610</f>
        <v>3718640.15</v>
      </c>
      <c r="G1162" s="15">
        <f>ROUND(E1162*F1162,2)</f>
        <v>3718640.15</v>
      </c>
      <c r="H1162" s="19">
        <v>1</v>
      </c>
      <c r="I1162" s="15">
        <f>J362+J610</f>
        <v>19950</v>
      </c>
      <c r="J1162" s="15">
        <f>ROUND(H1162*I1162,2)</f>
        <v>19950</v>
      </c>
    </row>
    <row r="1163" spans="1:10" ht="1.1499999999999999" customHeight="1" x14ac:dyDescent="0.25">
      <c r="A1163" s="16"/>
      <c r="B1163" s="16"/>
      <c r="C1163" s="16"/>
      <c r="D1163" s="34"/>
      <c r="E1163" s="16"/>
      <c r="F1163" s="16"/>
      <c r="G1163" s="16"/>
      <c r="H1163" s="16"/>
      <c r="I1163" s="16"/>
      <c r="J1163" s="16"/>
    </row>
    <row r="1164" spans="1:10" x14ac:dyDescent="0.25">
      <c r="A1164" s="5" t="s">
        <v>1357</v>
      </c>
      <c r="B1164" s="5" t="s">
        <v>10</v>
      </c>
      <c r="C1164" s="5" t="s">
        <v>11</v>
      </c>
      <c r="D1164" s="31" t="s">
        <v>1358</v>
      </c>
      <c r="E1164" s="6">
        <f t="shared" ref="E1164:J1164" si="59">E1219</f>
        <v>1</v>
      </c>
      <c r="F1164" s="7">
        <f t="shared" si="59"/>
        <v>155911.97</v>
      </c>
      <c r="G1164" s="7">
        <f t="shared" si="59"/>
        <v>155911.97</v>
      </c>
      <c r="H1164" s="6">
        <f t="shared" si="59"/>
        <v>1</v>
      </c>
      <c r="I1164" s="7">
        <f t="shared" si="59"/>
        <v>0</v>
      </c>
      <c r="J1164" s="7">
        <f t="shared" si="59"/>
        <v>0</v>
      </c>
    </row>
    <row r="1165" spans="1:10" x14ac:dyDescent="0.25">
      <c r="A1165" s="8" t="s">
        <v>1359</v>
      </c>
      <c r="B1165" s="8" t="s">
        <v>10</v>
      </c>
      <c r="C1165" s="8" t="s">
        <v>11</v>
      </c>
      <c r="D1165" s="32" t="s">
        <v>1360</v>
      </c>
      <c r="E1165" s="9">
        <f t="shared" ref="E1165:J1165" si="60">E1196</f>
        <v>1</v>
      </c>
      <c r="F1165" s="9">
        <f t="shared" si="60"/>
        <v>41125.370000000003</v>
      </c>
      <c r="G1165" s="9">
        <f t="shared" si="60"/>
        <v>41125.370000000003</v>
      </c>
      <c r="H1165" s="9">
        <f t="shared" si="60"/>
        <v>1</v>
      </c>
      <c r="I1165" s="9">
        <f t="shared" si="60"/>
        <v>0</v>
      </c>
      <c r="J1165" s="9">
        <f t="shared" si="60"/>
        <v>0</v>
      </c>
    </row>
    <row r="1166" spans="1:10" x14ac:dyDescent="0.25">
      <c r="A1166" s="10" t="s">
        <v>1361</v>
      </c>
      <c r="B1166" s="11" t="s">
        <v>16</v>
      </c>
      <c r="C1166" s="11" t="s">
        <v>17</v>
      </c>
      <c r="D1166" s="22" t="s">
        <v>1362</v>
      </c>
      <c r="E1166" s="12">
        <v>27</v>
      </c>
      <c r="F1166" s="12">
        <v>116.64</v>
      </c>
      <c r="G1166" s="13">
        <f>ROUND(E1166*F1166,2)</f>
        <v>3149.28</v>
      </c>
      <c r="H1166" s="12">
        <v>27</v>
      </c>
      <c r="I1166" s="38">
        <v>0</v>
      </c>
      <c r="J1166" s="13">
        <f>ROUND(H1166*I1166,2)</f>
        <v>0</v>
      </c>
    </row>
    <row r="1167" spans="1:10" ht="22.5" x14ac:dyDescent="0.25">
      <c r="A1167" s="14"/>
      <c r="B1167" s="14"/>
      <c r="C1167" s="14"/>
      <c r="D1167" s="22" t="s">
        <v>1363</v>
      </c>
      <c r="E1167" s="14"/>
      <c r="F1167" s="14"/>
      <c r="G1167" s="14"/>
      <c r="H1167" s="14"/>
      <c r="I1167" s="14"/>
      <c r="J1167" s="14"/>
    </row>
    <row r="1168" spans="1:10" x14ac:dyDescent="0.25">
      <c r="A1168" s="10" t="s">
        <v>1364</v>
      </c>
      <c r="B1168" s="11" t="s">
        <v>16</v>
      </c>
      <c r="C1168" s="11" t="s">
        <v>17</v>
      </c>
      <c r="D1168" s="22" t="s">
        <v>1365</v>
      </c>
      <c r="E1168" s="12">
        <v>30</v>
      </c>
      <c r="F1168" s="12">
        <v>51.5</v>
      </c>
      <c r="G1168" s="13">
        <f>ROUND(E1168*F1168,2)</f>
        <v>1545</v>
      </c>
      <c r="H1168" s="12">
        <v>30</v>
      </c>
      <c r="I1168" s="38">
        <v>0</v>
      </c>
      <c r="J1168" s="13">
        <f>ROUND(H1168*I1168,2)</f>
        <v>0</v>
      </c>
    </row>
    <row r="1169" spans="1:10" ht="22.5" x14ac:dyDescent="0.25">
      <c r="A1169" s="14"/>
      <c r="B1169" s="14"/>
      <c r="C1169" s="14"/>
      <c r="D1169" s="22" t="s">
        <v>1366</v>
      </c>
      <c r="E1169" s="14"/>
      <c r="F1169" s="14"/>
      <c r="G1169" s="14"/>
      <c r="H1169" s="14"/>
      <c r="I1169" s="14"/>
      <c r="J1169" s="14"/>
    </row>
    <row r="1170" spans="1:10" x14ac:dyDescent="0.25">
      <c r="A1170" s="10" t="s">
        <v>1367</v>
      </c>
      <c r="B1170" s="11" t="s">
        <v>16</v>
      </c>
      <c r="C1170" s="11" t="s">
        <v>17</v>
      </c>
      <c r="D1170" s="22" t="s">
        <v>1368</v>
      </c>
      <c r="E1170" s="12">
        <v>6</v>
      </c>
      <c r="F1170" s="12">
        <v>636.15</v>
      </c>
      <c r="G1170" s="13">
        <f>ROUND(E1170*F1170,2)</f>
        <v>3816.9</v>
      </c>
      <c r="H1170" s="12">
        <v>6</v>
      </c>
      <c r="I1170" s="38">
        <v>0</v>
      </c>
      <c r="J1170" s="13">
        <f>ROUND(H1170*I1170,2)</f>
        <v>0</v>
      </c>
    </row>
    <row r="1171" spans="1:10" x14ac:dyDescent="0.25">
      <c r="A1171" s="14"/>
      <c r="B1171" s="14"/>
      <c r="C1171" s="14"/>
      <c r="D1171" s="22" t="s">
        <v>1369</v>
      </c>
      <c r="E1171" s="14"/>
      <c r="F1171" s="14"/>
      <c r="G1171" s="14"/>
      <c r="H1171" s="14"/>
      <c r="I1171" s="14"/>
      <c r="J1171" s="14"/>
    </row>
    <row r="1172" spans="1:10" x14ac:dyDescent="0.25">
      <c r="A1172" s="10" t="s">
        <v>1370</v>
      </c>
      <c r="B1172" s="11" t="s">
        <v>16</v>
      </c>
      <c r="C1172" s="11" t="s">
        <v>17</v>
      </c>
      <c r="D1172" s="22" t="s">
        <v>1371</v>
      </c>
      <c r="E1172" s="12">
        <v>6</v>
      </c>
      <c r="F1172" s="12">
        <v>144.56</v>
      </c>
      <c r="G1172" s="13">
        <f>ROUND(E1172*F1172,2)</f>
        <v>867.36</v>
      </c>
      <c r="H1172" s="12">
        <v>6</v>
      </c>
      <c r="I1172" s="38">
        <v>0</v>
      </c>
      <c r="J1172" s="13">
        <f>ROUND(H1172*I1172,2)</f>
        <v>0</v>
      </c>
    </row>
    <row r="1173" spans="1:10" ht="22.5" x14ac:dyDescent="0.25">
      <c r="A1173" s="14"/>
      <c r="B1173" s="14"/>
      <c r="C1173" s="14"/>
      <c r="D1173" s="22" t="s">
        <v>1372</v>
      </c>
      <c r="E1173" s="14"/>
      <c r="F1173" s="14"/>
      <c r="G1173" s="14"/>
      <c r="H1173" s="14"/>
      <c r="I1173" s="14"/>
      <c r="J1173" s="14"/>
    </row>
    <row r="1174" spans="1:10" x14ac:dyDescent="0.25">
      <c r="A1174" s="10" t="s">
        <v>1373</v>
      </c>
      <c r="B1174" s="11" t="s">
        <v>16</v>
      </c>
      <c r="C1174" s="11" t="s">
        <v>107</v>
      </c>
      <c r="D1174" s="22" t="s">
        <v>1374</v>
      </c>
      <c r="E1174" s="12">
        <v>120</v>
      </c>
      <c r="F1174" s="12">
        <v>84</v>
      </c>
      <c r="G1174" s="13">
        <f>ROUND(E1174*F1174,2)</f>
        <v>10080</v>
      </c>
      <c r="H1174" s="12">
        <v>120</v>
      </c>
      <c r="I1174" s="38">
        <v>0</v>
      </c>
      <c r="J1174" s="13">
        <f>ROUND(H1174*I1174,2)</f>
        <v>0</v>
      </c>
    </row>
    <row r="1175" spans="1:10" ht="45" x14ac:dyDescent="0.25">
      <c r="A1175" s="14"/>
      <c r="B1175" s="14"/>
      <c r="C1175" s="14"/>
      <c r="D1175" s="22" t="s">
        <v>1375</v>
      </c>
      <c r="E1175" s="14"/>
      <c r="F1175" s="14"/>
      <c r="G1175" s="14"/>
      <c r="H1175" s="14"/>
      <c r="I1175" s="14"/>
      <c r="J1175" s="14"/>
    </row>
    <row r="1176" spans="1:10" x14ac:dyDescent="0.25">
      <c r="A1176" s="10" t="s">
        <v>1376</v>
      </c>
      <c r="B1176" s="11" t="s">
        <v>16</v>
      </c>
      <c r="C1176" s="11" t="s">
        <v>17</v>
      </c>
      <c r="D1176" s="22" t="s">
        <v>1377</v>
      </c>
      <c r="E1176" s="12">
        <v>4</v>
      </c>
      <c r="F1176" s="12">
        <v>211.93</v>
      </c>
      <c r="G1176" s="13">
        <f>ROUND(E1176*F1176,2)</f>
        <v>847.72</v>
      </c>
      <c r="H1176" s="12">
        <v>4</v>
      </c>
      <c r="I1176" s="38">
        <v>0</v>
      </c>
      <c r="J1176" s="13">
        <f>ROUND(H1176*I1176,2)</f>
        <v>0</v>
      </c>
    </row>
    <row r="1177" spans="1:10" ht="67.5" x14ac:dyDescent="0.25">
      <c r="A1177" s="14"/>
      <c r="B1177" s="14"/>
      <c r="C1177" s="14"/>
      <c r="D1177" s="22" t="s">
        <v>1378</v>
      </c>
      <c r="E1177" s="14"/>
      <c r="F1177" s="14"/>
      <c r="G1177" s="14"/>
      <c r="H1177" s="14"/>
      <c r="I1177" s="14"/>
      <c r="J1177" s="14"/>
    </row>
    <row r="1178" spans="1:10" x14ac:dyDescent="0.25">
      <c r="A1178" s="10" t="s">
        <v>1379</v>
      </c>
      <c r="B1178" s="11" t="s">
        <v>16</v>
      </c>
      <c r="C1178" s="11" t="s">
        <v>17</v>
      </c>
      <c r="D1178" s="22" t="s">
        <v>1380</v>
      </c>
      <c r="E1178" s="12">
        <v>29</v>
      </c>
      <c r="F1178" s="12">
        <v>97.99</v>
      </c>
      <c r="G1178" s="13">
        <f>ROUND(E1178*F1178,2)</f>
        <v>2841.71</v>
      </c>
      <c r="H1178" s="12">
        <v>29</v>
      </c>
      <c r="I1178" s="38">
        <v>0</v>
      </c>
      <c r="J1178" s="13">
        <f>ROUND(H1178*I1178,2)</f>
        <v>0</v>
      </c>
    </row>
    <row r="1179" spans="1:10" ht="22.5" x14ac:dyDescent="0.25">
      <c r="A1179" s="14"/>
      <c r="B1179" s="14"/>
      <c r="C1179" s="14"/>
      <c r="D1179" s="22" t="s">
        <v>1381</v>
      </c>
      <c r="E1179" s="14"/>
      <c r="F1179" s="14"/>
      <c r="G1179" s="14"/>
      <c r="H1179" s="14"/>
      <c r="I1179" s="14"/>
      <c r="J1179" s="14"/>
    </row>
    <row r="1180" spans="1:10" x14ac:dyDescent="0.25">
      <c r="A1180" s="10" t="s">
        <v>1382</v>
      </c>
      <c r="B1180" s="11" t="s">
        <v>16</v>
      </c>
      <c r="C1180" s="11" t="s">
        <v>17</v>
      </c>
      <c r="D1180" s="22" t="s">
        <v>1383</v>
      </c>
      <c r="E1180" s="12">
        <v>7</v>
      </c>
      <c r="F1180" s="12">
        <v>345.52</v>
      </c>
      <c r="G1180" s="13">
        <f>ROUND(E1180*F1180,2)</f>
        <v>2418.64</v>
      </c>
      <c r="H1180" s="12">
        <v>7</v>
      </c>
      <c r="I1180" s="38">
        <v>0</v>
      </c>
      <c r="J1180" s="13">
        <f>ROUND(H1180*I1180,2)</f>
        <v>0</v>
      </c>
    </row>
    <row r="1181" spans="1:10" ht="22.5" x14ac:dyDescent="0.25">
      <c r="A1181" s="14"/>
      <c r="B1181" s="14"/>
      <c r="C1181" s="14"/>
      <c r="D1181" s="22" t="s">
        <v>1384</v>
      </c>
      <c r="E1181" s="14"/>
      <c r="F1181" s="14"/>
      <c r="G1181" s="14"/>
      <c r="H1181" s="14"/>
      <c r="I1181" s="14"/>
      <c r="J1181" s="14"/>
    </row>
    <row r="1182" spans="1:10" x14ac:dyDescent="0.25">
      <c r="A1182" s="10" t="s">
        <v>1385</v>
      </c>
      <c r="B1182" s="11" t="s">
        <v>16</v>
      </c>
      <c r="C1182" s="11" t="s">
        <v>17</v>
      </c>
      <c r="D1182" s="22" t="s">
        <v>1386</v>
      </c>
      <c r="E1182" s="12">
        <v>4</v>
      </c>
      <c r="F1182" s="12">
        <v>239</v>
      </c>
      <c r="G1182" s="13">
        <f>ROUND(E1182*F1182,2)</f>
        <v>956</v>
      </c>
      <c r="H1182" s="12">
        <v>4</v>
      </c>
      <c r="I1182" s="38">
        <v>0</v>
      </c>
      <c r="J1182" s="13">
        <f>ROUND(H1182*I1182,2)</f>
        <v>0</v>
      </c>
    </row>
    <row r="1183" spans="1:10" ht="22.5" x14ac:dyDescent="0.25">
      <c r="A1183" s="14"/>
      <c r="B1183" s="14"/>
      <c r="C1183" s="14"/>
      <c r="D1183" s="22" t="s">
        <v>1387</v>
      </c>
      <c r="E1183" s="14"/>
      <c r="F1183" s="14"/>
      <c r="G1183" s="14"/>
      <c r="H1183" s="14"/>
      <c r="I1183" s="14"/>
      <c r="J1183" s="14"/>
    </row>
    <row r="1184" spans="1:10" x14ac:dyDescent="0.25">
      <c r="A1184" s="10" t="s">
        <v>1388</v>
      </c>
      <c r="B1184" s="11" t="s">
        <v>16</v>
      </c>
      <c r="C1184" s="11" t="s">
        <v>17</v>
      </c>
      <c r="D1184" s="22" t="s">
        <v>1389</v>
      </c>
      <c r="E1184" s="12">
        <v>27</v>
      </c>
      <c r="F1184" s="12">
        <v>34.71</v>
      </c>
      <c r="G1184" s="13">
        <f>ROUND(E1184*F1184,2)</f>
        <v>937.17</v>
      </c>
      <c r="H1184" s="12">
        <v>27</v>
      </c>
      <c r="I1184" s="38">
        <v>0</v>
      </c>
      <c r="J1184" s="13">
        <f>ROUND(H1184*I1184,2)</f>
        <v>0</v>
      </c>
    </row>
    <row r="1185" spans="1:10" ht="22.5" x14ac:dyDescent="0.25">
      <c r="A1185" s="14"/>
      <c r="B1185" s="14"/>
      <c r="C1185" s="14"/>
      <c r="D1185" s="22" t="s">
        <v>1390</v>
      </c>
      <c r="E1185" s="14"/>
      <c r="F1185" s="14"/>
      <c r="G1185" s="14"/>
      <c r="H1185" s="14"/>
      <c r="I1185" s="14"/>
      <c r="J1185" s="14"/>
    </row>
    <row r="1186" spans="1:10" x14ac:dyDescent="0.25">
      <c r="A1186" s="10" t="s">
        <v>1391</v>
      </c>
      <c r="B1186" s="11" t="s">
        <v>16</v>
      </c>
      <c r="C1186" s="11" t="s">
        <v>17</v>
      </c>
      <c r="D1186" s="22" t="s">
        <v>1392</v>
      </c>
      <c r="E1186" s="12">
        <v>6</v>
      </c>
      <c r="F1186" s="12">
        <v>113.14</v>
      </c>
      <c r="G1186" s="13">
        <f>ROUND(E1186*F1186,2)</f>
        <v>678.84</v>
      </c>
      <c r="H1186" s="12">
        <v>6</v>
      </c>
      <c r="I1186" s="38">
        <v>0</v>
      </c>
      <c r="J1186" s="13">
        <f>ROUND(H1186*I1186,2)</f>
        <v>0</v>
      </c>
    </row>
    <row r="1187" spans="1:10" ht="22.5" x14ac:dyDescent="0.25">
      <c r="A1187" s="14"/>
      <c r="B1187" s="14"/>
      <c r="C1187" s="14"/>
      <c r="D1187" s="22" t="s">
        <v>1393</v>
      </c>
      <c r="E1187" s="14"/>
      <c r="F1187" s="14"/>
      <c r="G1187" s="14"/>
      <c r="H1187" s="14"/>
      <c r="I1187" s="14"/>
      <c r="J1187" s="14"/>
    </row>
    <row r="1188" spans="1:10" x14ac:dyDescent="0.25">
      <c r="A1188" s="10" t="s">
        <v>1394</v>
      </c>
      <c r="B1188" s="11" t="s">
        <v>16</v>
      </c>
      <c r="C1188" s="11" t="s">
        <v>107</v>
      </c>
      <c r="D1188" s="22" t="s">
        <v>1395</v>
      </c>
      <c r="E1188" s="12">
        <v>150</v>
      </c>
      <c r="F1188" s="12">
        <v>32.590000000000003</v>
      </c>
      <c r="G1188" s="13">
        <f>ROUND(E1188*F1188,2)</f>
        <v>4888.5</v>
      </c>
      <c r="H1188" s="12">
        <v>150</v>
      </c>
      <c r="I1188" s="38">
        <v>0</v>
      </c>
      <c r="J1188" s="13">
        <f>ROUND(H1188*I1188,2)</f>
        <v>0</v>
      </c>
    </row>
    <row r="1189" spans="1:10" x14ac:dyDescent="0.25">
      <c r="A1189" s="14"/>
      <c r="B1189" s="14"/>
      <c r="C1189" s="14"/>
      <c r="D1189" s="22" t="s">
        <v>1396</v>
      </c>
      <c r="E1189" s="14"/>
      <c r="F1189" s="14"/>
      <c r="G1189" s="14"/>
      <c r="H1189" s="14"/>
      <c r="I1189" s="14"/>
      <c r="J1189" s="14"/>
    </row>
    <row r="1190" spans="1:10" x14ac:dyDescent="0.25">
      <c r="A1190" s="10" t="s">
        <v>1397</v>
      </c>
      <c r="B1190" s="11" t="s">
        <v>16</v>
      </c>
      <c r="C1190" s="11" t="s">
        <v>17</v>
      </c>
      <c r="D1190" s="22" t="s">
        <v>1398</v>
      </c>
      <c r="E1190" s="12">
        <v>45</v>
      </c>
      <c r="F1190" s="12">
        <v>14.05</v>
      </c>
      <c r="G1190" s="13">
        <f>ROUND(E1190*F1190,2)</f>
        <v>632.25</v>
      </c>
      <c r="H1190" s="12">
        <v>45</v>
      </c>
      <c r="I1190" s="38">
        <v>0</v>
      </c>
      <c r="J1190" s="13">
        <f>ROUND(H1190*I1190,2)</f>
        <v>0</v>
      </c>
    </row>
    <row r="1191" spans="1:10" ht="22.5" x14ac:dyDescent="0.25">
      <c r="A1191" s="14"/>
      <c r="B1191" s="14"/>
      <c r="C1191" s="14"/>
      <c r="D1191" s="22" t="s">
        <v>1399</v>
      </c>
      <c r="E1191" s="14"/>
      <c r="F1191" s="14"/>
      <c r="G1191" s="14"/>
      <c r="H1191" s="14"/>
      <c r="I1191" s="14"/>
      <c r="J1191" s="14"/>
    </row>
    <row r="1192" spans="1:10" x14ac:dyDescent="0.25">
      <c r="A1192" s="10" t="s">
        <v>1400</v>
      </c>
      <c r="B1192" s="11" t="s">
        <v>16</v>
      </c>
      <c r="C1192" s="11" t="s">
        <v>17</v>
      </c>
      <c r="D1192" s="22" t="s">
        <v>1401</v>
      </c>
      <c r="E1192" s="12">
        <v>8</v>
      </c>
      <c r="F1192" s="12">
        <v>184</v>
      </c>
      <c r="G1192" s="13">
        <f>ROUND(E1192*F1192,2)</f>
        <v>1472</v>
      </c>
      <c r="H1192" s="12">
        <v>8</v>
      </c>
      <c r="I1192" s="38">
        <v>0</v>
      </c>
      <c r="J1192" s="13">
        <f>ROUND(H1192*I1192,2)</f>
        <v>0</v>
      </c>
    </row>
    <row r="1193" spans="1:10" ht="22.5" x14ac:dyDescent="0.25">
      <c r="A1193" s="14"/>
      <c r="B1193" s="14"/>
      <c r="C1193" s="14"/>
      <c r="D1193" s="22" t="s">
        <v>1402</v>
      </c>
      <c r="E1193" s="14"/>
      <c r="F1193" s="14"/>
      <c r="G1193" s="14"/>
      <c r="H1193" s="14"/>
      <c r="I1193" s="14"/>
      <c r="J1193" s="14"/>
    </row>
    <row r="1194" spans="1:10" x14ac:dyDescent="0.25">
      <c r="A1194" s="10" t="s">
        <v>1403</v>
      </c>
      <c r="B1194" s="11" t="s">
        <v>16</v>
      </c>
      <c r="C1194" s="11" t="s">
        <v>107</v>
      </c>
      <c r="D1194" s="22" t="s">
        <v>1404</v>
      </c>
      <c r="E1194" s="12">
        <v>180</v>
      </c>
      <c r="F1194" s="12">
        <v>33.299999999999997</v>
      </c>
      <c r="G1194" s="13">
        <f>ROUND(E1194*F1194,2)</f>
        <v>5994</v>
      </c>
      <c r="H1194" s="12">
        <v>180</v>
      </c>
      <c r="I1194" s="38">
        <v>0</v>
      </c>
      <c r="J1194" s="13">
        <f>ROUND(H1194*I1194,2)</f>
        <v>0</v>
      </c>
    </row>
    <row r="1195" spans="1:10" ht="56.25" x14ac:dyDescent="0.25">
      <c r="A1195" s="14"/>
      <c r="B1195" s="14"/>
      <c r="C1195" s="14"/>
      <c r="D1195" s="22" t="s">
        <v>1405</v>
      </c>
      <c r="E1195" s="14"/>
      <c r="F1195" s="14"/>
      <c r="G1195" s="14"/>
      <c r="H1195" s="14"/>
      <c r="I1195" s="14"/>
      <c r="J1195" s="14"/>
    </row>
    <row r="1196" spans="1:10" x14ac:dyDescent="0.25">
      <c r="A1196" s="14"/>
      <c r="B1196" s="14"/>
      <c r="C1196" s="14"/>
      <c r="D1196" s="33" t="s">
        <v>1406</v>
      </c>
      <c r="E1196" s="12">
        <v>1</v>
      </c>
      <c r="F1196" s="15">
        <f>G1166+G1168+G1170+G1172+G1174+G1176+G1178+G1180+G1182+G1184+G1186+G1188+G1190+G1192+G1194</f>
        <v>41125.370000000003</v>
      </c>
      <c r="G1196" s="15">
        <f>ROUND(E1196*F1196,2)</f>
        <v>41125.370000000003</v>
      </c>
      <c r="H1196" s="12">
        <v>1</v>
      </c>
      <c r="I1196" s="15">
        <f>J1166+J1168+J1170+J1172+J1174+J1176+J1178+J1180+J1182+J1184+J1186+J1188+J1190+J1192+J1194</f>
        <v>0</v>
      </c>
      <c r="J1196" s="15">
        <f>ROUND(H1196*I1196,2)</f>
        <v>0</v>
      </c>
    </row>
    <row r="1197" spans="1:10" ht="1.1499999999999999" customHeight="1" x14ac:dyDescent="0.25">
      <c r="A1197" s="16"/>
      <c r="B1197" s="16"/>
      <c r="C1197" s="16"/>
      <c r="D1197" s="34"/>
      <c r="E1197" s="16"/>
      <c r="F1197" s="16"/>
      <c r="G1197" s="16"/>
      <c r="H1197" s="16"/>
      <c r="I1197" s="16"/>
      <c r="J1197" s="16"/>
    </row>
    <row r="1198" spans="1:10" x14ac:dyDescent="0.25">
      <c r="A1198" s="8" t="s">
        <v>1407</v>
      </c>
      <c r="B1198" s="8" t="s">
        <v>10</v>
      </c>
      <c r="C1198" s="8" t="s">
        <v>11</v>
      </c>
      <c r="D1198" s="32" t="s">
        <v>1408</v>
      </c>
      <c r="E1198" s="9">
        <f t="shared" ref="E1198:J1198" si="61">E1217</f>
        <v>1</v>
      </c>
      <c r="F1198" s="9">
        <f t="shared" si="61"/>
        <v>114786.6</v>
      </c>
      <c r="G1198" s="9">
        <f t="shared" si="61"/>
        <v>114786.6</v>
      </c>
      <c r="H1198" s="9">
        <f t="shared" si="61"/>
        <v>1</v>
      </c>
      <c r="I1198" s="9">
        <f t="shared" si="61"/>
        <v>0</v>
      </c>
      <c r="J1198" s="9">
        <f t="shared" si="61"/>
        <v>0</v>
      </c>
    </row>
    <row r="1199" spans="1:10" x14ac:dyDescent="0.25">
      <c r="A1199" s="10" t="s">
        <v>1409</v>
      </c>
      <c r="B1199" s="11" t="s">
        <v>16</v>
      </c>
      <c r="C1199" s="11" t="s">
        <v>1336</v>
      </c>
      <c r="D1199" s="22" t="s">
        <v>1410</v>
      </c>
      <c r="E1199" s="12">
        <v>48</v>
      </c>
      <c r="F1199" s="12">
        <v>274.01</v>
      </c>
      <c r="G1199" s="13">
        <f>ROUND(E1199*F1199,2)</f>
        <v>13152.48</v>
      </c>
      <c r="H1199" s="12">
        <v>48</v>
      </c>
      <c r="I1199" s="38">
        <v>0</v>
      </c>
      <c r="J1199" s="13">
        <f>ROUND(H1199*I1199,2)</f>
        <v>0</v>
      </c>
    </row>
    <row r="1200" spans="1:10" ht="90" x14ac:dyDescent="0.25">
      <c r="A1200" s="14"/>
      <c r="B1200" s="14"/>
      <c r="C1200" s="14"/>
      <c r="D1200" s="22" t="s">
        <v>1411</v>
      </c>
      <c r="E1200" s="14"/>
      <c r="F1200" s="14"/>
      <c r="G1200" s="14"/>
      <c r="H1200" s="14"/>
      <c r="I1200" s="14"/>
      <c r="J1200" s="14"/>
    </row>
    <row r="1201" spans="1:10" x14ac:dyDescent="0.25">
      <c r="A1201" s="10" t="s">
        <v>1412</v>
      </c>
      <c r="B1201" s="11" t="s">
        <v>16</v>
      </c>
      <c r="C1201" s="11" t="s">
        <v>1336</v>
      </c>
      <c r="D1201" s="22" t="s">
        <v>1413</v>
      </c>
      <c r="E1201" s="12">
        <v>48</v>
      </c>
      <c r="F1201" s="12">
        <v>892.16</v>
      </c>
      <c r="G1201" s="13">
        <f>ROUND(E1201*F1201,2)</f>
        <v>42823.68</v>
      </c>
      <c r="H1201" s="12">
        <v>48</v>
      </c>
      <c r="I1201" s="38">
        <v>0</v>
      </c>
      <c r="J1201" s="13">
        <f>ROUND(H1201*I1201,2)</f>
        <v>0</v>
      </c>
    </row>
    <row r="1202" spans="1:10" ht="112.5" x14ac:dyDescent="0.25">
      <c r="A1202" s="14"/>
      <c r="B1202" s="14"/>
      <c r="C1202" s="14"/>
      <c r="D1202" s="22" t="s">
        <v>1414</v>
      </c>
      <c r="E1202" s="14"/>
      <c r="F1202" s="14"/>
      <c r="G1202" s="14"/>
      <c r="H1202" s="14"/>
      <c r="I1202" s="14"/>
      <c r="J1202" s="14"/>
    </row>
    <row r="1203" spans="1:10" x14ac:dyDescent="0.25">
      <c r="A1203" s="10" t="s">
        <v>1415</v>
      </c>
      <c r="B1203" s="11" t="s">
        <v>16</v>
      </c>
      <c r="C1203" s="11" t="s">
        <v>1336</v>
      </c>
      <c r="D1203" s="22" t="s">
        <v>1416</v>
      </c>
      <c r="E1203" s="12">
        <v>48</v>
      </c>
      <c r="F1203" s="12">
        <v>464.02</v>
      </c>
      <c r="G1203" s="13">
        <f>ROUND(E1203*F1203,2)</f>
        <v>22272.959999999999</v>
      </c>
      <c r="H1203" s="12">
        <v>48</v>
      </c>
      <c r="I1203" s="38">
        <v>0</v>
      </c>
      <c r="J1203" s="13">
        <f>ROUND(H1203*I1203,2)</f>
        <v>0</v>
      </c>
    </row>
    <row r="1204" spans="1:10" ht="112.5" x14ac:dyDescent="0.25">
      <c r="A1204" s="14"/>
      <c r="B1204" s="14"/>
      <c r="C1204" s="14"/>
      <c r="D1204" s="22" t="s">
        <v>1417</v>
      </c>
      <c r="E1204" s="14"/>
      <c r="F1204" s="14"/>
      <c r="G1204" s="14"/>
      <c r="H1204" s="14"/>
      <c r="I1204" s="14"/>
      <c r="J1204" s="14"/>
    </row>
    <row r="1205" spans="1:10" x14ac:dyDescent="0.25">
      <c r="A1205" s="10" t="s">
        <v>1418</v>
      </c>
      <c r="B1205" s="11" t="s">
        <v>16</v>
      </c>
      <c r="C1205" s="11" t="s">
        <v>1336</v>
      </c>
      <c r="D1205" s="22" t="s">
        <v>1419</v>
      </c>
      <c r="E1205" s="12">
        <v>48</v>
      </c>
      <c r="F1205" s="12">
        <v>186.82</v>
      </c>
      <c r="G1205" s="13">
        <f>ROUND(E1205*F1205,2)</f>
        <v>8967.36</v>
      </c>
      <c r="H1205" s="12">
        <v>48</v>
      </c>
      <c r="I1205" s="38">
        <v>0</v>
      </c>
      <c r="J1205" s="13">
        <f>ROUND(H1205*I1205,2)</f>
        <v>0</v>
      </c>
    </row>
    <row r="1206" spans="1:10" ht="33.75" x14ac:dyDescent="0.25">
      <c r="A1206" s="14"/>
      <c r="B1206" s="14"/>
      <c r="C1206" s="14"/>
      <c r="D1206" s="22" t="s">
        <v>1420</v>
      </c>
      <c r="E1206" s="14"/>
      <c r="F1206" s="14"/>
      <c r="G1206" s="14"/>
      <c r="H1206" s="14"/>
      <c r="I1206" s="14"/>
      <c r="J1206" s="14"/>
    </row>
    <row r="1207" spans="1:10" x14ac:dyDescent="0.25">
      <c r="A1207" s="10" t="s">
        <v>1421</v>
      </c>
      <c r="B1207" s="11" t="s">
        <v>16</v>
      </c>
      <c r="C1207" s="11" t="s">
        <v>794</v>
      </c>
      <c r="D1207" s="22" t="s">
        <v>1422</v>
      </c>
      <c r="E1207" s="12">
        <v>12</v>
      </c>
      <c r="F1207" s="12">
        <v>169.08</v>
      </c>
      <c r="G1207" s="13">
        <f>ROUND(E1207*F1207,2)</f>
        <v>2028.96</v>
      </c>
      <c r="H1207" s="12">
        <v>12</v>
      </c>
      <c r="I1207" s="38">
        <v>0</v>
      </c>
      <c r="J1207" s="13">
        <f>ROUND(H1207*I1207,2)</f>
        <v>0</v>
      </c>
    </row>
    <row r="1208" spans="1:10" ht="22.5" x14ac:dyDescent="0.25">
      <c r="A1208" s="14"/>
      <c r="B1208" s="14"/>
      <c r="C1208" s="14"/>
      <c r="D1208" s="22" t="s">
        <v>1423</v>
      </c>
      <c r="E1208" s="14"/>
      <c r="F1208" s="14"/>
      <c r="G1208" s="14"/>
      <c r="H1208" s="14"/>
      <c r="I1208" s="14"/>
      <c r="J1208" s="14"/>
    </row>
    <row r="1209" spans="1:10" x14ac:dyDescent="0.25">
      <c r="A1209" s="10" t="s">
        <v>1424</v>
      </c>
      <c r="B1209" s="11" t="s">
        <v>16</v>
      </c>
      <c r="C1209" s="11" t="s">
        <v>794</v>
      </c>
      <c r="D1209" s="22" t="s">
        <v>1425</v>
      </c>
      <c r="E1209" s="12">
        <v>12</v>
      </c>
      <c r="F1209" s="12">
        <v>1165.5</v>
      </c>
      <c r="G1209" s="13">
        <f>ROUND(E1209*F1209,2)</f>
        <v>13986</v>
      </c>
      <c r="H1209" s="12">
        <v>12</v>
      </c>
      <c r="I1209" s="38">
        <v>0</v>
      </c>
      <c r="J1209" s="13">
        <f>ROUND(H1209*I1209,2)</f>
        <v>0</v>
      </c>
    </row>
    <row r="1210" spans="1:10" ht="22.5" x14ac:dyDescent="0.25">
      <c r="A1210" s="14"/>
      <c r="B1210" s="14"/>
      <c r="C1210" s="14"/>
      <c r="D1210" s="22" t="s">
        <v>1426</v>
      </c>
      <c r="E1210" s="14"/>
      <c r="F1210" s="14"/>
      <c r="G1210" s="14"/>
      <c r="H1210" s="14"/>
      <c r="I1210" s="14"/>
      <c r="J1210" s="14"/>
    </row>
    <row r="1211" spans="1:10" x14ac:dyDescent="0.25">
      <c r="A1211" s="10" t="s">
        <v>1427</v>
      </c>
      <c r="B1211" s="11" t="s">
        <v>16</v>
      </c>
      <c r="C1211" s="11" t="s">
        <v>794</v>
      </c>
      <c r="D1211" s="22" t="s">
        <v>1428</v>
      </c>
      <c r="E1211" s="12">
        <v>12</v>
      </c>
      <c r="F1211" s="12">
        <v>262.5</v>
      </c>
      <c r="G1211" s="13">
        <f>ROUND(E1211*F1211,2)</f>
        <v>3150</v>
      </c>
      <c r="H1211" s="12">
        <v>12</v>
      </c>
      <c r="I1211" s="38">
        <v>0</v>
      </c>
      <c r="J1211" s="13">
        <f>ROUND(H1211*I1211,2)</f>
        <v>0</v>
      </c>
    </row>
    <row r="1212" spans="1:10" ht="22.5" x14ac:dyDescent="0.25">
      <c r="A1212" s="14"/>
      <c r="B1212" s="14"/>
      <c r="C1212" s="14"/>
      <c r="D1212" s="22" t="s">
        <v>1429</v>
      </c>
      <c r="E1212" s="14"/>
      <c r="F1212" s="14"/>
      <c r="G1212" s="14"/>
      <c r="H1212" s="14"/>
      <c r="I1212" s="14"/>
      <c r="J1212" s="14"/>
    </row>
    <row r="1213" spans="1:10" x14ac:dyDescent="0.25">
      <c r="A1213" s="10" t="s">
        <v>1430</v>
      </c>
      <c r="B1213" s="11" t="s">
        <v>16</v>
      </c>
      <c r="C1213" s="11" t="s">
        <v>794</v>
      </c>
      <c r="D1213" s="22" t="s">
        <v>1431</v>
      </c>
      <c r="E1213" s="12">
        <v>12</v>
      </c>
      <c r="F1213" s="12">
        <v>656.25</v>
      </c>
      <c r="G1213" s="13">
        <f>ROUND(E1213*F1213,2)</f>
        <v>7875</v>
      </c>
      <c r="H1213" s="12">
        <v>12</v>
      </c>
      <c r="I1213" s="38">
        <v>0</v>
      </c>
      <c r="J1213" s="13">
        <f>ROUND(H1213*I1213,2)</f>
        <v>0</v>
      </c>
    </row>
    <row r="1214" spans="1:10" ht="22.5" x14ac:dyDescent="0.25">
      <c r="A1214" s="14"/>
      <c r="B1214" s="14"/>
      <c r="C1214" s="14"/>
      <c r="D1214" s="22" t="s">
        <v>1432</v>
      </c>
      <c r="E1214" s="14"/>
      <c r="F1214" s="14"/>
      <c r="G1214" s="14"/>
      <c r="H1214" s="14"/>
      <c r="I1214" s="14"/>
      <c r="J1214" s="14"/>
    </row>
    <row r="1215" spans="1:10" x14ac:dyDescent="0.25">
      <c r="A1215" s="10" t="s">
        <v>1433</v>
      </c>
      <c r="B1215" s="11" t="s">
        <v>16</v>
      </c>
      <c r="C1215" s="11" t="s">
        <v>794</v>
      </c>
      <c r="D1215" s="22" t="s">
        <v>1434</v>
      </c>
      <c r="E1215" s="12">
        <v>12</v>
      </c>
      <c r="F1215" s="12">
        <v>44.18</v>
      </c>
      <c r="G1215" s="13">
        <f>ROUND(E1215*F1215,2)</f>
        <v>530.16</v>
      </c>
      <c r="H1215" s="12">
        <v>12</v>
      </c>
      <c r="I1215" s="38">
        <v>0</v>
      </c>
      <c r="J1215" s="13">
        <f>ROUND(H1215*I1215,2)</f>
        <v>0</v>
      </c>
    </row>
    <row r="1216" spans="1:10" ht="22.5" x14ac:dyDescent="0.25">
      <c r="A1216" s="14"/>
      <c r="B1216" s="14"/>
      <c r="C1216" s="14"/>
      <c r="D1216" s="22" t="s">
        <v>1435</v>
      </c>
      <c r="E1216" s="14"/>
      <c r="F1216" s="14"/>
      <c r="G1216" s="14"/>
      <c r="H1216" s="14"/>
      <c r="I1216" s="14"/>
      <c r="J1216" s="14"/>
    </row>
    <row r="1217" spans="1:10" x14ac:dyDescent="0.25">
      <c r="A1217" s="14"/>
      <c r="B1217" s="14"/>
      <c r="C1217" s="14"/>
      <c r="D1217" s="33" t="s">
        <v>1436</v>
      </c>
      <c r="E1217" s="12">
        <v>1</v>
      </c>
      <c r="F1217" s="15">
        <f>G1199+G1201+G1203+G1205+G1207+G1209+G1211+G1213+G1215</f>
        <v>114786.6</v>
      </c>
      <c r="G1217" s="15">
        <f>ROUND(E1217*F1217,2)</f>
        <v>114786.6</v>
      </c>
      <c r="H1217" s="12">
        <v>1</v>
      </c>
      <c r="I1217" s="15">
        <f>J1199+J1201+J1203+J1205+J1207+J1209+J1211+J1213+J1215</f>
        <v>0</v>
      </c>
      <c r="J1217" s="15">
        <f>ROUND(H1217*I1217,2)</f>
        <v>0</v>
      </c>
    </row>
    <row r="1218" spans="1:10" ht="1.1499999999999999" customHeight="1" x14ac:dyDescent="0.25">
      <c r="A1218" s="16"/>
      <c r="B1218" s="16"/>
      <c r="C1218" s="16"/>
      <c r="D1218" s="34"/>
      <c r="E1218" s="16"/>
      <c r="F1218" s="16"/>
      <c r="G1218" s="16"/>
      <c r="H1218" s="16"/>
      <c r="I1218" s="16"/>
      <c r="J1218" s="16"/>
    </row>
    <row r="1219" spans="1:10" x14ac:dyDescent="0.25">
      <c r="A1219" s="14"/>
      <c r="B1219" s="14"/>
      <c r="C1219" s="14"/>
      <c r="D1219" s="33" t="s">
        <v>1437</v>
      </c>
      <c r="E1219" s="19">
        <v>1</v>
      </c>
      <c r="F1219" s="15">
        <f>G1165+G1198</f>
        <v>155911.97</v>
      </c>
      <c r="G1219" s="15">
        <f>ROUND(E1219*F1219,2)</f>
        <v>155911.97</v>
      </c>
      <c r="H1219" s="19">
        <v>1</v>
      </c>
      <c r="I1219" s="15">
        <f>J1165+J1198</f>
        <v>0</v>
      </c>
      <c r="J1219" s="15">
        <f>ROUND(H1219*I1219,2)</f>
        <v>0</v>
      </c>
    </row>
    <row r="1220" spans="1:10" ht="1.1499999999999999" customHeight="1" x14ac:dyDescent="0.25">
      <c r="A1220" s="16"/>
      <c r="B1220" s="16"/>
      <c r="C1220" s="16"/>
      <c r="D1220" s="34"/>
      <c r="E1220" s="16"/>
      <c r="F1220" s="16"/>
      <c r="G1220" s="16"/>
      <c r="H1220" s="16"/>
      <c r="I1220" s="16"/>
      <c r="J1220" s="16"/>
    </row>
    <row r="1221" spans="1:10" x14ac:dyDescent="0.25">
      <c r="A1221" s="5" t="s">
        <v>1438</v>
      </c>
      <c r="B1221" s="5" t="s">
        <v>10</v>
      </c>
      <c r="C1221" s="5" t="s">
        <v>11</v>
      </c>
      <c r="D1221" s="31" t="s">
        <v>1439</v>
      </c>
      <c r="E1221" s="6">
        <f t="shared" ref="E1221:J1221" si="62">E1236</f>
        <v>1</v>
      </c>
      <c r="F1221" s="7">
        <f t="shared" si="62"/>
        <v>36179.69</v>
      </c>
      <c r="G1221" s="7">
        <f t="shared" si="62"/>
        <v>36179.69</v>
      </c>
      <c r="H1221" s="6">
        <f t="shared" si="62"/>
        <v>1</v>
      </c>
      <c r="I1221" s="7">
        <f t="shared" si="62"/>
        <v>0</v>
      </c>
      <c r="J1221" s="7">
        <f t="shared" si="62"/>
        <v>0</v>
      </c>
    </row>
    <row r="1222" spans="1:10" x14ac:dyDescent="0.25">
      <c r="A1222" s="10" t="s">
        <v>1440</v>
      </c>
      <c r="B1222" s="11" t="s">
        <v>16</v>
      </c>
      <c r="C1222" s="11" t="s">
        <v>17</v>
      </c>
      <c r="D1222" s="22" t="s">
        <v>1441</v>
      </c>
      <c r="E1222" s="12">
        <v>1</v>
      </c>
      <c r="F1222" s="12">
        <v>710</v>
      </c>
      <c r="G1222" s="13">
        <f>ROUND(E1222*F1222,2)</f>
        <v>710</v>
      </c>
      <c r="H1222" s="12">
        <v>1</v>
      </c>
      <c r="I1222" s="38">
        <v>0</v>
      </c>
      <c r="J1222" s="13">
        <f>ROUND(H1222*I1222,2)</f>
        <v>0</v>
      </c>
    </row>
    <row r="1223" spans="1:10" ht="56.25" x14ac:dyDescent="0.25">
      <c r="A1223" s="14"/>
      <c r="B1223" s="14"/>
      <c r="C1223" s="14"/>
      <c r="D1223" s="22" t="s">
        <v>1442</v>
      </c>
      <c r="E1223" s="14"/>
      <c r="F1223" s="14"/>
      <c r="G1223" s="14"/>
      <c r="H1223" s="14"/>
      <c r="I1223" s="14"/>
      <c r="J1223" s="14"/>
    </row>
    <row r="1224" spans="1:10" x14ac:dyDescent="0.25">
      <c r="A1224" s="10" t="s">
        <v>1443</v>
      </c>
      <c r="B1224" s="11" t="s">
        <v>16</v>
      </c>
      <c r="C1224" s="11" t="s">
        <v>794</v>
      </c>
      <c r="D1224" s="22" t="s">
        <v>1444</v>
      </c>
      <c r="E1224" s="12">
        <v>12</v>
      </c>
      <c r="F1224" s="12">
        <v>630</v>
      </c>
      <c r="G1224" s="13">
        <f>ROUND(E1224*F1224,2)</f>
        <v>7560</v>
      </c>
      <c r="H1224" s="12">
        <v>12</v>
      </c>
      <c r="I1224" s="38">
        <v>0</v>
      </c>
      <c r="J1224" s="13">
        <f>ROUND(H1224*I1224,2)</f>
        <v>0</v>
      </c>
    </row>
    <row r="1225" spans="1:10" ht="22.5" x14ac:dyDescent="0.25">
      <c r="A1225" s="14"/>
      <c r="B1225" s="14"/>
      <c r="C1225" s="14"/>
      <c r="D1225" s="22" t="s">
        <v>1445</v>
      </c>
      <c r="E1225" s="14"/>
      <c r="F1225" s="14"/>
      <c r="G1225" s="14"/>
      <c r="H1225" s="14"/>
      <c r="I1225" s="14"/>
      <c r="J1225" s="14"/>
    </row>
    <row r="1226" spans="1:10" x14ac:dyDescent="0.25">
      <c r="A1226" s="10" t="s">
        <v>1446</v>
      </c>
      <c r="B1226" s="11" t="s">
        <v>16</v>
      </c>
      <c r="C1226" s="11" t="s">
        <v>794</v>
      </c>
      <c r="D1226" s="22" t="s">
        <v>1447</v>
      </c>
      <c r="E1226" s="12">
        <v>12</v>
      </c>
      <c r="F1226" s="12">
        <v>630</v>
      </c>
      <c r="G1226" s="13">
        <f>ROUND(E1226*F1226,2)</f>
        <v>7560</v>
      </c>
      <c r="H1226" s="12">
        <v>12</v>
      </c>
      <c r="I1226" s="38">
        <v>0</v>
      </c>
      <c r="J1226" s="13">
        <f>ROUND(H1226*I1226,2)</f>
        <v>0</v>
      </c>
    </row>
    <row r="1227" spans="1:10" ht="33.75" x14ac:dyDescent="0.25">
      <c r="A1227" s="14"/>
      <c r="B1227" s="14"/>
      <c r="C1227" s="14"/>
      <c r="D1227" s="22" t="s">
        <v>1448</v>
      </c>
      <c r="E1227" s="14"/>
      <c r="F1227" s="14"/>
      <c r="G1227" s="14"/>
      <c r="H1227" s="14"/>
      <c r="I1227" s="14"/>
      <c r="J1227" s="14"/>
    </row>
    <row r="1228" spans="1:10" x14ac:dyDescent="0.25">
      <c r="A1228" s="10" t="s">
        <v>1449</v>
      </c>
      <c r="B1228" s="11" t="s">
        <v>16</v>
      </c>
      <c r="C1228" s="11" t="s">
        <v>17</v>
      </c>
      <c r="D1228" s="22" t="s">
        <v>1450</v>
      </c>
      <c r="E1228" s="12">
        <v>5</v>
      </c>
      <c r="F1228" s="12">
        <v>1870.16</v>
      </c>
      <c r="G1228" s="13">
        <f>ROUND(E1228*F1228,2)</f>
        <v>9350.7999999999993</v>
      </c>
      <c r="H1228" s="12">
        <v>5</v>
      </c>
      <c r="I1228" s="38">
        <v>0</v>
      </c>
      <c r="J1228" s="13">
        <f>ROUND(H1228*I1228,2)</f>
        <v>0</v>
      </c>
    </row>
    <row r="1229" spans="1:10" ht="22.5" x14ac:dyDescent="0.25">
      <c r="A1229" s="14"/>
      <c r="B1229" s="14"/>
      <c r="C1229" s="14"/>
      <c r="D1229" s="22" t="s">
        <v>1451</v>
      </c>
      <c r="E1229" s="14"/>
      <c r="F1229" s="14"/>
      <c r="G1229" s="14"/>
      <c r="H1229" s="14"/>
      <c r="I1229" s="14"/>
      <c r="J1229" s="14"/>
    </row>
    <row r="1230" spans="1:10" x14ac:dyDescent="0.25">
      <c r="A1230" s="10" t="s">
        <v>1452</v>
      </c>
      <c r="B1230" s="11" t="s">
        <v>16</v>
      </c>
      <c r="C1230" s="11" t="s">
        <v>17</v>
      </c>
      <c r="D1230" s="22" t="s">
        <v>1453</v>
      </c>
      <c r="E1230" s="12">
        <v>5</v>
      </c>
      <c r="F1230" s="12">
        <v>885.06</v>
      </c>
      <c r="G1230" s="13">
        <f>ROUND(E1230*F1230,2)</f>
        <v>4425.3</v>
      </c>
      <c r="H1230" s="12">
        <v>5</v>
      </c>
      <c r="I1230" s="38">
        <v>0</v>
      </c>
      <c r="J1230" s="13">
        <f>ROUND(H1230*I1230,2)</f>
        <v>0</v>
      </c>
    </row>
    <row r="1231" spans="1:10" x14ac:dyDescent="0.25">
      <c r="A1231" s="14"/>
      <c r="B1231" s="14"/>
      <c r="C1231" s="14"/>
      <c r="D1231" s="22" t="s">
        <v>1454</v>
      </c>
      <c r="E1231" s="14"/>
      <c r="F1231" s="14"/>
      <c r="G1231" s="14"/>
      <c r="H1231" s="14"/>
      <c r="I1231" s="14"/>
      <c r="J1231" s="14"/>
    </row>
    <row r="1232" spans="1:10" x14ac:dyDescent="0.25">
      <c r="A1232" s="10" t="s">
        <v>1455</v>
      </c>
      <c r="B1232" s="11" t="s">
        <v>16</v>
      </c>
      <c r="C1232" s="11" t="s">
        <v>17</v>
      </c>
      <c r="D1232" s="22" t="s">
        <v>1456</v>
      </c>
      <c r="E1232" s="12">
        <v>12</v>
      </c>
      <c r="F1232" s="12">
        <v>412.56</v>
      </c>
      <c r="G1232" s="13">
        <f>ROUND(E1232*F1232,2)</f>
        <v>4950.72</v>
      </c>
      <c r="H1232" s="12">
        <v>12</v>
      </c>
      <c r="I1232" s="38">
        <v>0</v>
      </c>
      <c r="J1232" s="13">
        <f>ROUND(H1232*I1232,2)</f>
        <v>0</v>
      </c>
    </row>
    <row r="1233" spans="1:10" x14ac:dyDescent="0.25">
      <c r="A1233" s="14"/>
      <c r="B1233" s="14"/>
      <c r="C1233" s="14"/>
      <c r="D1233" s="22" t="s">
        <v>1457</v>
      </c>
      <c r="E1233" s="14"/>
      <c r="F1233" s="14"/>
      <c r="G1233" s="14"/>
      <c r="H1233" s="14"/>
      <c r="I1233" s="14"/>
      <c r="J1233" s="14"/>
    </row>
    <row r="1234" spans="1:10" x14ac:dyDescent="0.25">
      <c r="A1234" s="10" t="s">
        <v>1458</v>
      </c>
      <c r="B1234" s="11" t="s">
        <v>16</v>
      </c>
      <c r="C1234" s="11" t="s">
        <v>17</v>
      </c>
      <c r="D1234" s="22" t="s">
        <v>1459</v>
      </c>
      <c r="E1234" s="12">
        <v>1</v>
      </c>
      <c r="F1234" s="12">
        <v>1622.87</v>
      </c>
      <c r="G1234" s="13">
        <f>ROUND(E1234*F1234,2)</f>
        <v>1622.87</v>
      </c>
      <c r="H1234" s="12">
        <v>1</v>
      </c>
      <c r="I1234" s="38">
        <v>0</v>
      </c>
      <c r="J1234" s="13">
        <f>ROUND(H1234*I1234,2)</f>
        <v>0</v>
      </c>
    </row>
    <row r="1235" spans="1:10" ht="45" x14ac:dyDescent="0.25">
      <c r="A1235" s="14"/>
      <c r="B1235" s="14"/>
      <c r="C1235" s="14"/>
      <c r="D1235" s="22" t="s">
        <v>1460</v>
      </c>
      <c r="E1235" s="14"/>
      <c r="F1235" s="14"/>
      <c r="G1235" s="14"/>
      <c r="H1235" s="14"/>
      <c r="I1235" s="14"/>
      <c r="J1235" s="14"/>
    </row>
    <row r="1236" spans="1:10" x14ac:dyDescent="0.25">
      <c r="A1236" s="14"/>
      <c r="B1236" s="14"/>
      <c r="C1236" s="14"/>
      <c r="D1236" s="33" t="s">
        <v>1461</v>
      </c>
      <c r="E1236" s="19">
        <v>1</v>
      </c>
      <c r="F1236" s="15">
        <f>G1222+G1224+G1226+G1228+G1230+G1232+G1234</f>
        <v>36179.69</v>
      </c>
      <c r="G1236" s="15">
        <f>ROUND(E1236*F1236,2)</f>
        <v>36179.69</v>
      </c>
      <c r="H1236" s="19">
        <v>1</v>
      </c>
      <c r="I1236" s="15">
        <f>J1222+J1224+J1226+J1228+J1230+J1232+J1234</f>
        <v>0</v>
      </c>
      <c r="J1236" s="15">
        <f>ROUND(H1236*I1236,2)</f>
        <v>0</v>
      </c>
    </row>
    <row r="1237" spans="1:10" ht="1.1499999999999999" customHeight="1" x14ac:dyDescent="0.25">
      <c r="A1237" s="16"/>
      <c r="B1237" s="16"/>
      <c r="C1237" s="16"/>
      <c r="D1237" s="34"/>
      <c r="E1237" s="16"/>
      <c r="F1237" s="16"/>
      <c r="G1237" s="16"/>
      <c r="H1237" s="16"/>
      <c r="I1237" s="16"/>
      <c r="J1237" s="16"/>
    </row>
    <row r="1238" spans="1:10" x14ac:dyDescent="0.25">
      <c r="A1238" s="5" t="s">
        <v>1462</v>
      </c>
      <c r="B1238" s="5" t="s">
        <v>10</v>
      </c>
      <c r="C1238" s="5" t="s">
        <v>11</v>
      </c>
      <c r="D1238" s="31" t="s">
        <v>1463</v>
      </c>
      <c r="E1238" s="6">
        <f t="shared" ref="E1238:J1238" si="63">E1411</f>
        <v>1</v>
      </c>
      <c r="F1238" s="7">
        <f t="shared" si="63"/>
        <v>42139.46</v>
      </c>
      <c r="G1238" s="7">
        <f t="shared" si="63"/>
        <v>42139.46</v>
      </c>
      <c r="H1238" s="6">
        <f t="shared" si="63"/>
        <v>1</v>
      </c>
      <c r="I1238" s="7">
        <f t="shared" si="63"/>
        <v>0</v>
      </c>
      <c r="J1238" s="7">
        <f t="shared" si="63"/>
        <v>0</v>
      </c>
    </row>
    <row r="1239" spans="1:10" x14ac:dyDescent="0.25">
      <c r="A1239" s="8" t="s">
        <v>1464</v>
      </c>
      <c r="B1239" s="8" t="s">
        <v>10</v>
      </c>
      <c r="C1239" s="8" t="s">
        <v>11</v>
      </c>
      <c r="D1239" s="32" t="s">
        <v>1465</v>
      </c>
      <c r="E1239" s="9">
        <f t="shared" ref="E1239:J1239" si="64">E1363</f>
        <v>1</v>
      </c>
      <c r="F1239" s="9">
        <f t="shared" si="64"/>
        <v>25243.119999999999</v>
      </c>
      <c r="G1239" s="9">
        <f t="shared" si="64"/>
        <v>25243.119999999999</v>
      </c>
      <c r="H1239" s="9">
        <f t="shared" si="64"/>
        <v>1</v>
      </c>
      <c r="I1239" s="9">
        <f t="shared" si="64"/>
        <v>0</v>
      </c>
      <c r="J1239" s="9">
        <f t="shared" si="64"/>
        <v>0</v>
      </c>
    </row>
    <row r="1240" spans="1:10" x14ac:dyDescent="0.25">
      <c r="A1240" s="17" t="s">
        <v>1466</v>
      </c>
      <c r="B1240" s="23" t="s">
        <v>10</v>
      </c>
      <c r="C1240" s="17" t="s">
        <v>11</v>
      </c>
      <c r="D1240" s="35" t="s">
        <v>1467</v>
      </c>
      <c r="E1240" s="18">
        <f t="shared" ref="E1240:J1240" si="65">E1247</f>
        <v>1</v>
      </c>
      <c r="F1240" s="18">
        <f t="shared" si="65"/>
        <v>6783</v>
      </c>
      <c r="G1240" s="18">
        <f t="shared" si="65"/>
        <v>6783</v>
      </c>
      <c r="H1240" s="18">
        <f t="shared" si="65"/>
        <v>1</v>
      </c>
      <c r="I1240" s="18">
        <f t="shared" si="65"/>
        <v>0</v>
      </c>
      <c r="J1240" s="18">
        <f t="shared" si="65"/>
        <v>0</v>
      </c>
    </row>
    <row r="1241" spans="1:10" x14ac:dyDescent="0.25">
      <c r="A1241" s="10" t="s">
        <v>1468</v>
      </c>
      <c r="B1241" s="24" t="s">
        <v>16</v>
      </c>
      <c r="C1241" s="11" t="s">
        <v>17</v>
      </c>
      <c r="D1241" s="22" t="s">
        <v>1469</v>
      </c>
      <c r="E1241" s="12">
        <v>345</v>
      </c>
      <c r="F1241" s="12">
        <v>16.8</v>
      </c>
      <c r="G1241" s="13">
        <f>ROUND(E1241*F1241,2)</f>
        <v>5796</v>
      </c>
      <c r="H1241" s="12">
        <v>345</v>
      </c>
      <c r="I1241" s="38">
        <v>0</v>
      </c>
      <c r="J1241" s="13">
        <f>ROUND(H1241*I1241,2)</f>
        <v>0</v>
      </c>
    </row>
    <row r="1242" spans="1:10" ht="56.25" x14ac:dyDescent="0.25">
      <c r="A1242" s="14"/>
      <c r="B1242" s="14"/>
      <c r="C1242" s="14"/>
      <c r="D1242" s="22" t="s">
        <v>1470</v>
      </c>
      <c r="E1242" s="14"/>
      <c r="F1242" s="14"/>
      <c r="G1242" s="14"/>
      <c r="H1242" s="14"/>
      <c r="I1242" s="14"/>
      <c r="J1242" s="14"/>
    </row>
    <row r="1243" spans="1:10" x14ac:dyDescent="0.25">
      <c r="A1243" s="10" t="s">
        <v>1471</v>
      </c>
      <c r="B1243" s="24" t="s">
        <v>16</v>
      </c>
      <c r="C1243" s="11" t="s">
        <v>17</v>
      </c>
      <c r="D1243" s="22" t="s">
        <v>1472</v>
      </c>
      <c r="E1243" s="12">
        <v>40</v>
      </c>
      <c r="F1243" s="12">
        <v>19.95</v>
      </c>
      <c r="G1243" s="13">
        <f>ROUND(E1243*F1243,2)</f>
        <v>798</v>
      </c>
      <c r="H1243" s="12">
        <v>40</v>
      </c>
      <c r="I1243" s="38">
        <v>0</v>
      </c>
      <c r="J1243" s="13">
        <f>ROUND(H1243*I1243,2)</f>
        <v>0</v>
      </c>
    </row>
    <row r="1244" spans="1:10" ht="56.25" x14ac:dyDescent="0.25">
      <c r="A1244" s="14"/>
      <c r="B1244" s="14"/>
      <c r="C1244" s="14"/>
      <c r="D1244" s="22" t="s">
        <v>1473</v>
      </c>
      <c r="E1244" s="14"/>
      <c r="F1244" s="14"/>
      <c r="G1244" s="14"/>
      <c r="H1244" s="14"/>
      <c r="I1244" s="14"/>
      <c r="J1244" s="14"/>
    </row>
    <row r="1245" spans="1:10" x14ac:dyDescent="0.25">
      <c r="A1245" s="10" t="s">
        <v>1474</v>
      </c>
      <c r="B1245" s="24" t="s">
        <v>16</v>
      </c>
      <c r="C1245" s="11" t="s">
        <v>17</v>
      </c>
      <c r="D1245" s="22" t="s">
        <v>1475</v>
      </c>
      <c r="E1245" s="12">
        <v>12</v>
      </c>
      <c r="F1245" s="12">
        <v>15.75</v>
      </c>
      <c r="G1245" s="13">
        <f>ROUND(E1245*F1245,2)</f>
        <v>189</v>
      </c>
      <c r="H1245" s="12">
        <v>12</v>
      </c>
      <c r="I1245" s="38">
        <v>0</v>
      </c>
      <c r="J1245" s="13">
        <f>ROUND(H1245*I1245,2)</f>
        <v>0</v>
      </c>
    </row>
    <row r="1246" spans="1:10" ht="67.5" x14ac:dyDescent="0.25">
      <c r="A1246" s="14"/>
      <c r="B1246" s="14"/>
      <c r="C1246" s="14"/>
      <c r="D1246" s="22" t="s">
        <v>1476</v>
      </c>
      <c r="E1246" s="14"/>
      <c r="F1246" s="14"/>
      <c r="G1246" s="14"/>
      <c r="H1246" s="14"/>
      <c r="I1246" s="14"/>
      <c r="J1246" s="14"/>
    </row>
    <row r="1247" spans="1:10" x14ac:dyDescent="0.25">
      <c r="A1247" s="14"/>
      <c r="B1247" s="14"/>
      <c r="C1247" s="14"/>
      <c r="D1247" s="33" t="s">
        <v>1477</v>
      </c>
      <c r="E1247" s="12">
        <v>1</v>
      </c>
      <c r="F1247" s="15">
        <f>G1241+G1243+G1245</f>
        <v>6783</v>
      </c>
      <c r="G1247" s="15">
        <f>ROUND(E1247*F1247,2)</f>
        <v>6783</v>
      </c>
      <c r="H1247" s="12">
        <v>1</v>
      </c>
      <c r="I1247" s="15">
        <f>J1241+J1243+J1245</f>
        <v>0</v>
      </c>
      <c r="J1247" s="15">
        <f>ROUND(H1247*I1247,2)</f>
        <v>0</v>
      </c>
    </row>
    <row r="1248" spans="1:10" ht="1.1499999999999999" customHeight="1" x14ac:dyDescent="0.25">
      <c r="A1248" s="16"/>
      <c r="B1248" s="16"/>
      <c r="C1248" s="16"/>
      <c r="D1248" s="34"/>
      <c r="E1248" s="16"/>
      <c r="F1248" s="16"/>
      <c r="G1248" s="16"/>
      <c r="H1248" s="16"/>
      <c r="I1248" s="16"/>
      <c r="J1248" s="16"/>
    </row>
    <row r="1249" spans="1:10" x14ac:dyDescent="0.25">
      <c r="A1249" s="17" t="s">
        <v>1478</v>
      </c>
      <c r="B1249" s="23" t="s">
        <v>10</v>
      </c>
      <c r="C1249" s="17" t="s">
        <v>11</v>
      </c>
      <c r="D1249" s="35" t="s">
        <v>1479</v>
      </c>
      <c r="E1249" s="18">
        <f t="shared" ref="E1249:J1249" si="66">E1274</f>
        <v>1</v>
      </c>
      <c r="F1249" s="18">
        <f t="shared" si="66"/>
        <v>932.96</v>
      </c>
      <c r="G1249" s="18">
        <f t="shared" si="66"/>
        <v>932.96</v>
      </c>
      <c r="H1249" s="18">
        <f t="shared" si="66"/>
        <v>1</v>
      </c>
      <c r="I1249" s="18">
        <f t="shared" si="66"/>
        <v>0</v>
      </c>
      <c r="J1249" s="18">
        <f t="shared" si="66"/>
        <v>0</v>
      </c>
    </row>
    <row r="1250" spans="1:10" x14ac:dyDescent="0.25">
      <c r="A1250" s="10" t="s">
        <v>1480</v>
      </c>
      <c r="B1250" s="24" t="s">
        <v>16</v>
      </c>
      <c r="C1250" s="11" t="s">
        <v>17</v>
      </c>
      <c r="D1250" s="22" t="s">
        <v>1481</v>
      </c>
      <c r="E1250" s="12">
        <v>2</v>
      </c>
      <c r="F1250" s="12">
        <v>15.75</v>
      </c>
      <c r="G1250" s="13">
        <f>ROUND(E1250*F1250,2)</f>
        <v>31.5</v>
      </c>
      <c r="H1250" s="12">
        <v>2</v>
      </c>
      <c r="I1250" s="38">
        <v>0</v>
      </c>
      <c r="J1250" s="13">
        <f>ROUND(H1250*I1250,2)</f>
        <v>0</v>
      </c>
    </row>
    <row r="1251" spans="1:10" ht="33.75" x14ac:dyDescent="0.25">
      <c r="A1251" s="14"/>
      <c r="B1251" s="14"/>
      <c r="C1251" s="14"/>
      <c r="D1251" s="22" t="s">
        <v>1482</v>
      </c>
      <c r="E1251" s="14"/>
      <c r="F1251" s="14"/>
      <c r="G1251" s="14"/>
      <c r="H1251" s="14"/>
      <c r="I1251" s="14"/>
      <c r="J1251" s="14"/>
    </row>
    <row r="1252" spans="1:10" x14ac:dyDescent="0.25">
      <c r="A1252" s="10" t="s">
        <v>1483</v>
      </c>
      <c r="B1252" s="24" t="s">
        <v>16</v>
      </c>
      <c r="C1252" s="11" t="s">
        <v>17</v>
      </c>
      <c r="D1252" s="22" t="s">
        <v>1484</v>
      </c>
      <c r="E1252" s="12">
        <v>8</v>
      </c>
      <c r="F1252" s="12">
        <v>24.68</v>
      </c>
      <c r="G1252" s="13">
        <f>ROUND(E1252*F1252,2)</f>
        <v>197.44</v>
      </c>
      <c r="H1252" s="12">
        <v>8</v>
      </c>
      <c r="I1252" s="38">
        <v>0</v>
      </c>
      <c r="J1252" s="13">
        <f>ROUND(H1252*I1252,2)</f>
        <v>0</v>
      </c>
    </row>
    <row r="1253" spans="1:10" ht="67.5" x14ac:dyDescent="0.25">
      <c r="A1253" s="14"/>
      <c r="B1253" s="14"/>
      <c r="C1253" s="14"/>
      <c r="D1253" s="22" t="s">
        <v>1485</v>
      </c>
      <c r="E1253" s="14"/>
      <c r="F1253" s="14"/>
      <c r="G1253" s="14"/>
      <c r="H1253" s="14"/>
      <c r="I1253" s="14"/>
      <c r="J1253" s="14"/>
    </row>
    <row r="1254" spans="1:10" x14ac:dyDescent="0.25">
      <c r="A1254" s="10" t="s">
        <v>1486</v>
      </c>
      <c r="B1254" s="24" t="s">
        <v>16</v>
      </c>
      <c r="C1254" s="11" t="s">
        <v>17</v>
      </c>
      <c r="D1254" s="22" t="s">
        <v>1487</v>
      </c>
      <c r="E1254" s="12">
        <v>8</v>
      </c>
      <c r="F1254" s="12">
        <v>4.2</v>
      </c>
      <c r="G1254" s="13">
        <f>ROUND(E1254*F1254,2)</f>
        <v>33.6</v>
      </c>
      <c r="H1254" s="12">
        <v>8</v>
      </c>
      <c r="I1254" s="38">
        <v>0</v>
      </c>
      <c r="J1254" s="13">
        <f>ROUND(H1254*I1254,2)</f>
        <v>0</v>
      </c>
    </row>
    <row r="1255" spans="1:10" ht="56.25" x14ac:dyDescent="0.25">
      <c r="A1255" s="14"/>
      <c r="B1255" s="14"/>
      <c r="C1255" s="14"/>
      <c r="D1255" s="22" t="s">
        <v>1488</v>
      </c>
      <c r="E1255" s="14"/>
      <c r="F1255" s="14"/>
      <c r="G1255" s="14"/>
      <c r="H1255" s="14"/>
      <c r="I1255" s="14"/>
      <c r="J1255" s="14"/>
    </row>
    <row r="1256" spans="1:10" x14ac:dyDescent="0.25">
      <c r="A1256" s="10" t="s">
        <v>1489</v>
      </c>
      <c r="B1256" s="24" t="s">
        <v>16</v>
      </c>
      <c r="C1256" s="11" t="s">
        <v>17</v>
      </c>
      <c r="D1256" s="22" t="s">
        <v>1490</v>
      </c>
      <c r="E1256" s="12">
        <v>8</v>
      </c>
      <c r="F1256" s="12">
        <v>4.2</v>
      </c>
      <c r="G1256" s="13">
        <f>ROUND(E1256*F1256,2)</f>
        <v>33.6</v>
      </c>
      <c r="H1256" s="12">
        <v>8</v>
      </c>
      <c r="I1256" s="38">
        <v>0</v>
      </c>
      <c r="J1256" s="13">
        <f>ROUND(H1256*I1256,2)</f>
        <v>0</v>
      </c>
    </row>
    <row r="1257" spans="1:10" ht="56.25" x14ac:dyDescent="0.25">
      <c r="A1257" s="14"/>
      <c r="B1257" s="14"/>
      <c r="C1257" s="14"/>
      <c r="D1257" s="22" t="s">
        <v>1488</v>
      </c>
      <c r="E1257" s="14"/>
      <c r="F1257" s="14"/>
      <c r="G1257" s="14"/>
      <c r="H1257" s="14"/>
      <c r="I1257" s="14"/>
      <c r="J1257" s="14"/>
    </row>
    <row r="1258" spans="1:10" x14ac:dyDescent="0.25">
      <c r="A1258" s="10" t="s">
        <v>1491</v>
      </c>
      <c r="B1258" s="24" t="s">
        <v>16</v>
      </c>
      <c r="C1258" s="11" t="s">
        <v>17</v>
      </c>
      <c r="D1258" s="22" t="s">
        <v>1492</v>
      </c>
      <c r="E1258" s="12">
        <v>3</v>
      </c>
      <c r="F1258" s="12">
        <v>4.2</v>
      </c>
      <c r="G1258" s="13">
        <f>ROUND(E1258*F1258,2)</f>
        <v>12.6</v>
      </c>
      <c r="H1258" s="12">
        <v>3</v>
      </c>
      <c r="I1258" s="38">
        <v>0</v>
      </c>
      <c r="J1258" s="13">
        <f>ROUND(H1258*I1258,2)</f>
        <v>0</v>
      </c>
    </row>
    <row r="1259" spans="1:10" ht="56.25" x14ac:dyDescent="0.25">
      <c r="A1259" s="14"/>
      <c r="B1259" s="14"/>
      <c r="C1259" s="14"/>
      <c r="D1259" s="22" t="s">
        <v>1488</v>
      </c>
      <c r="E1259" s="14"/>
      <c r="F1259" s="14"/>
      <c r="G1259" s="14"/>
      <c r="H1259" s="14"/>
      <c r="I1259" s="14"/>
      <c r="J1259" s="14"/>
    </row>
    <row r="1260" spans="1:10" x14ac:dyDescent="0.25">
      <c r="A1260" s="10" t="s">
        <v>1493</v>
      </c>
      <c r="B1260" s="24" t="s">
        <v>16</v>
      </c>
      <c r="C1260" s="11" t="s">
        <v>17</v>
      </c>
      <c r="D1260" s="22" t="s">
        <v>1494</v>
      </c>
      <c r="E1260" s="12">
        <v>8</v>
      </c>
      <c r="F1260" s="12">
        <v>4.2</v>
      </c>
      <c r="G1260" s="13">
        <f>ROUND(E1260*F1260,2)</f>
        <v>33.6</v>
      </c>
      <c r="H1260" s="12">
        <v>8</v>
      </c>
      <c r="I1260" s="38">
        <v>0</v>
      </c>
      <c r="J1260" s="13">
        <f>ROUND(H1260*I1260,2)</f>
        <v>0</v>
      </c>
    </row>
    <row r="1261" spans="1:10" ht="56.25" x14ac:dyDescent="0.25">
      <c r="A1261" s="14"/>
      <c r="B1261" s="14"/>
      <c r="C1261" s="14"/>
      <c r="D1261" s="22" t="s">
        <v>1495</v>
      </c>
      <c r="E1261" s="14"/>
      <c r="F1261" s="14"/>
      <c r="G1261" s="14"/>
      <c r="H1261" s="14"/>
      <c r="I1261" s="14"/>
      <c r="J1261" s="14"/>
    </row>
    <row r="1262" spans="1:10" x14ac:dyDescent="0.25">
      <c r="A1262" s="10" t="s">
        <v>1496</v>
      </c>
      <c r="B1262" s="24" t="s">
        <v>16</v>
      </c>
      <c r="C1262" s="11" t="s">
        <v>17</v>
      </c>
      <c r="D1262" s="22" t="s">
        <v>1497</v>
      </c>
      <c r="E1262" s="12">
        <v>8</v>
      </c>
      <c r="F1262" s="12">
        <v>4.2</v>
      </c>
      <c r="G1262" s="13">
        <f>ROUND(E1262*F1262,2)</f>
        <v>33.6</v>
      </c>
      <c r="H1262" s="12">
        <v>8</v>
      </c>
      <c r="I1262" s="38">
        <v>0</v>
      </c>
      <c r="J1262" s="13">
        <f>ROUND(H1262*I1262,2)</f>
        <v>0</v>
      </c>
    </row>
    <row r="1263" spans="1:10" ht="56.25" x14ac:dyDescent="0.25">
      <c r="A1263" s="14"/>
      <c r="B1263" s="14"/>
      <c r="C1263" s="14"/>
      <c r="D1263" s="22" t="s">
        <v>1495</v>
      </c>
      <c r="E1263" s="14"/>
      <c r="F1263" s="14"/>
      <c r="G1263" s="14"/>
      <c r="H1263" s="14"/>
      <c r="I1263" s="14"/>
      <c r="J1263" s="14"/>
    </row>
    <row r="1264" spans="1:10" x14ac:dyDescent="0.25">
      <c r="A1264" s="10" t="s">
        <v>1498</v>
      </c>
      <c r="B1264" s="24" t="s">
        <v>16</v>
      </c>
      <c r="C1264" s="11" t="s">
        <v>17</v>
      </c>
      <c r="D1264" s="22" t="s">
        <v>1499</v>
      </c>
      <c r="E1264" s="12">
        <v>8</v>
      </c>
      <c r="F1264" s="12">
        <v>4.2</v>
      </c>
      <c r="G1264" s="13">
        <f>ROUND(E1264*F1264,2)</f>
        <v>33.6</v>
      </c>
      <c r="H1264" s="12">
        <v>8</v>
      </c>
      <c r="I1264" s="38">
        <v>0</v>
      </c>
      <c r="J1264" s="13">
        <f>ROUND(H1264*I1264,2)</f>
        <v>0</v>
      </c>
    </row>
    <row r="1265" spans="1:10" ht="56.25" x14ac:dyDescent="0.25">
      <c r="A1265" s="14"/>
      <c r="B1265" s="14"/>
      <c r="C1265" s="14"/>
      <c r="D1265" s="22" t="s">
        <v>1495</v>
      </c>
      <c r="E1265" s="14"/>
      <c r="F1265" s="14"/>
      <c r="G1265" s="14"/>
      <c r="H1265" s="14"/>
      <c r="I1265" s="14"/>
      <c r="J1265" s="14"/>
    </row>
    <row r="1266" spans="1:10" x14ac:dyDescent="0.25">
      <c r="A1266" s="10" t="s">
        <v>1500</v>
      </c>
      <c r="B1266" s="24" t="s">
        <v>16</v>
      </c>
      <c r="C1266" s="11" t="s">
        <v>17</v>
      </c>
      <c r="D1266" s="22" t="s">
        <v>1501</v>
      </c>
      <c r="E1266" s="12">
        <v>2</v>
      </c>
      <c r="F1266" s="12">
        <v>4.9400000000000004</v>
      </c>
      <c r="G1266" s="13">
        <f>ROUND(E1266*F1266,2)</f>
        <v>9.8800000000000008</v>
      </c>
      <c r="H1266" s="12">
        <v>2</v>
      </c>
      <c r="I1266" s="38">
        <v>0</v>
      </c>
      <c r="J1266" s="13">
        <f>ROUND(H1266*I1266,2)</f>
        <v>0</v>
      </c>
    </row>
    <row r="1267" spans="1:10" ht="67.5" x14ac:dyDescent="0.25">
      <c r="A1267" s="14"/>
      <c r="B1267" s="14"/>
      <c r="C1267" s="14"/>
      <c r="D1267" s="22" t="s">
        <v>1502</v>
      </c>
      <c r="E1267" s="14"/>
      <c r="F1267" s="14"/>
      <c r="G1267" s="14"/>
      <c r="H1267" s="14"/>
      <c r="I1267" s="14"/>
      <c r="J1267" s="14"/>
    </row>
    <row r="1268" spans="1:10" x14ac:dyDescent="0.25">
      <c r="A1268" s="10" t="s">
        <v>1503</v>
      </c>
      <c r="B1268" s="24" t="s">
        <v>16</v>
      </c>
      <c r="C1268" s="11" t="s">
        <v>17</v>
      </c>
      <c r="D1268" s="22" t="s">
        <v>1504</v>
      </c>
      <c r="E1268" s="12">
        <v>5</v>
      </c>
      <c r="F1268" s="12">
        <v>88.2</v>
      </c>
      <c r="G1268" s="13">
        <f>ROUND(E1268*F1268,2)</f>
        <v>441</v>
      </c>
      <c r="H1268" s="12">
        <v>5</v>
      </c>
      <c r="I1268" s="38">
        <v>0</v>
      </c>
      <c r="J1268" s="13">
        <f>ROUND(H1268*I1268,2)</f>
        <v>0</v>
      </c>
    </row>
    <row r="1269" spans="1:10" ht="101.25" x14ac:dyDescent="0.25">
      <c r="A1269" s="14"/>
      <c r="B1269" s="14"/>
      <c r="C1269" s="14"/>
      <c r="D1269" s="22" t="s">
        <v>1505</v>
      </c>
      <c r="E1269" s="14"/>
      <c r="F1269" s="14"/>
      <c r="G1269" s="14"/>
      <c r="H1269" s="14"/>
      <c r="I1269" s="14"/>
      <c r="J1269" s="14"/>
    </row>
    <row r="1270" spans="1:10" x14ac:dyDescent="0.25">
      <c r="A1270" s="10" t="s">
        <v>1506</v>
      </c>
      <c r="B1270" s="24" t="s">
        <v>16</v>
      </c>
      <c r="C1270" s="11" t="s">
        <v>17</v>
      </c>
      <c r="D1270" s="22" t="s">
        <v>1507</v>
      </c>
      <c r="E1270" s="12">
        <v>12</v>
      </c>
      <c r="F1270" s="12">
        <v>5.17</v>
      </c>
      <c r="G1270" s="13">
        <f>ROUND(E1270*F1270,2)</f>
        <v>62.04</v>
      </c>
      <c r="H1270" s="12">
        <v>12</v>
      </c>
      <c r="I1270" s="38">
        <v>0</v>
      </c>
      <c r="J1270" s="13">
        <f>ROUND(H1270*I1270,2)</f>
        <v>0</v>
      </c>
    </row>
    <row r="1271" spans="1:10" ht="157.5" x14ac:dyDescent="0.25">
      <c r="A1271" s="14"/>
      <c r="B1271" s="14"/>
      <c r="C1271" s="14"/>
      <c r="D1271" s="22" t="s">
        <v>1508</v>
      </c>
      <c r="E1271" s="14"/>
      <c r="F1271" s="14"/>
      <c r="G1271" s="14"/>
      <c r="H1271" s="14"/>
      <c r="I1271" s="14"/>
      <c r="J1271" s="14"/>
    </row>
    <row r="1272" spans="1:10" x14ac:dyDescent="0.25">
      <c r="A1272" s="10" t="s">
        <v>1509</v>
      </c>
      <c r="B1272" s="24" t="s">
        <v>16</v>
      </c>
      <c r="C1272" s="11" t="s">
        <v>17</v>
      </c>
      <c r="D1272" s="22" t="s">
        <v>1510</v>
      </c>
      <c r="E1272" s="12">
        <v>10</v>
      </c>
      <c r="F1272" s="12">
        <v>1.05</v>
      </c>
      <c r="G1272" s="13">
        <f>ROUND(E1272*F1272,2)</f>
        <v>10.5</v>
      </c>
      <c r="H1272" s="12">
        <v>10</v>
      </c>
      <c r="I1272" s="38">
        <v>0</v>
      </c>
      <c r="J1272" s="13">
        <f>ROUND(H1272*I1272,2)</f>
        <v>0</v>
      </c>
    </row>
    <row r="1273" spans="1:10" ht="78.75" x14ac:dyDescent="0.25">
      <c r="A1273" s="14"/>
      <c r="B1273" s="14"/>
      <c r="C1273" s="14"/>
      <c r="D1273" s="22" t="s">
        <v>1511</v>
      </c>
      <c r="E1273" s="14"/>
      <c r="F1273" s="14"/>
      <c r="G1273" s="14"/>
      <c r="H1273" s="14"/>
      <c r="I1273" s="14"/>
      <c r="J1273" s="14"/>
    </row>
    <row r="1274" spans="1:10" x14ac:dyDescent="0.25">
      <c r="A1274" s="14"/>
      <c r="B1274" s="14"/>
      <c r="C1274" s="14"/>
      <c r="D1274" s="33" t="s">
        <v>1512</v>
      </c>
      <c r="E1274" s="12">
        <v>1</v>
      </c>
      <c r="F1274" s="15">
        <f>G1250+G1252+G1254+G1256+G1258+G1260+G1262+G1264+G1266+G1268+G1270+G1272</f>
        <v>932.96</v>
      </c>
      <c r="G1274" s="15">
        <f>ROUND(E1274*F1274,2)</f>
        <v>932.96</v>
      </c>
      <c r="H1274" s="12">
        <v>1</v>
      </c>
      <c r="I1274" s="15">
        <f>J1250+J1252+J1254+J1256+J1258+J1260+J1262+J1264+J1266+J1268+J1270+J1272</f>
        <v>0</v>
      </c>
      <c r="J1274" s="15">
        <f>ROUND(H1274*I1274,2)</f>
        <v>0</v>
      </c>
    </row>
    <row r="1275" spans="1:10" ht="1.1499999999999999" customHeight="1" x14ac:dyDescent="0.25">
      <c r="A1275" s="16"/>
      <c r="B1275" s="16"/>
      <c r="C1275" s="16"/>
      <c r="D1275" s="34"/>
      <c r="E1275" s="16"/>
      <c r="F1275" s="16"/>
      <c r="G1275" s="16"/>
      <c r="H1275" s="16"/>
      <c r="I1275" s="16"/>
      <c r="J1275" s="16"/>
    </row>
    <row r="1276" spans="1:10" x14ac:dyDescent="0.25">
      <c r="A1276" s="17" t="s">
        <v>1513</v>
      </c>
      <c r="B1276" s="23" t="s">
        <v>10</v>
      </c>
      <c r="C1276" s="17" t="s">
        <v>11</v>
      </c>
      <c r="D1276" s="35" t="s">
        <v>1514</v>
      </c>
      <c r="E1276" s="18">
        <f t="shared" ref="E1276:J1276" si="67">E1285</f>
        <v>1</v>
      </c>
      <c r="F1276" s="18">
        <f t="shared" si="67"/>
        <v>382.2</v>
      </c>
      <c r="G1276" s="18">
        <f t="shared" si="67"/>
        <v>382.2</v>
      </c>
      <c r="H1276" s="18">
        <f t="shared" si="67"/>
        <v>1</v>
      </c>
      <c r="I1276" s="18">
        <f t="shared" si="67"/>
        <v>0</v>
      </c>
      <c r="J1276" s="18">
        <f t="shared" si="67"/>
        <v>0</v>
      </c>
    </row>
    <row r="1277" spans="1:10" x14ac:dyDescent="0.25">
      <c r="A1277" s="10" t="s">
        <v>1515</v>
      </c>
      <c r="B1277" s="24" t="s">
        <v>16</v>
      </c>
      <c r="C1277" s="11" t="s">
        <v>17</v>
      </c>
      <c r="D1277" s="22" t="s">
        <v>1516</v>
      </c>
      <c r="E1277" s="12">
        <v>4</v>
      </c>
      <c r="F1277" s="12">
        <v>59.85</v>
      </c>
      <c r="G1277" s="13">
        <f>ROUND(E1277*F1277,2)</f>
        <v>239.4</v>
      </c>
      <c r="H1277" s="12">
        <v>4</v>
      </c>
      <c r="I1277" s="38">
        <v>0</v>
      </c>
      <c r="J1277" s="13">
        <f>ROUND(H1277*I1277,2)</f>
        <v>0</v>
      </c>
    </row>
    <row r="1278" spans="1:10" ht="56.25" x14ac:dyDescent="0.25">
      <c r="A1278" s="14"/>
      <c r="B1278" s="14"/>
      <c r="C1278" s="14"/>
      <c r="D1278" s="22" t="s">
        <v>1517</v>
      </c>
      <c r="E1278" s="14"/>
      <c r="F1278" s="14"/>
      <c r="G1278" s="14"/>
      <c r="H1278" s="14"/>
      <c r="I1278" s="14"/>
      <c r="J1278" s="14"/>
    </row>
    <row r="1279" spans="1:10" x14ac:dyDescent="0.25">
      <c r="A1279" s="10" t="s">
        <v>1518</v>
      </c>
      <c r="B1279" s="24" t="s">
        <v>16</v>
      </c>
      <c r="C1279" s="11" t="s">
        <v>17</v>
      </c>
      <c r="D1279" s="22" t="s">
        <v>1519</v>
      </c>
      <c r="E1279" s="12">
        <v>4</v>
      </c>
      <c r="F1279" s="12">
        <v>12.6</v>
      </c>
      <c r="G1279" s="13">
        <f>ROUND(E1279*F1279,2)</f>
        <v>50.4</v>
      </c>
      <c r="H1279" s="12">
        <v>4</v>
      </c>
      <c r="I1279" s="38">
        <v>0</v>
      </c>
      <c r="J1279" s="13">
        <f>ROUND(H1279*I1279,2)</f>
        <v>0</v>
      </c>
    </row>
    <row r="1280" spans="1:10" ht="56.25" x14ac:dyDescent="0.25">
      <c r="A1280" s="14"/>
      <c r="B1280" s="14"/>
      <c r="C1280" s="14"/>
      <c r="D1280" s="22" t="s">
        <v>1520</v>
      </c>
      <c r="E1280" s="14"/>
      <c r="F1280" s="14"/>
      <c r="G1280" s="14"/>
      <c r="H1280" s="14"/>
      <c r="I1280" s="14"/>
      <c r="J1280" s="14"/>
    </row>
    <row r="1281" spans="1:10" x14ac:dyDescent="0.25">
      <c r="A1281" s="10" t="s">
        <v>1521</v>
      </c>
      <c r="B1281" s="24" t="s">
        <v>16</v>
      </c>
      <c r="C1281" s="11" t="s">
        <v>17</v>
      </c>
      <c r="D1281" s="22" t="s">
        <v>1522</v>
      </c>
      <c r="E1281" s="12">
        <v>4</v>
      </c>
      <c r="F1281" s="12">
        <v>10.5</v>
      </c>
      <c r="G1281" s="13">
        <f>ROUND(E1281*F1281,2)</f>
        <v>42</v>
      </c>
      <c r="H1281" s="12">
        <v>4</v>
      </c>
      <c r="I1281" s="38">
        <v>0</v>
      </c>
      <c r="J1281" s="13">
        <f>ROUND(H1281*I1281,2)</f>
        <v>0</v>
      </c>
    </row>
    <row r="1282" spans="1:10" ht="56.25" x14ac:dyDescent="0.25">
      <c r="A1282" s="14"/>
      <c r="B1282" s="14"/>
      <c r="C1282" s="14"/>
      <c r="D1282" s="22" t="s">
        <v>1523</v>
      </c>
      <c r="E1282" s="14"/>
      <c r="F1282" s="14"/>
      <c r="G1282" s="14"/>
      <c r="H1282" s="14"/>
      <c r="I1282" s="14"/>
      <c r="J1282" s="14"/>
    </row>
    <row r="1283" spans="1:10" x14ac:dyDescent="0.25">
      <c r="A1283" s="10" t="s">
        <v>1524</v>
      </c>
      <c r="B1283" s="24" t="s">
        <v>16</v>
      </c>
      <c r="C1283" s="11" t="s">
        <v>17</v>
      </c>
      <c r="D1283" s="22" t="s">
        <v>1525</v>
      </c>
      <c r="E1283" s="12">
        <v>4</v>
      </c>
      <c r="F1283" s="12">
        <v>12.6</v>
      </c>
      <c r="G1283" s="13">
        <f>ROUND(E1283*F1283,2)</f>
        <v>50.4</v>
      </c>
      <c r="H1283" s="12">
        <v>4</v>
      </c>
      <c r="I1283" s="38">
        <v>0</v>
      </c>
      <c r="J1283" s="13">
        <f>ROUND(H1283*I1283,2)</f>
        <v>0</v>
      </c>
    </row>
    <row r="1284" spans="1:10" ht="56.25" x14ac:dyDescent="0.25">
      <c r="A1284" s="14"/>
      <c r="B1284" s="14"/>
      <c r="C1284" s="14"/>
      <c r="D1284" s="22" t="s">
        <v>1526</v>
      </c>
      <c r="E1284" s="14"/>
      <c r="F1284" s="14"/>
      <c r="G1284" s="14"/>
      <c r="H1284" s="14"/>
      <c r="I1284" s="14"/>
      <c r="J1284" s="14"/>
    </row>
    <row r="1285" spans="1:10" x14ac:dyDescent="0.25">
      <c r="A1285" s="14"/>
      <c r="B1285" s="14"/>
      <c r="C1285" s="14"/>
      <c r="D1285" s="33" t="s">
        <v>1527</v>
      </c>
      <c r="E1285" s="12">
        <v>1</v>
      </c>
      <c r="F1285" s="15">
        <f>G1277+G1279+G1281+G1283</f>
        <v>382.2</v>
      </c>
      <c r="G1285" s="15">
        <f>ROUND(E1285*F1285,2)</f>
        <v>382.2</v>
      </c>
      <c r="H1285" s="12">
        <v>1</v>
      </c>
      <c r="I1285" s="15">
        <f>J1277+J1279+J1281+J1283</f>
        <v>0</v>
      </c>
      <c r="J1285" s="15">
        <f>ROUND(H1285*I1285,2)</f>
        <v>0</v>
      </c>
    </row>
    <row r="1286" spans="1:10" ht="1.1499999999999999" customHeight="1" x14ac:dyDescent="0.25">
      <c r="A1286" s="16"/>
      <c r="B1286" s="16"/>
      <c r="C1286" s="16"/>
      <c r="D1286" s="34"/>
      <c r="E1286" s="16"/>
      <c r="F1286" s="16"/>
      <c r="G1286" s="16"/>
      <c r="H1286" s="16"/>
      <c r="I1286" s="16"/>
      <c r="J1286" s="16"/>
    </row>
    <row r="1287" spans="1:10" x14ac:dyDescent="0.25">
      <c r="A1287" s="17" t="s">
        <v>1528</v>
      </c>
      <c r="B1287" s="23" t="s">
        <v>10</v>
      </c>
      <c r="C1287" s="17" t="s">
        <v>11</v>
      </c>
      <c r="D1287" s="35" t="s">
        <v>1529</v>
      </c>
      <c r="E1287" s="18">
        <f t="shared" ref="E1287:J1287" si="68">E1308</f>
        <v>1</v>
      </c>
      <c r="F1287" s="18">
        <f t="shared" si="68"/>
        <v>3381</v>
      </c>
      <c r="G1287" s="18">
        <f t="shared" si="68"/>
        <v>3381</v>
      </c>
      <c r="H1287" s="18">
        <f t="shared" si="68"/>
        <v>1</v>
      </c>
      <c r="I1287" s="18">
        <f t="shared" si="68"/>
        <v>0</v>
      </c>
      <c r="J1287" s="18">
        <f t="shared" si="68"/>
        <v>0</v>
      </c>
    </row>
    <row r="1288" spans="1:10" x14ac:dyDescent="0.25">
      <c r="A1288" s="20" t="s">
        <v>1530</v>
      </c>
      <c r="B1288" s="20" t="s">
        <v>10</v>
      </c>
      <c r="C1288" s="20" t="s">
        <v>11</v>
      </c>
      <c r="D1288" s="36" t="s">
        <v>1531</v>
      </c>
      <c r="E1288" s="21">
        <f t="shared" ref="E1288:J1288" si="69">E1301</f>
        <v>1</v>
      </c>
      <c r="F1288" s="21">
        <f t="shared" si="69"/>
        <v>2672.25</v>
      </c>
      <c r="G1288" s="21">
        <f t="shared" si="69"/>
        <v>2672.25</v>
      </c>
      <c r="H1288" s="21">
        <f t="shared" si="69"/>
        <v>1</v>
      </c>
      <c r="I1288" s="21">
        <f t="shared" si="69"/>
        <v>0</v>
      </c>
      <c r="J1288" s="21">
        <f t="shared" si="69"/>
        <v>0</v>
      </c>
    </row>
    <row r="1289" spans="1:10" x14ac:dyDescent="0.25">
      <c r="A1289" s="10" t="s">
        <v>1532</v>
      </c>
      <c r="B1289" s="24" t="s">
        <v>16</v>
      </c>
      <c r="C1289" s="11" t="s">
        <v>17</v>
      </c>
      <c r="D1289" s="22" t="s">
        <v>1533</v>
      </c>
      <c r="E1289" s="12">
        <v>6</v>
      </c>
      <c r="F1289" s="12">
        <v>38.85</v>
      </c>
      <c r="G1289" s="13">
        <f>ROUND(E1289*F1289,2)</f>
        <v>233.1</v>
      </c>
      <c r="H1289" s="12">
        <v>6</v>
      </c>
      <c r="I1289" s="38">
        <v>0</v>
      </c>
      <c r="J1289" s="13">
        <f>ROUND(H1289*I1289,2)</f>
        <v>0</v>
      </c>
    </row>
    <row r="1290" spans="1:10" ht="45" x14ac:dyDescent="0.25">
      <c r="A1290" s="14"/>
      <c r="B1290" s="14"/>
      <c r="C1290" s="14"/>
      <c r="D1290" s="22" t="s">
        <v>1534</v>
      </c>
      <c r="E1290" s="14"/>
      <c r="F1290" s="14"/>
      <c r="G1290" s="14"/>
      <c r="H1290" s="14"/>
      <c r="I1290" s="14"/>
      <c r="J1290" s="14"/>
    </row>
    <row r="1291" spans="1:10" x14ac:dyDescent="0.25">
      <c r="A1291" s="10" t="s">
        <v>1535</v>
      </c>
      <c r="B1291" s="24" t="s">
        <v>16</v>
      </c>
      <c r="C1291" s="11" t="s">
        <v>17</v>
      </c>
      <c r="D1291" s="22" t="s">
        <v>1536</v>
      </c>
      <c r="E1291" s="12">
        <v>12</v>
      </c>
      <c r="F1291" s="12">
        <v>51.45</v>
      </c>
      <c r="G1291" s="13">
        <f>ROUND(E1291*F1291,2)</f>
        <v>617.4</v>
      </c>
      <c r="H1291" s="12">
        <v>12</v>
      </c>
      <c r="I1291" s="38">
        <v>0</v>
      </c>
      <c r="J1291" s="13">
        <f>ROUND(H1291*I1291,2)</f>
        <v>0</v>
      </c>
    </row>
    <row r="1292" spans="1:10" ht="45" x14ac:dyDescent="0.25">
      <c r="A1292" s="14"/>
      <c r="B1292" s="14"/>
      <c r="C1292" s="14"/>
      <c r="D1292" s="22" t="s">
        <v>1537</v>
      </c>
      <c r="E1292" s="14"/>
      <c r="F1292" s="14"/>
      <c r="G1292" s="14"/>
      <c r="H1292" s="14"/>
      <c r="I1292" s="14"/>
      <c r="J1292" s="14"/>
    </row>
    <row r="1293" spans="1:10" x14ac:dyDescent="0.25">
      <c r="A1293" s="10" t="s">
        <v>1538</v>
      </c>
      <c r="B1293" s="24" t="s">
        <v>16</v>
      </c>
      <c r="C1293" s="11" t="s">
        <v>17</v>
      </c>
      <c r="D1293" s="22" t="s">
        <v>1539</v>
      </c>
      <c r="E1293" s="12">
        <v>15</v>
      </c>
      <c r="F1293" s="12">
        <v>54.6</v>
      </c>
      <c r="G1293" s="13">
        <f>ROUND(E1293*F1293,2)</f>
        <v>819</v>
      </c>
      <c r="H1293" s="12">
        <v>15</v>
      </c>
      <c r="I1293" s="38">
        <v>0</v>
      </c>
      <c r="J1293" s="13">
        <f>ROUND(H1293*I1293,2)</f>
        <v>0</v>
      </c>
    </row>
    <row r="1294" spans="1:10" ht="45" x14ac:dyDescent="0.25">
      <c r="A1294" s="14"/>
      <c r="B1294" s="14"/>
      <c r="C1294" s="14"/>
      <c r="D1294" s="22" t="s">
        <v>1540</v>
      </c>
      <c r="E1294" s="14"/>
      <c r="F1294" s="14"/>
      <c r="G1294" s="14"/>
      <c r="H1294" s="14"/>
      <c r="I1294" s="14"/>
      <c r="J1294" s="14"/>
    </row>
    <row r="1295" spans="1:10" x14ac:dyDescent="0.25">
      <c r="A1295" s="10" t="s">
        <v>1541</v>
      </c>
      <c r="B1295" s="24" t="s">
        <v>16</v>
      </c>
      <c r="C1295" s="11" t="s">
        <v>17</v>
      </c>
      <c r="D1295" s="22" t="s">
        <v>1542</v>
      </c>
      <c r="E1295" s="12">
        <v>5</v>
      </c>
      <c r="F1295" s="12">
        <v>61.95</v>
      </c>
      <c r="G1295" s="13">
        <f>ROUND(E1295*F1295,2)</f>
        <v>309.75</v>
      </c>
      <c r="H1295" s="12">
        <v>5</v>
      </c>
      <c r="I1295" s="38">
        <v>0</v>
      </c>
      <c r="J1295" s="13">
        <f>ROUND(H1295*I1295,2)</f>
        <v>0</v>
      </c>
    </row>
    <row r="1296" spans="1:10" ht="45" x14ac:dyDescent="0.25">
      <c r="A1296" s="14"/>
      <c r="B1296" s="14"/>
      <c r="C1296" s="14"/>
      <c r="D1296" s="22" t="s">
        <v>1543</v>
      </c>
      <c r="E1296" s="14"/>
      <c r="F1296" s="14"/>
      <c r="G1296" s="14"/>
      <c r="H1296" s="14"/>
      <c r="I1296" s="14"/>
      <c r="J1296" s="14"/>
    </row>
    <row r="1297" spans="1:10" x14ac:dyDescent="0.25">
      <c r="A1297" s="10" t="s">
        <v>1544</v>
      </c>
      <c r="B1297" s="24" t="s">
        <v>16</v>
      </c>
      <c r="C1297" s="11" t="s">
        <v>17</v>
      </c>
      <c r="D1297" s="22" t="s">
        <v>1545</v>
      </c>
      <c r="E1297" s="12">
        <v>3</v>
      </c>
      <c r="F1297" s="12">
        <v>73.5</v>
      </c>
      <c r="G1297" s="13">
        <f>ROUND(E1297*F1297,2)</f>
        <v>220.5</v>
      </c>
      <c r="H1297" s="12">
        <v>3</v>
      </c>
      <c r="I1297" s="38">
        <v>0</v>
      </c>
      <c r="J1297" s="13">
        <f>ROUND(H1297*I1297,2)</f>
        <v>0</v>
      </c>
    </row>
    <row r="1298" spans="1:10" ht="45" x14ac:dyDescent="0.25">
      <c r="A1298" s="14"/>
      <c r="B1298" s="14"/>
      <c r="C1298" s="14"/>
      <c r="D1298" s="22" t="s">
        <v>1546</v>
      </c>
      <c r="E1298" s="14"/>
      <c r="F1298" s="14"/>
      <c r="G1298" s="14"/>
      <c r="H1298" s="14"/>
      <c r="I1298" s="14"/>
      <c r="J1298" s="14"/>
    </row>
    <row r="1299" spans="1:10" x14ac:dyDescent="0.25">
      <c r="A1299" s="10" t="s">
        <v>1547</v>
      </c>
      <c r="B1299" s="24" t="s">
        <v>16</v>
      </c>
      <c r="C1299" s="11" t="s">
        <v>17</v>
      </c>
      <c r="D1299" s="22" t="s">
        <v>1548</v>
      </c>
      <c r="E1299" s="12">
        <v>5</v>
      </c>
      <c r="F1299" s="12">
        <v>94.5</v>
      </c>
      <c r="G1299" s="13">
        <f>ROUND(E1299*F1299,2)</f>
        <v>472.5</v>
      </c>
      <c r="H1299" s="12">
        <v>5</v>
      </c>
      <c r="I1299" s="38">
        <v>0</v>
      </c>
      <c r="J1299" s="13">
        <f>ROUND(H1299*I1299,2)</f>
        <v>0</v>
      </c>
    </row>
    <row r="1300" spans="1:10" ht="33.75" x14ac:dyDescent="0.25">
      <c r="A1300" s="14"/>
      <c r="B1300" s="14"/>
      <c r="C1300" s="14"/>
      <c r="D1300" s="22" t="s">
        <v>1549</v>
      </c>
      <c r="E1300" s="14"/>
      <c r="F1300" s="14"/>
      <c r="G1300" s="14"/>
      <c r="H1300" s="14"/>
      <c r="I1300" s="14"/>
      <c r="J1300" s="14"/>
    </row>
    <row r="1301" spans="1:10" x14ac:dyDescent="0.25">
      <c r="A1301" s="14"/>
      <c r="B1301" s="14"/>
      <c r="C1301" s="14"/>
      <c r="D1301" s="33" t="s">
        <v>1550</v>
      </c>
      <c r="E1301" s="12">
        <v>1</v>
      </c>
      <c r="F1301" s="15">
        <f>G1289+G1291+G1293+G1295+G1297+G1299</f>
        <v>2672.25</v>
      </c>
      <c r="G1301" s="15">
        <f>ROUND(E1301*F1301,2)</f>
        <v>2672.25</v>
      </c>
      <c r="H1301" s="12">
        <v>1</v>
      </c>
      <c r="I1301" s="15">
        <f>J1289+J1291+J1293+J1295+J1297+J1299</f>
        <v>0</v>
      </c>
      <c r="J1301" s="15">
        <f>ROUND(H1301*I1301,2)</f>
        <v>0</v>
      </c>
    </row>
    <row r="1302" spans="1:10" ht="1.1499999999999999" customHeight="1" x14ac:dyDescent="0.25">
      <c r="A1302" s="16"/>
      <c r="B1302" s="16"/>
      <c r="C1302" s="16"/>
      <c r="D1302" s="34"/>
      <c r="E1302" s="16"/>
      <c r="F1302" s="16"/>
      <c r="G1302" s="16"/>
      <c r="H1302" s="16"/>
      <c r="I1302" s="16"/>
      <c r="J1302" s="16"/>
    </row>
    <row r="1303" spans="1:10" x14ac:dyDescent="0.25">
      <c r="A1303" s="20" t="s">
        <v>1551</v>
      </c>
      <c r="B1303" s="20" t="s">
        <v>10</v>
      </c>
      <c r="C1303" s="20" t="s">
        <v>11</v>
      </c>
      <c r="D1303" s="36" t="s">
        <v>1552</v>
      </c>
      <c r="E1303" s="21">
        <f t="shared" ref="E1303:J1303" si="70">E1306</f>
        <v>1</v>
      </c>
      <c r="F1303" s="21">
        <f t="shared" si="70"/>
        <v>708.75</v>
      </c>
      <c r="G1303" s="21">
        <f t="shared" si="70"/>
        <v>708.75</v>
      </c>
      <c r="H1303" s="21">
        <f t="shared" si="70"/>
        <v>1</v>
      </c>
      <c r="I1303" s="21">
        <f t="shared" si="70"/>
        <v>0</v>
      </c>
      <c r="J1303" s="21">
        <f t="shared" si="70"/>
        <v>0</v>
      </c>
    </row>
    <row r="1304" spans="1:10" x14ac:dyDescent="0.25">
      <c r="A1304" s="10" t="s">
        <v>1553</v>
      </c>
      <c r="B1304" s="24" t="s">
        <v>16</v>
      </c>
      <c r="C1304" s="11" t="s">
        <v>17</v>
      </c>
      <c r="D1304" s="22" t="s">
        <v>1554</v>
      </c>
      <c r="E1304" s="12">
        <v>5</v>
      </c>
      <c r="F1304" s="12">
        <v>141.75</v>
      </c>
      <c r="G1304" s="13">
        <f>ROUND(E1304*F1304,2)</f>
        <v>708.75</v>
      </c>
      <c r="H1304" s="12">
        <v>5</v>
      </c>
      <c r="I1304" s="38">
        <v>0</v>
      </c>
      <c r="J1304" s="13">
        <f>ROUND(H1304*I1304,2)</f>
        <v>0</v>
      </c>
    </row>
    <row r="1305" spans="1:10" ht="45" x14ac:dyDescent="0.25">
      <c r="A1305" s="14"/>
      <c r="B1305" s="14"/>
      <c r="C1305" s="14"/>
      <c r="D1305" s="22" t="s">
        <v>1555</v>
      </c>
      <c r="E1305" s="14"/>
      <c r="F1305" s="14"/>
      <c r="G1305" s="14"/>
      <c r="H1305" s="14"/>
      <c r="I1305" s="14"/>
      <c r="J1305" s="14"/>
    </row>
    <row r="1306" spans="1:10" x14ac:dyDescent="0.25">
      <c r="A1306" s="14"/>
      <c r="B1306" s="14"/>
      <c r="C1306" s="14"/>
      <c r="D1306" s="33" t="s">
        <v>1556</v>
      </c>
      <c r="E1306" s="12">
        <v>1</v>
      </c>
      <c r="F1306" s="15">
        <f>G1304</f>
        <v>708.75</v>
      </c>
      <c r="G1306" s="15">
        <f>ROUND(E1306*F1306,2)</f>
        <v>708.75</v>
      </c>
      <c r="H1306" s="12">
        <v>1</v>
      </c>
      <c r="I1306" s="15">
        <f>J1304</f>
        <v>0</v>
      </c>
      <c r="J1306" s="15">
        <f>ROUND(H1306*I1306,2)</f>
        <v>0</v>
      </c>
    </row>
    <row r="1307" spans="1:10" ht="1.1499999999999999" customHeight="1" x14ac:dyDescent="0.25">
      <c r="A1307" s="16"/>
      <c r="B1307" s="16"/>
      <c r="C1307" s="16"/>
      <c r="D1307" s="34"/>
      <c r="E1307" s="16"/>
      <c r="F1307" s="16"/>
      <c r="G1307" s="16"/>
      <c r="H1307" s="16"/>
      <c r="I1307" s="16"/>
      <c r="J1307" s="16"/>
    </row>
    <row r="1308" spans="1:10" x14ac:dyDescent="0.25">
      <c r="A1308" s="14"/>
      <c r="B1308" s="14"/>
      <c r="C1308" s="14"/>
      <c r="D1308" s="33" t="s">
        <v>1557</v>
      </c>
      <c r="E1308" s="12">
        <v>1</v>
      </c>
      <c r="F1308" s="15">
        <f>G1288+G1303</f>
        <v>3381</v>
      </c>
      <c r="G1308" s="15">
        <f>ROUND(E1308*F1308,2)</f>
        <v>3381</v>
      </c>
      <c r="H1308" s="12">
        <v>1</v>
      </c>
      <c r="I1308" s="15">
        <f>J1288+J1303</f>
        <v>0</v>
      </c>
      <c r="J1308" s="15">
        <f>ROUND(H1308*I1308,2)</f>
        <v>0</v>
      </c>
    </row>
    <row r="1309" spans="1:10" ht="1.1499999999999999" customHeight="1" x14ac:dyDescent="0.25">
      <c r="A1309" s="16"/>
      <c r="B1309" s="16"/>
      <c r="C1309" s="16"/>
      <c r="D1309" s="34"/>
      <c r="E1309" s="16"/>
      <c r="F1309" s="16"/>
      <c r="G1309" s="16"/>
      <c r="H1309" s="16"/>
      <c r="I1309" s="16"/>
      <c r="J1309" s="16"/>
    </row>
    <row r="1310" spans="1:10" x14ac:dyDescent="0.25">
      <c r="A1310" s="17" t="s">
        <v>1558</v>
      </c>
      <c r="B1310" s="23" t="s">
        <v>10</v>
      </c>
      <c r="C1310" s="17" t="s">
        <v>11</v>
      </c>
      <c r="D1310" s="35" t="s">
        <v>1559</v>
      </c>
      <c r="E1310" s="18">
        <f t="shared" ref="E1310:J1310" si="71">E1313</f>
        <v>1</v>
      </c>
      <c r="F1310" s="18">
        <f t="shared" si="71"/>
        <v>2394</v>
      </c>
      <c r="G1310" s="18">
        <f t="shared" si="71"/>
        <v>2394</v>
      </c>
      <c r="H1310" s="18">
        <f t="shared" si="71"/>
        <v>1</v>
      </c>
      <c r="I1310" s="18">
        <f t="shared" si="71"/>
        <v>0</v>
      </c>
      <c r="J1310" s="18">
        <f t="shared" si="71"/>
        <v>0</v>
      </c>
    </row>
    <row r="1311" spans="1:10" x14ac:dyDescent="0.25">
      <c r="A1311" s="10" t="s">
        <v>1560</v>
      </c>
      <c r="B1311" s="24" t="s">
        <v>16</v>
      </c>
      <c r="C1311" s="11" t="s">
        <v>17</v>
      </c>
      <c r="D1311" s="22" t="s">
        <v>1561</v>
      </c>
      <c r="E1311" s="12">
        <v>20</v>
      </c>
      <c r="F1311" s="12">
        <v>119.7</v>
      </c>
      <c r="G1311" s="13">
        <f>ROUND(E1311*F1311,2)</f>
        <v>2394</v>
      </c>
      <c r="H1311" s="12">
        <v>20</v>
      </c>
      <c r="I1311" s="38">
        <v>0</v>
      </c>
      <c r="J1311" s="13">
        <f>ROUND(H1311*I1311,2)</f>
        <v>0</v>
      </c>
    </row>
    <row r="1312" spans="1:10" ht="135" x14ac:dyDescent="0.25">
      <c r="A1312" s="14"/>
      <c r="B1312" s="14"/>
      <c r="C1312" s="14"/>
      <c r="D1312" s="22" t="s">
        <v>1562</v>
      </c>
      <c r="E1312" s="14"/>
      <c r="F1312" s="14"/>
      <c r="G1312" s="14"/>
      <c r="H1312" s="14"/>
      <c r="I1312" s="14"/>
      <c r="J1312" s="14"/>
    </row>
    <row r="1313" spans="1:10" x14ac:dyDescent="0.25">
      <c r="A1313" s="14"/>
      <c r="B1313" s="14"/>
      <c r="C1313" s="14"/>
      <c r="D1313" s="33" t="s">
        <v>1563</v>
      </c>
      <c r="E1313" s="12">
        <v>1</v>
      </c>
      <c r="F1313" s="15">
        <f>G1311</f>
        <v>2394</v>
      </c>
      <c r="G1313" s="15">
        <f>ROUND(E1313*F1313,2)</f>
        <v>2394</v>
      </c>
      <c r="H1313" s="12">
        <v>1</v>
      </c>
      <c r="I1313" s="15">
        <f>J1311</f>
        <v>0</v>
      </c>
      <c r="J1313" s="15">
        <f>ROUND(H1313*I1313,2)</f>
        <v>0</v>
      </c>
    </row>
    <row r="1314" spans="1:10" ht="1.1499999999999999" customHeight="1" x14ac:dyDescent="0.25">
      <c r="A1314" s="16"/>
      <c r="B1314" s="16"/>
      <c r="C1314" s="16"/>
      <c r="D1314" s="34"/>
      <c r="E1314" s="16"/>
      <c r="F1314" s="16"/>
      <c r="G1314" s="16"/>
      <c r="H1314" s="16"/>
      <c r="I1314" s="16"/>
      <c r="J1314" s="16"/>
    </row>
    <row r="1315" spans="1:10" x14ac:dyDescent="0.25">
      <c r="A1315" s="17" t="s">
        <v>1564</v>
      </c>
      <c r="B1315" s="23" t="s">
        <v>10</v>
      </c>
      <c r="C1315" s="17" t="s">
        <v>11</v>
      </c>
      <c r="D1315" s="35" t="s">
        <v>1565</v>
      </c>
      <c r="E1315" s="18">
        <f t="shared" ref="E1315:J1315" si="72">E1334</f>
        <v>1</v>
      </c>
      <c r="F1315" s="18">
        <f t="shared" si="72"/>
        <v>9198</v>
      </c>
      <c r="G1315" s="18">
        <f t="shared" si="72"/>
        <v>9198</v>
      </c>
      <c r="H1315" s="18">
        <f t="shared" si="72"/>
        <v>1</v>
      </c>
      <c r="I1315" s="18">
        <f t="shared" si="72"/>
        <v>0</v>
      </c>
      <c r="J1315" s="18">
        <f t="shared" si="72"/>
        <v>0</v>
      </c>
    </row>
    <row r="1316" spans="1:10" x14ac:dyDescent="0.25">
      <c r="A1316" s="10" t="s">
        <v>1566</v>
      </c>
      <c r="B1316" s="24" t="s">
        <v>16</v>
      </c>
      <c r="C1316" s="11" t="s">
        <v>17</v>
      </c>
      <c r="D1316" s="22" t="s">
        <v>1567</v>
      </c>
      <c r="E1316" s="12">
        <v>20</v>
      </c>
      <c r="F1316" s="12">
        <v>60.9</v>
      </c>
      <c r="G1316" s="13">
        <f>ROUND(E1316*F1316,2)</f>
        <v>1218</v>
      </c>
      <c r="H1316" s="12">
        <v>20</v>
      </c>
      <c r="I1316" s="38">
        <v>0</v>
      </c>
      <c r="J1316" s="13">
        <f>ROUND(H1316*I1316,2)</f>
        <v>0</v>
      </c>
    </row>
    <row r="1317" spans="1:10" ht="67.5" x14ac:dyDescent="0.25">
      <c r="A1317" s="14"/>
      <c r="B1317" s="14"/>
      <c r="C1317" s="14"/>
      <c r="D1317" s="22" t="s">
        <v>1568</v>
      </c>
      <c r="E1317" s="14"/>
      <c r="F1317" s="14"/>
      <c r="G1317" s="14"/>
      <c r="H1317" s="14"/>
      <c r="I1317" s="14"/>
      <c r="J1317" s="14"/>
    </row>
    <row r="1318" spans="1:10" x14ac:dyDescent="0.25">
      <c r="A1318" s="10" t="s">
        <v>1569</v>
      </c>
      <c r="B1318" s="24" t="s">
        <v>16</v>
      </c>
      <c r="C1318" s="11" t="s">
        <v>17</v>
      </c>
      <c r="D1318" s="22" t="s">
        <v>1570</v>
      </c>
      <c r="E1318" s="12">
        <v>40</v>
      </c>
      <c r="F1318" s="12">
        <v>42</v>
      </c>
      <c r="G1318" s="13">
        <f>ROUND(E1318*F1318,2)</f>
        <v>1680</v>
      </c>
      <c r="H1318" s="12">
        <v>40</v>
      </c>
      <c r="I1318" s="38">
        <v>0</v>
      </c>
      <c r="J1318" s="13">
        <f>ROUND(H1318*I1318,2)</f>
        <v>0</v>
      </c>
    </row>
    <row r="1319" spans="1:10" ht="33.75" x14ac:dyDescent="0.25">
      <c r="A1319" s="14"/>
      <c r="B1319" s="14"/>
      <c r="C1319" s="14"/>
      <c r="D1319" s="22" t="s">
        <v>1571</v>
      </c>
      <c r="E1319" s="14"/>
      <c r="F1319" s="14"/>
      <c r="G1319" s="14"/>
      <c r="H1319" s="14"/>
      <c r="I1319" s="14"/>
      <c r="J1319" s="14"/>
    </row>
    <row r="1320" spans="1:10" x14ac:dyDescent="0.25">
      <c r="A1320" s="10" t="s">
        <v>1572</v>
      </c>
      <c r="B1320" s="24" t="s">
        <v>16</v>
      </c>
      <c r="C1320" s="11" t="s">
        <v>94</v>
      </c>
      <c r="D1320" s="22" t="s">
        <v>1573</v>
      </c>
      <c r="E1320" s="12">
        <v>3</v>
      </c>
      <c r="F1320" s="12">
        <v>52.5</v>
      </c>
      <c r="G1320" s="13">
        <f>ROUND(E1320*F1320,2)</f>
        <v>157.5</v>
      </c>
      <c r="H1320" s="12">
        <v>3</v>
      </c>
      <c r="I1320" s="38">
        <v>0</v>
      </c>
      <c r="J1320" s="13">
        <f>ROUND(H1320*I1320,2)</f>
        <v>0</v>
      </c>
    </row>
    <row r="1321" spans="1:10" ht="56.25" x14ac:dyDescent="0.25">
      <c r="A1321" s="14"/>
      <c r="B1321" s="14"/>
      <c r="C1321" s="14"/>
      <c r="D1321" s="22" t="s">
        <v>1574</v>
      </c>
      <c r="E1321" s="14"/>
      <c r="F1321" s="14"/>
      <c r="G1321" s="14"/>
      <c r="H1321" s="14"/>
      <c r="I1321" s="14"/>
      <c r="J1321" s="14"/>
    </row>
    <row r="1322" spans="1:10" x14ac:dyDescent="0.25">
      <c r="A1322" s="10" t="s">
        <v>1575</v>
      </c>
      <c r="B1322" s="24" t="s">
        <v>16</v>
      </c>
      <c r="C1322" s="11" t="s">
        <v>17</v>
      </c>
      <c r="D1322" s="22" t="s">
        <v>1576</v>
      </c>
      <c r="E1322" s="12">
        <v>20</v>
      </c>
      <c r="F1322" s="12">
        <v>14.7</v>
      </c>
      <c r="G1322" s="13">
        <f>ROUND(E1322*F1322,2)</f>
        <v>294</v>
      </c>
      <c r="H1322" s="12">
        <v>20</v>
      </c>
      <c r="I1322" s="38">
        <v>0</v>
      </c>
      <c r="J1322" s="13">
        <f>ROUND(H1322*I1322,2)</f>
        <v>0</v>
      </c>
    </row>
    <row r="1323" spans="1:10" ht="67.5" x14ac:dyDescent="0.25">
      <c r="A1323" s="14"/>
      <c r="B1323" s="14"/>
      <c r="C1323" s="14"/>
      <c r="D1323" s="22" t="s">
        <v>1577</v>
      </c>
      <c r="E1323" s="14"/>
      <c r="F1323" s="14"/>
      <c r="G1323" s="14"/>
      <c r="H1323" s="14"/>
      <c r="I1323" s="14"/>
      <c r="J1323" s="14"/>
    </row>
    <row r="1324" spans="1:10" x14ac:dyDescent="0.25">
      <c r="A1324" s="10" t="s">
        <v>1578</v>
      </c>
      <c r="B1324" s="24" t="s">
        <v>16</v>
      </c>
      <c r="C1324" s="11" t="s">
        <v>17</v>
      </c>
      <c r="D1324" s="22" t="s">
        <v>1579</v>
      </c>
      <c r="E1324" s="12">
        <v>20</v>
      </c>
      <c r="F1324" s="12">
        <v>54.6</v>
      </c>
      <c r="G1324" s="13">
        <f>ROUND(E1324*F1324,2)</f>
        <v>1092</v>
      </c>
      <c r="H1324" s="12">
        <v>20</v>
      </c>
      <c r="I1324" s="38">
        <v>0</v>
      </c>
      <c r="J1324" s="13">
        <f>ROUND(H1324*I1324,2)</f>
        <v>0</v>
      </c>
    </row>
    <row r="1325" spans="1:10" ht="45" x14ac:dyDescent="0.25">
      <c r="A1325" s="14"/>
      <c r="B1325" s="14"/>
      <c r="C1325" s="14"/>
      <c r="D1325" s="22" t="s">
        <v>1580</v>
      </c>
      <c r="E1325" s="14"/>
      <c r="F1325" s="14"/>
      <c r="G1325" s="14"/>
      <c r="H1325" s="14"/>
      <c r="I1325" s="14"/>
      <c r="J1325" s="14"/>
    </row>
    <row r="1326" spans="1:10" x14ac:dyDescent="0.25">
      <c r="A1326" s="10" t="s">
        <v>1581</v>
      </c>
      <c r="B1326" s="24" t="s">
        <v>16</v>
      </c>
      <c r="C1326" s="11" t="s">
        <v>17</v>
      </c>
      <c r="D1326" s="22" t="s">
        <v>1582</v>
      </c>
      <c r="E1326" s="12">
        <v>1</v>
      </c>
      <c r="F1326" s="12">
        <v>682.5</v>
      </c>
      <c r="G1326" s="13">
        <f>ROUND(E1326*F1326,2)</f>
        <v>682.5</v>
      </c>
      <c r="H1326" s="12">
        <v>1</v>
      </c>
      <c r="I1326" s="38">
        <v>0</v>
      </c>
      <c r="J1326" s="13">
        <f>ROUND(H1326*I1326,2)</f>
        <v>0</v>
      </c>
    </row>
    <row r="1327" spans="1:10" ht="67.5" x14ac:dyDescent="0.25">
      <c r="A1327" s="14"/>
      <c r="B1327" s="14"/>
      <c r="C1327" s="14"/>
      <c r="D1327" s="22" t="s">
        <v>1583</v>
      </c>
      <c r="E1327" s="14"/>
      <c r="F1327" s="14"/>
      <c r="G1327" s="14"/>
      <c r="H1327" s="14"/>
      <c r="I1327" s="14"/>
      <c r="J1327" s="14"/>
    </row>
    <row r="1328" spans="1:10" x14ac:dyDescent="0.25">
      <c r="A1328" s="10" t="s">
        <v>1584</v>
      </c>
      <c r="B1328" s="24" t="s">
        <v>16</v>
      </c>
      <c r="C1328" s="11" t="s">
        <v>17</v>
      </c>
      <c r="D1328" s="22" t="s">
        <v>1585</v>
      </c>
      <c r="E1328" s="12">
        <v>20</v>
      </c>
      <c r="F1328" s="12">
        <v>168</v>
      </c>
      <c r="G1328" s="13">
        <f>ROUND(E1328*F1328,2)</f>
        <v>3360</v>
      </c>
      <c r="H1328" s="12">
        <v>20</v>
      </c>
      <c r="I1328" s="38">
        <v>0</v>
      </c>
      <c r="J1328" s="13">
        <f>ROUND(H1328*I1328,2)</f>
        <v>0</v>
      </c>
    </row>
    <row r="1329" spans="1:10" ht="67.5" x14ac:dyDescent="0.25">
      <c r="A1329" s="14"/>
      <c r="B1329" s="14"/>
      <c r="C1329" s="14"/>
      <c r="D1329" s="22" t="s">
        <v>1586</v>
      </c>
      <c r="E1329" s="14"/>
      <c r="F1329" s="14"/>
      <c r="G1329" s="14"/>
      <c r="H1329" s="14"/>
      <c r="I1329" s="14"/>
      <c r="J1329" s="14"/>
    </row>
    <row r="1330" spans="1:10" x14ac:dyDescent="0.25">
      <c r="A1330" s="10" t="s">
        <v>1587</v>
      </c>
      <c r="B1330" s="24" t="s">
        <v>16</v>
      </c>
      <c r="C1330" s="11" t="s">
        <v>17</v>
      </c>
      <c r="D1330" s="22" t="s">
        <v>1588</v>
      </c>
      <c r="E1330" s="12">
        <v>4</v>
      </c>
      <c r="F1330" s="12">
        <v>94.5</v>
      </c>
      <c r="G1330" s="13">
        <f>ROUND(E1330*F1330,2)</f>
        <v>378</v>
      </c>
      <c r="H1330" s="12">
        <v>4</v>
      </c>
      <c r="I1330" s="38">
        <v>0</v>
      </c>
      <c r="J1330" s="13">
        <f>ROUND(H1330*I1330,2)</f>
        <v>0</v>
      </c>
    </row>
    <row r="1331" spans="1:10" ht="33.75" x14ac:dyDescent="0.25">
      <c r="A1331" s="14"/>
      <c r="B1331" s="14"/>
      <c r="C1331" s="14"/>
      <c r="D1331" s="22" t="s">
        <v>1589</v>
      </c>
      <c r="E1331" s="14"/>
      <c r="F1331" s="14"/>
      <c r="G1331" s="14"/>
      <c r="H1331" s="14"/>
      <c r="I1331" s="14"/>
      <c r="J1331" s="14"/>
    </row>
    <row r="1332" spans="1:10" x14ac:dyDescent="0.25">
      <c r="A1332" s="10" t="s">
        <v>1590</v>
      </c>
      <c r="B1332" s="24" t="s">
        <v>16</v>
      </c>
      <c r="C1332" s="11" t="s">
        <v>17</v>
      </c>
      <c r="D1332" s="22" t="s">
        <v>1591</v>
      </c>
      <c r="E1332" s="12">
        <v>4</v>
      </c>
      <c r="F1332" s="12">
        <v>84</v>
      </c>
      <c r="G1332" s="13">
        <f>ROUND(E1332*F1332,2)</f>
        <v>336</v>
      </c>
      <c r="H1332" s="12">
        <v>4</v>
      </c>
      <c r="I1332" s="38">
        <v>0</v>
      </c>
      <c r="J1332" s="13">
        <f>ROUND(H1332*I1332,2)</f>
        <v>0</v>
      </c>
    </row>
    <row r="1333" spans="1:10" ht="90" x14ac:dyDescent="0.25">
      <c r="A1333" s="14"/>
      <c r="B1333" s="14"/>
      <c r="C1333" s="14"/>
      <c r="D1333" s="22" t="s">
        <v>1592</v>
      </c>
      <c r="E1333" s="14"/>
      <c r="F1333" s="14"/>
      <c r="G1333" s="14"/>
      <c r="H1333" s="14"/>
      <c r="I1333" s="14"/>
      <c r="J1333" s="14"/>
    </row>
    <row r="1334" spans="1:10" x14ac:dyDescent="0.25">
      <c r="A1334" s="14"/>
      <c r="B1334" s="14"/>
      <c r="C1334" s="14"/>
      <c r="D1334" s="33" t="s">
        <v>1593</v>
      </c>
      <c r="E1334" s="12">
        <v>1</v>
      </c>
      <c r="F1334" s="15">
        <f>G1316+G1318+G1320+G1322+G1324+G1326+G1328+G1330+G1332</f>
        <v>9198</v>
      </c>
      <c r="G1334" s="15">
        <f>ROUND(E1334*F1334,2)</f>
        <v>9198</v>
      </c>
      <c r="H1334" s="12">
        <v>1</v>
      </c>
      <c r="I1334" s="15">
        <f>J1316+J1318+J1320+J1322+J1324+J1326+J1328+J1330+J1332</f>
        <v>0</v>
      </c>
      <c r="J1334" s="15">
        <f>ROUND(H1334*I1334,2)</f>
        <v>0</v>
      </c>
    </row>
    <row r="1335" spans="1:10" ht="1.1499999999999999" customHeight="1" x14ac:dyDescent="0.25">
      <c r="A1335" s="16"/>
      <c r="B1335" s="16"/>
      <c r="C1335" s="16"/>
      <c r="D1335" s="34"/>
      <c r="E1335" s="16"/>
      <c r="F1335" s="16"/>
      <c r="G1335" s="16"/>
      <c r="H1335" s="16"/>
      <c r="I1335" s="16"/>
      <c r="J1335" s="16"/>
    </row>
    <row r="1336" spans="1:10" x14ac:dyDescent="0.25">
      <c r="A1336" s="17" t="s">
        <v>1594</v>
      </c>
      <c r="B1336" s="23" t="s">
        <v>10</v>
      </c>
      <c r="C1336" s="17" t="s">
        <v>11</v>
      </c>
      <c r="D1336" s="35" t="s">
        <v>1595</v>
      </c>
      <c r="E1336" s="18">
        <f t="shared" ref="E1336:J1336" si="73">E1341</f>
        <v>1</v>
      </c>
      <c r="F1336" s="18">
        <f t="shared" si="73"/>
        <v>956.56</v>
      </c>
      <c r="G1336" s="18">
        <f t="shared" si="73"/>
        <v>956.56</v>
      </c>
      <c r="H1336" s="18">
        <f t="shared" si="73"/>
        <v>1</v>
      </c>
      <c r="I1336" s="18">
        <f t="shared" si="73"/>
        <v>0</v>
      </c>
      <c r="J1336" s="18">
        <f t="shared" si="73"/>
        <v>0</v>
      </c>
    </row>
    <row r="1337" spans="1:10" x14ac:dyDescent="0.25">
      <c r="A1337" s="10" t="s">
        <v>1596</v>
      </c>
      <c r="B1337" s="24" t="s">
        <v>16</v>
      </c>
      <c r="C1337" s="11" t="s">
        <v>17</v>
      </c>
      <c r="D1337" s="22" t="s">
        <v>1597</v>
      </c>
      <c r="E1337" s="12">
        <v>4</v>
      </c>
      <c r="F1337" s="12">
        <v>170.1</v>
      </c>
      <c r="G1337" s="13">
        <f>ROUND(E1337*F1337,2)</f>
        <v>680.4</v>
      </c>
      <c r="H1337" s="12">
        <v>4</v>
      </c>
      <c r="I1337" s="38">
        <v>0</v>
      </c>
      <c r="J1337" s="13">
        <f>ROUND(H1337*I1337,2)</f>
        <v>0</v>
      </c>
    </row>
    <row r="1338" spans="1:10" ht="78.75" x14ac:dyDescent="0.25">
      <c r="A1338" s="14"/>
      <c r="B1338" s="14"/>
      <c r="C1338" s="14"/>
      <c r="D1338" s="22" t="s">
        <v>1598</v>
      </c>
      <c r="E1338" s="14"/>
      <c r="F1338" s="14"/>
      <c r="G1338" s="14"/>
      <c r="H1338" s="14"/>
      <c r="I1338" s="14"/>
      <c r="J1338" s="14"/>
    </row>
    <row r="1339" spans="1:10" x14ac:dyDescent="0.25">
      <c r="A1339" s="10" t="s">
        <v>1599</v>
      </c>
      <c r="B1339" s="24" t="s">
        <v>16</v>
      </c>
      <c r="C1339" s="11" t="s">
        <v>17</v>
      </c>
      <c r="D1339" s="22" t="s">
        <v>1600</v>
      </c>
      <c r="E1339" s="12">
        <v>2</v>
      </c>
      <c r="F1339" s="12">
        <v>138.08000000000001</v>
      </c>
      <c r="G1339" s="13">
        <f>ROUND(E1339*F1339,2)</f>
        <v>276.16000000000003</v>
      </c>
      <c r="H1339" s="12">
        <v>2</v>
      </c>
      <c r="I1339" s="38">
        <v>0</v>
      </c>
      <c r="J1339" s="13">
        <f>ROUND(H1339*I1339,2)</f>
        <v>0</v>
      </c>
    </row>
    <row r="1340" spans="1:10" ht="78.75" x14ac:dyDescent="0.25">
      <c r="A1340" s="14"/>
      <c r="B1340" s="14"/>
      <c r="C1340" s="14"/>
      <c r="D1340" s="22" t="s">
        <v>1601</v>
      </c>
      <c r="E1340" s="14"/>
      <c r="F1340" s="14"/>
      <c r="G1340" s="14"/>
      <c r="H1340" s="14"/>
      <c r="I1340" s="14"/>
      <c r="J1340" s="14"/>
    </row>
    <row r="1341" spans="1:10" x14ac:dyDescent="0.25">
      <c r="A1341" s="14"/>
      <c r="B1341" s="14"/>
      <c r="C1341" s="14"/>
      <c r="D1341" s="33" t="s">
        <v>1602</v>
      </c>
      <c r="E1341" s="12">
        <v>1</v>
      </c>
      <c r="F1341" s="15">
        <f>G1337+G1339</f>
        <v>956.56</v>
      </c>
      <c r="G1341" s="15">
        <f>ROUND(E1341*F1341,2)</f>
        <v>956.56</v>
      </c>
      <c r="H1341" s="12">
        <v>1</v>
      </c>
      <c r="I1341" s="15">
        <f>J1337+J1339</f>
        <v>0</v>
      </c>
      <c r="J1341" s="15">
        <f>ROUND(H1341*I1341,2)</f>
        <v>0</v>
      </c>
    </row>
    <row r="1342" spans="1:10" ht="1.1499999999999999" customHeight="1" x14ac:dyDescent="0.25">
      <c r="A1342" s="16"/>
      <c r="B1342" s="16"/>
      <c r="C1342" s="16"/>
      <c r="D1342" s="34"/>
      <c r="E1342" s="16"/>
      <c r="F1342" s="16"/>
      <c r="G1342" s="16"/>
      <c r="H1342" s="16"/>
      <c r="I1342" s="16"/>
      <c r="J1342" s="16"/>
    </row>
    <row r="1343" spans="1:10" x14ac:dyDescent="0.25">
      <c r="A1343" s="17" t="s">
        <v>1603</v>
      </c>
      <c r="B1343" s="23" t="s">
        <v>10</v>
      </c>
      <c r="C1343" s="17" t="s">
        <v>11</v>
      </c>
      <c r="D1343" s="35" t="s">
        <v>1604</v>
      </c>
      <c r="E1343" s="18">
        <f t="shared" ref="E1343:J1343" si="74">E1346</f>
        <v>1</v>
      </c>
      <c r="F1343" s="18">
        <f t="shared" si="74"/>
        <v>571.20000000000005</v>
      </c>
      <c r="G1343" s="18">
        <f t="shared" si="74"/>
        <v>571.20000000000005</v>
      </c>
      <c r="H1343" s="18">
        <f t="shared" si="74"/>
        <v>1</v>
      </c>
      <c r="I1343" s="18">
        <f t="shared" si="74"/>
        <v>0</v>
      </c>
      <c r="J1343" s="18">
        <f t="shared" si="74"/>
        <v>0</v>
      </c>
    </row>
    <row r="1344" spans="1:10" x14ac:dyDescent="0.25">
      <c r="A1344" s="10" t="s">
        <v>1605</v>
      </c>
      <c r="B1344" s="24" t="s">
        <v>16</v>
      </c>
      <c r="C1344" s="11" t="s">
        <v>17</v>
      </c>
      <c r="D1344" s="22" t="s">
        <v>1606</v>
      </c>
      <c r="E1344" s="12">
        <v>2</v>
      </c>
      <c r="F1344" s="12">
        <v>285.60000000000002</v>
      </c>
      <c r="G1344" s="13">
        <f>ROUND(E1344*F1344,2)</f>
        <v>571.20000000000005</v>
      </c>
      <c r="H1344" s="12">
        <v>2</v>
      </c>
      <c r="I1344" s="38">
        <v>0</v>
      </c>
      <c r="J1344" s="13">
        <f>ROUND(H1344*I1344,2)</f>
        <v>0</v>
      </c>
    </row>
    <row r="1345" spans="1:10" ht="123.75" x14ac:dyDescent="0.25">
      <c r="A1345" s="14"/>
      <c r="B1345" s="14"/>
      <c r="C1345" s="14"/>
      <c r="D1345" s="22" t="s">
        <v>1607</v>
      </c>
      <c r="E1345" s="14"/>
      <c r="F1345" s="14"/>
      <c r="G1345" s="14"/>
      <c r="H1345" s="14"/>
      <c r="I1345" s="14"/>
      <c r="J1345" s="14"/>
    </row>
    <row r="1346" spans="1:10" x14ac:dyDescent="0.25">
      <c r="A1346" s="14"/>
      <c r="B1346" s="14"/>
      <c r="C1346" s="14"/>
      <c r="D1346" s="33" t="s">
        <v>1608</v>
      </c>
      <c r="E1346" s="12">
        <v>1</v>
      </c>
      <c r="F1346" s="15">
        <f>G1344</f>
        <v>571.20000000000005</v>
      </c>
      <c r="G1346" s="15">
        <f>ROUND(E1346*F1346,2)</f>
        <v>571.20000000000005</v>
      </c>
      <c r="H1346" s="12">
        <v>1</v>
      </c>
      <c r="I1346" s="15">
        <f>J1344</f>
        <v>0</v>
      </c>
      <c r="J1346" s="15">
        <f>ROUND(H1346*I1346,2)</f>
        <v>0</v>
      </c>
    </row>
    <row r="1347" spans="1:10" ht="1.1499999999999999" customHeight="1" x14ac:dyDescent="0.25">
      <c r="A1347" s="16"/>
      <c r="B1347" s="16"/>
      <c r="C1347" s="16"/>
      <c r="D1347" s="34"/>
      <c r="E1347" s="16"/>
      <c r="F1347" s="16"/>
      <c r="G1347" s="16"/>
      <c r="H1347" s="16"/>
      <c r="I1347" s="16"/>
      <c r="J1347" s="16"/>
    </row>
    <row r="1348" spans="1:10" x14ac:dyDescent="0.25">
      <c r="A1348" s="17" t="s">
        <v>1609</v>
      </c>
      <c r="B1348" s="23" t="s">
        <v>10</v>
      </c>
      <c r="C1348" s="17" t="s">
        <v>11</v>
      </c>
      <c r="D1348" s="35" t="s">
        <v>1610</v>
      </c>
      <c r="E1348" s="18">
        <f t="shared" ref="E1348:J1348" si="75">E1361</f>
        <v>1</v>
      </c>
      <c r="F1348" s="18">
        <f t="shared" si="75"/>
        <v>644.20000000000005</v>
      </c>
      <c r="G1348" s="18">
        <f t="shared" si="75"/>
        <v>644.20000000000005</v>
      </c>
      <c r="H1348" s="18">
        <f t="shared" si="75"/>
        <v>1</v>
      </c>
      <c r="I1348" s="18">
        <f t="shared" si="75"/>
        <v>0</v>
      </c>
      <c r="J1348" s="18">
        <f t="shared" si="75"/>
        <v>0</v>
      </c>
    </row>
    <row r="1349" spans="1:10" x14ac:dyDescent="0.25">
      <c r="A1349" s="10" t="s">
        <v>1611</v>
      </c>
      <c r="B1349" s="24" t="s">
        <v>16</v>
      </c>
      <c r="C1349" s="11" t="s">
        <v>17</v>
      </c>
      <c r="D1349" s="22" t="s">
        <v>1612</v>
      </c>
      <c r="E1349" s="12">
        <v>10</v>
      </c>
      <c r="F1349" s="12">
        <v>47.88</v>
      </c>
      <c r="G1349" s="13">
        <f>ROUND(E1349*F1349,2)</f>
        <v>478.8</v>
      </c>
      <c r="H1349" s="12">
        <v>10</v>
      </c>
      <c r="I1349" s="38">
        <v>0</v>
      </c>
      <c r="J1349" s="13">
        <f>ROUND(H1349*I1349,2)</f>
        <v>0</v>
      </c>
    </row>
    <row r="1350" spans="1:10" ht="67.5" x14ac:dyDescent="0.25">
      <c r="A1350" s="14"/>
      <c r="B1350" s="14"/>
      <c r="C1350" s="14"/>
      <c r="D1350" s="22" t="s">
        <v>1613</v>
      </c>
      <c r="E1350" s="14"/>
      <c r="F1350" s="14"/>
      <c r="G1350" s="14"/>
      <c r="H1350" s="14"/>
      <c r="I1350" s="14"/>
      <c r="J1350" s="14"/>
    </row>
    <row r="1351" spans="1:10" x14ac:dyDescent="0.25">
      <c r="A1351" s="10" t="s">
        <v>1614</v>
      </c>
      <c r="B1351" s="24" t="s">
        <v>16</v>
      </c>
      <c r="C1351" s="11" t="s">
        <v>17</v>
      </c>
      <c r="D1351" s="22" t="s">
        <v>1615</v>
      </c>
      <c r="E1351" s="12">
        <v>5</v>
      </c>
      <c r="F1351" s="12">
        <v>10.5</v>
      </c>
      <c r="G1351" s="13">
        <f>ROUND(E1351*F1351,2)</f>
        <v>52.5</v>
      </c>
      <c r="H1351" s="12">
        <v>5</v>
      </c>
      <c r="I1351" s="38">
        <v>0</v>
      </c>
      <c r="J1351" s="13">
        <f>ROUND(H1351*I1351,2)</f>
        <v>0</v>
      </c>
    </row>
    <row r="1352" spans="1:10" ht="56.25" x14ac:dyDescent="0.25">
      <c r="A1352" s="14"/>
      <c r="B1352" s="14"/>
      <c r="C1352" s="14"/>
      <c r="D1352" s="22" t="s">
        <v>1616</v>
      </c>
      <c r="E1352" s="14"/>
      <c r="F1352" s="14"/>
      <c r="G1352" s="14"/>
      <c r="H1352" s="14"/>
      <c r="I1352" s="14"/>
      <c r="J1352" s="14"/>
    </row>
    <row r="1353" spans="1:10" x14ac:dyDescent="0.25">
      <c r="A1353" s="10" t="s">
        <v>1617</v>
      </c>
      <c r="B1353" s="24" t="s">
        <v>16</v>
      </c>
      <c r="C1353" s="11" t="s">
        <v>17</v>
      </c>
      <c r="D1353" s="22" t="s">
        <v>1618</v>
      </c>
      <c r="E1353" s="12">
        <v>5</v>
      </c>
      <c r="F1353" s="12">
        <v>5.25</v>
      </c>
      <c r="G1353" s="13">
        <f>ROUND(E1353*F1353,2)</f>
        <v>26.25</v>
      </c>
      <c r="H1353" s="12">
        <v>5</v>
      </c>
      <c r="I1353" s="38">
        <v>0</v>
      </c>
      <c r="J1353" s="13">
        <f>ROUND(H1353*I1353,2)</f>
        <v>0</v>
      </c>
    </row>
    <row r="1354" spans="1:10" ht="56.25" x14ac:dyDescent="0.25">
      <c r="A1354" s="14"/>
      <c r="B1354" s="14"/>
      <c r="C1354" s="14"/>
      <c r="D1354" s="22" t="s">
        <v>1619</v>
      </c>
      <c r="E1354" s="14"/>
      <c r="F1354" s="14"/>
      <c r="G1354" s="14"/>
      <c r="H1354" s="14"/>
      <c r="I1354" s="14"/>
      <c r="J1354" s="14"/>
    </row>
    <row r="1355" spans="1:10" x14ac:dyDescent="0.25">
      <c r="A1355" s="10" t="s">
        <v>1620</v>
      </c>
      <c r="B1355" s="24" t="s">
        <v>16</v>
      </c>
      <c r="C1355" s="11" t="s">
        <v>17</v>
      </c>
      <c r="D1355" s="22" t="s">
        <v>1621</v>
      </c>
      <c r="E1355" s="12">
        <v>5</v>
      </c>
      <c r="F1355" s="12">
        <v>1.58</v>
      </c>
      <c r="G1355" s="13">
        <f>ROUND(E1355*F1355,2)</f>
        <v>7.9</v>
      </c>
      <c r="H1355" s="12">
        <v>5</v>
      </c>
      <c r="I1355" s="38">
        <v>0</v>
      </c>
      <c r="J1355" s="13">
        <f>ROUND(H1355*I1355,2)</f>
        <v>0</v>
      </c>
    </row>
    <row r="1356" spans="1:10" ht="56.25" x14ac:dyDescent="0.25">
      <c r="A1356" s="14"/>
      <c r="B1356" s="14"/>
      <c r="C1356" s="14"/>
      <c r="D1356" s="22" t="s">
        <v>1622</v>
      </c>
      <c r="E1356" s="14"/>
      <c r="F1356" s="14"/>
      <c r="G1356" s="14"/>
      <c r="H1356" s="14"/>
      <c r="I1356" s="14"/>
      <c r="J1356" s="14"/>
    </row>
    <row r="1357" spans="1:10" x14ac:dyDescent="0.25">
      <c r="A1357" s="10" t="s">
        <v>1623</v>
      </c>
      <c r="B1357" s="24" t="s">
        <v>16</v>
      </c>
      <c r="C1357" s="11" t="s">
        <v>17</v>
      </c>
      <c r="D1357" s="22" t="s">
        <v>1624</v>
      </c>
      <c r="E1357" s="12">
        <v>5</v>
      </c>
      <c r="F1357" s="12">
        <v>7.35</v>
      </c>
      <c r="G1357" s="13">
        <f>ROUND(E1357*F1357,2)</f>
        <v>36.75</v>
      </c>
      <c r="H1357" s="12">
        <v>5</v>
      </c>
      <c r="I1357" s="38">
        <v>0</v>
      </c>
      <c r="J1357" s="13">
        <f>ROUND(H1357*I1357,2)</f>
        <v>0</v>
      </c>
    </row>
    <row r="1358" spans="1:10" ht="56.25" x14ac:dyDescent="0.25">
      <c r="A1358" s="14"/>
      <c r="B1358" s="14"/>
      <c r="C1358" s="14"/>
      <c r="D1358" s="22" t="s">
        <v>1625</v>
      </c>
      <c r="E1358" s="14"/>
      <c r="F1358" s="14"/>
      <c r="G1358" s="14"/>
      <c r="H1358" s="14"/>
      <c r="I1358" s="14"/>
      <c r="J1358" s="14"/>
    </row>
    <row r="1359" spans="1:10" x14ac:dyDescent="0.25">
      <c r="A1359" s="10" t="s">
        <v>1626</v>
      </c>
      <c r="B1359" s="24" t="s">
        <v>16</v>
      </c>
      <c r="C1359" s="11" t="s">
        <v>17</v>
      </c>
      <c r="D1359" s="22" t="s">
        <v>1627</v>
      </c>
      <c r="E1359" s="12">
        <v>5</v>
      </c>
      <c r="F1359" s="12">
        <v>8.4</v>
      </c>
      <c r="G1359" s="13">
        <f>ROUND(E1359*F1359,2)</f>
        <v>42</v>
      </c>
      <c r="H1359" s="12">
        <v>5</v>
      </c>
      <c r="I1359" s="38">
        <v>0</v>
      </c>
      <c r="J1359" s="13">
        <f>ROUND(H1359*I1359,2)</f>
        <v>0</v>
      </c>
    </row>
    <row r="1360" spans="1:10" ht="56.25" x14ac:dyDescent="0.25">
      <c r="A1360" s="14"/>
      <c r="B1360" s="14"/>
      <c r="C1360" s="14"/>
      <c r="D1360" s="22" t="s">
        <v>1628</v>
      </c>
      <c r="E1360" s="14"/>
      <c r="F1360" s="14"/>
      <c r="G1360" s="14"/>
      <c r="H1360" s="14"/>
      <c r="I1360" s="14"/>
      <c r="J1360" s="14"/>
    </row>
    <row r="1361" spans="1:10" x14ac:dyDescent="0.25">
      <c r="A1361" s="14"/>
      <c r="B1361" s="14"/>
      <c r="C1361" s="14"/>
      <c r="D1361" s="33" t="s">
        <v>1629</v>
      </c>
      <c r="E1361" s="12">
        <v>1</v>
      </c>
      <c r="F1361" s="15">
        <f>G1349+G1351+G1353+G1355+G1357+G1359</f>
        <v>644.20000000000005</v>
      </c>
      <c r="G1361" s="15">
        <f>ROUND(E1361*F1361,2)</f>
        <v>644.20000000000005</v>
      </c>
      <c r="H1361" s="12">
        <v>1</v>
      </c>
      <c r="I1361" s="15">
        <f>J1349+J1351+J1353+J1355+J1357+J1359</f>
        <v>0</v>
      </c>
      <c r="J1361" s="15">
        <f>ROUND(H1361*I1361,2)</f>
        <v>0</v>
      </c>
    </row>
    <row r="1362" spans="1:10" ht="1.1499999999999999" customHeight="1" x14ac:dyDescent="0.25">
      <c r="A1362" s="16"/>
      <c r="B1362" s="16"/>
      <c r="C1362" s="16"/>
      <c r="D1362" s="34"/>
      <c r="E1362" s="16"/>
      <c r="F1362" s="16"/>
      <c r="G1362" s="16"/>
      <c r="H1362" s="16"/>
      <c r="I1362" s="16"/>
      <c r="J1362" s="16"/>
    </row>
    <row r="1363" spans="1:10" x14ac:dyDescent="0.25">
      <c r="A1363" s="14"/>
      <c r="B1363" s="14"/>
      <c r="C1363" s="14"/>
      <c r="D1363" s="33" t="s">
        <v>1630</v>
      </c>
      <c r="E1363" s="12">
        <v>1</v>
      </c>
      <c r="F1363" s="15">
        <f>G1240+G1249+G1276+G1287+G1310+G1315+G1336+G1343+G1348</f>
        <v>25243.119999999999</v>
      </c>
      <c r="G1363" s="15">
        <f>ROUND(E1363*F1363,2)</f>
        <v>25243.119999999999</v>
      </c>
      <c r="H1363" s="12">
        <v>1</v>
      </c>
      <c r="I1363" s="15">
        <f>J1240+J1249+J1276+J1287+J1310+J1315+J1336+J1343+J1348</f>
        <v>0</v>
      </c>
      <c r="J1363" s="15">
        <f>ROUND(H1363*I1363,2)</f>
        <v>0</v>
      </c>
    </row>
    <row r="1364" spans="1:10" ht="1.1499999999999999" customHeight="1" x14ac:dyDescent="0.25">
      <c r="A1364" s="16"/>
      <c r="B1364" s="16"/>
      <c r="C1364" s="16"/>
      <c r="D1364" s="34"/>
      <c r="E1364" s="16"/>
      <c r="F1364" s="16"/>
      <c r="G1364" s="16"/>
      <c r="H1364" s="16"/>
      <c r="I1364" s="16"/>
      <c r="J1364" s="16"/>
    </row>
    <row r="1365" spans="1:10" x14ac:dyDescent="0.25">
      <c r="A1365" s="8" t="s">
        <v>1631</v>
      </c>
      <c r="B1365" s="8" t="s">
        <v>10</v>
      </c>
      <c r="C1365" s="8" t="s">
        <v>11</v>
      </c>
      <c r="D1365" s="32" t="s">
        <v>1632</v>
      </c>
      <c r="E1365" s="9">
        <f t="shared" ref="E1365:J1365" si="76">E1402</f>
        <v>1</v>
      </c>
      <c r="F1365" s="9">
        <f t="shared" si="76"/>
        <v>10419.540000000001</v>
      </c>
      <c r="G1365" s="9">
        <f t="shared" si="76"/>
        <v>10419.540000000001</v>
      </c>
      <c r="H1365" s="9">
        <f t="shared" si="76"/>
        <v>1</v>
      </c>
      <c r="I1365" s="9">
        <f t="shared" si="76"/>
        <v>0</v>
      </c>
      <c r="J1365" s="9">
        <f t="shared" si="76"/>
        <v>0</v>
      </c>
    </row>
    <row r="1366" spans="1:10" x14ac:dyDescent="0.25">
      <c r="A1366" s="10" t="s">
        <v>1633</v>
      </c>
      <c r="B1366" s="11" t="s">
        <v>16</v>
      </c>
      <c r="C1366" s="11" t="s">
        <v>17</v>
      </c>
      <c r="D1366" s="22" t="s">
        <v>1634</v>
      </c>
      <c r="E1366" s="12">
        <v>4</v>
      </c>
      <c r="F1366" s="12">
        <v>80.34</v>
      </c>
      <c r="G1366" s="13">
        <f>ROUND(E1366*F1366,2)</f>
        <v>321.36</v>
      </c>
      <c r="H1366" s="12">
        <v>4</v>
      </c>
      <c r="I1366" s="38">
        <v>0</v>
      </c>
      <c r="J1366" s="13">
        <f>ROUND(H1366*I1366,2)</f>
        <v>0</v>
      </c>
    </row>
    <row r="1367" spans="1:10" ht="90" x14ac:dyDescent="0.25">
      <c r="A1367" s="14"/>
      <c r="B1367" s="14"/>
      <c r="C1367" s="14"/>
      <c r="D1367" s="22" t="s">
        <v>1635</v>
      </c>
      <c r="E1367" s="14"/>
      <c r="F1367" s="14"/>
      <c r="G1367" s="14"/>
      <c r="H1367" s="14"/>
      <c r="I1367" s="14"/>
      <c r="J1367" s="14"/>
    </row>
    <row r="1368" spans="1:10" x14ac:dyDescent="0.25">
      <c r="A1368" s="10" t="s">
        <v>1636</v>
      </c>
      <c r="B1368" s="11" t="s">
        <v>16</v>
      </c>
      <c r="C1368" s="11" t="s">
        <v>17</v>
      </c>
      <c r="D1368" s="22" t="s">
        <v>1637</v>
      </c>
      <c r="E1368" s="12">
        <v>2</v>
      </c>
      <c r="F1368" s="12">
        <v>58.94</v>
      </c>
      <c r="G1368" s="13">
        <f>ROUND(E1368*F1368,2)</f>
        <v>117.88</v>
      </c>
      <c r="H1368" s="12">
        <v>2</v>
      </c>
      <c r="I1368" s="38">
        <v>0</v>
      </c>
      <c r="J1368" s="13">
        <f>ROUND(H1368*I1368,2)</f>
        <v>0</v>
      </c>
    </row>
    <row r="1369" spans="1:10" ht="78.75" x14ac:dyDescent="0.25">
      <c r="A1369" s="14"/>
      <c r="B1369" s="14"/>
      <c r="C1369" s="14"/>
      <c r="D1369" s="22" t="s">
        <v>1638</v>
      </c>
      <c r="E1369" s="14"/>
      <c r="F1369" s="14"/>
      <c r="G1369" s="14"/>
      <c r="H1369" s="14"/>
      <c r="I1369" s="14"/>
      <c r="J1369" s="14"/>
    </row>
    <row r="1370" spans="1:10" x14ac:dyDescent="0.25">
      <c r="A1370" s="10" t="s">
        <v>1639</v>
      </c>
      <c r="B1370" s="11" t="s">
        <v>16</v>
      </c>
      <c r="C1370" s="11" t="s">
        <v>17</v>
      </c>
      <c r="D1370" s="22" t="s">
        <v>1640</v>
      </c>
      <c r="E1370" s="12">
        <v>16</v>
      </c>
      <c r="F1370" s="12">
        <v>20.12</v>
      </c>
      <c r="G1370" s="13">
        <f>ROUND(E1370*F1370,2)</f>
        <v>321.92</v>
      </c>
      <c r="H1370" s="12">
        <v>16</v>
      </c>
      <c r="I1370" s="38">
        <v>0</v>
      </c>
      <c r="J1370" s="13">
        <f>ROUND(H1370*I1370,2)</f>
        <v>0</v>
      </c>
    </row>
    <row r="1371" spans="1:10" ht="101.25" x14ac:dyDescent="0.25">
      <c r="A1371" s="14"/>
      <c r="B1371" s="14"/>
      <c r="C1371" s="14"/>
      <c r="D1371" s="22" t="s">
        <v>1641</v>
      </c>
      <c r="E1371" s="14"/>
      <c r="F1371" s="14"/>
      <c r="G1371" s="14"/>
      <c r="H1371" s="14"/>
      <c r="I1371" s="14"/>
      <c r="J1371" s="14"/>
    </row>
    <row r="1372" spans="1:10" x14ac:dyDescent="0.25">
      <c r="A1372" s="10" t="s">
        <v>1642</v>
      </c>
      <c r="B1372" s="11" t="s">
        <v>16</v>
      </c>
      <c r="C1372" s="11" t="s">
        <v>17</v>
      </c>
      <c r="D1372" s="22" t="s">
        <v>1643</v>
      </c>
      <c r="E1372" s="12">
        <v>52</v>
      </c>
      <c r="F1372" s="12">
        <v>20.12</v>
      </c>
      <c r="G1372" s="13">
        <f>ROUND(E1372*F1372,2)</f>
        <v>1046.24</v>
      </c>
      <c r="H1372" s="12">
        <v>52</v>
      </c>
      <c r="I1372" s="38">
        <v>0</v>
      </c>
      <c r="J1372" s="13">
        <f>ROUND(H1372*I1372,2)</f>
        <v>0</v>
      </c>
    </row>
    <row r="1373" spans="1:10" ht="101.25" x14ac:dyDescent="0.25">
      <c r="A1373" s="14"/>
      <c r="B1373" s="14"/>
      <c r="C1373" s="14"/>
      <c r="D1373" s="22" t="s">
        <v>1644</v>
      </c>
      <c r="E1373" s="14"/>
      <c r="F1373" s="14"/>
      <c r="G1373" s="14"/>
      <c r="H1373" s="14"/>
      <c r="I1373" s="14"/>
      <c r="J1373" s="14"/>
    </row>
    <row r="1374" spans="1:10" x14ac:dyDescent="0.25">
      <c r="A1374" s="10" t="s">
        <v>1645</v>
      </c>
      <c r="B1374" s="11" t="s">
        <v>16</v>
      </c>
      <c r="C1374" s="11" t="s">
        <v>17</v>
      </c>
      <c r="D1374" s="22" t="s">
        <v>1646</v>
      </c>
      <c r="E1374" s="12">
        <v>8</v>
      </c>
      <c r="F1374" s="12">
        <v>87.05</v>
      </c>
      <c r="G1374" s="13">
        <f>ROUND(E1374*F1374,2)</f>
        <v>696.4</v>
      </c>
      <c r="H1374" s="12">
        <v>8</v>
      </c>
      <c r="I1374" s="38">
        <v>0</v>
      </c>
      <c r="J1374" s="13">
        <f>ROUND(H1374*I1374,2)</f>
        <v>0</v>
      </c>
    </row>
    <row r="1375" spans="1:10" ht="90" x14ac:dyDescent="0.25">
      <c r="A1375" s="14"/>
      <c r="B1375" s="14"/>
      <c r="C1375" s="14"/>
      <c r="D1375" s="22" t="s">
        <v>1647</v>
      </c>
      <c r="E1375" s="14"/>
      <c r="F1375" s="14"/>
      <c r="G1375" s="14"/>
      <c r="H1375" s="14"/>
      <c r="I1375" s="14"/>
      <c r="J1375" s="14"/>
    </row>
    <row r="1376" spans="1:10" x14ac:dyDescent="0.25">
      <c r="A1376" s="10" t="s">
        <v>1648</v>
      </c>
      <c r="B1376" s="11" t="s">
        <v>16</v>
      </c>
      <c r="C1376" s="11" t="s">
        <v>17</v>
      </c>
      <c r="D1376" s="22" t="s">
        <v>1649</v>
      </c>
      <c r="E1376" s="12">
        <v>32</v>
      </c>
      <c r="F1376" s="12">
        <v>68.3</v>
      </c>
      <c r="G1376" s="13">
        <f>ROUND(E1376*F1376,2)</f>
        <v>2185.6</v>
      </c>
      <c r="H1376" s="12">
        <v>32</v>
      </c>
      <c r="I1376" s="38">
        <v>0</v>
      </c>
      <c r="J1376" s="13">
        <f>ROUND(H1376*I1376,2)</f>
        <v>0</v>
      </c>
    </row>
    <row r="1377" spans="1:10" ht="101.25" x14ac:dyDescent="0.25">
      <c r="A1377" s="14"/>
      <c r="B1377" s="14"/>
      <c r="C1377" s="14"/>
      <c r="D1377" s="22" t="s">
        <v>1650</v>
      </c>
      <c r="E1377" s="14"/>
      <c r="F1377" s="14"/>
      <c r="G1377" s="14"/>
      <c r="H1377" s="14"/>
      <c r="I1377" s="14"/>
      <c r="J1377" s="14"/>
    </row>
    <row r="1378" spans="1:10" x14ac:dyDescent="0.25">
      <c r="A1378" s="10" t="s">
        <v>1651</v>
      </c>
      <c r="B1378" s="11" t="s">
        <v>16</v>
      </c>
      <c r="C1378" s="11" t="s">
        <v>17</v>
      </c>
      <c r="D1378" s="22" t="s">
        <v>1652</v>
      </c>
      <c r="E1378" s="12">
        <v>6</v>
      </c>
      <c r="F1378" s="12">
        <v>76.319999999999993</v>
      </c>
      <c r="G1378" s="13">
        <f>ROUND(E1378*F1378,2)</f>
        <v>457.92</v>
      </c>
      <c r="H1378" s="12">
        <v>6</v>
      </c>
      <c r="I1378" s="38">
        <v>0</v>
      </c>
      <c r="J1378" s="13">
        <f>ROUND(H1378*I1378,2)</f>
        <v>0</v>
      </c>
    </row>
    <row r="1379" spans="1:10" ht="101.25" x14ac:dyDescent="0.25">
      <c r="A1379" s="14"/>
      <c r="B1379" s="14"/>
      <c r="C1379" s="14"/>
      <c r="D1379" s="22" t="s">
        <v>1653</v>
      </c>
      <c r="E1379" s="14"/>
      <c r="F1379" s="14"/>
      <c r="G1379" s="14"/>
      <c r="H1379" s="14"/>
      <c r="I1379" s="14"/>
      <c r="J1379" s="14"/>
    </row>
    <row r="1380" spans="1:10" x14ac:dyDescent="0.25">
      <c r="A1380" s="10" t="s">
        <v>1654</v>
      </c>
      <c r="B1380" s="11" t="s">
        <v>16</v>
      </c>
      <c r="C1380" s="11" t="s">
        <v>17</v>
      </c>
      <c r="D1380" s="22" t="s">
        <v>1655</v>
      </c>
      <c r="E1380" s="12">
        <v>4</v>
      </c>
      <c r="F1380" s="12">
        <v>88.37</v>
      </c>
      <c r="G1380" s="13">
        <f>ROUND(E1380*F1380,2)</f>
        <v>353.48</v>
      </c>
      <c r="H1380" s="12">
        <v>4</v>
      </c>
      <c r="I1380" s="38">
        <v>0</v>
      </c>
      <c r="J1380" s="13">
        <f>ROUND(H1380*I1380,2)</f>
        <v>0</v>
      </c>
    </row>
    <row r="1381" spans="1:10" ht="112.5" x14ac:dyDescent="0.25">
      <c r="A1381" s="14"/>
      <c r="B1381" s="14"/>
      <c r="C1381" s="14"/>
      <c r="D1381" s="22" t="s">
        <v>1656</v>
      </c>
      <c r="E1381" s="14"/>
      <c r="F1381" s="14"/>
      <c r="G1381" s="14"/>
      <c r="H1381" s="14"/>
      <c r="I1381" s="14"/>
      <c r="J1381" s="14"/>
    </row>
    <row r="1382" spans="1:10" x14ac:dyDescent="0.25">
      <c r="A1382" s="10" t="s">
        <v>1657</v>
      </c>
      <c r="B1382" s="11" t="s">
        <v>16</v>
      </c>
      <c r="C1382" s="11" t="s">
        <v>17</v>
      </c>
      <c r="D1382" s="22" t="s">
        <v>1658</v>
      </c>
      <c r="E1382" s="12">
        <v>2</v>
      </c>
      <c r="F1382" s="12">
        <v>107.12</v>
      </c>
      <c r="G1382" s="13">
        <f>ROUND(E1382*F1382,2)</f>
        <v>214.24</v>
      </c>
      <c r="H1382" s="12">
        <v>2</v>
      </c>
      <c r="I1382" s="38">
        <v>0</v>
      </c>
      <c r="J1382" s="13">
        <f>ROUND(H1382*I1382,2)</f>
        <v>0</v>
      </c>
    </row>
    <row r="1383" spans="1:10" ht="146.25" x14ac:dyDescent="0.25">
      <c r="A1383" s="14"/>
      <c r="B1383" s="14"/>
      <c r="C1383" s="14"/>
      <c r="D1383" s="22" t="s">
        <v>1659</v>
      </c>
      <c r="E1383" s="14"/>
      <c r="F1383" s="14"/>
      <c r="G1383" s="14"/>
      <c r="H1383" s="14"/>
      <c r="I1383" s="14"/>
      <c r="J1383" s="14"/>
    </row>
    <row r="1384" spans="1:10" x14ac:dyDescent="0.25">
      <c r="A1384" s="10" t="s">
        <v>1660</v>
      </c>
      <c r="B1384" s="11" t="s">
        <v>16</v>
      </c>
      <c r="C1384" s="11" t="s">
        <v>17</v>
      </c>
      <c r="D1384" s="22" t="s">
        <v>1661</v>
      </c>
      <c r="E1384" s="12">
        <v>4</v>
      </c>
      <c r="F1384" s="12">
        <v>23.52</v>
      </c>
      <c r="G1384" s="13">
        <f>ROUND(E1384*F1384,2)</f>
        <v>94.08</v>
      </c>
      <c r="H1384" s="12">
        <v>4</v>
      </c>
      <c r="I1384" s="38">
        <v>0</v>
      </c>
      <c r="J1384" s="13">
        <f>ROUND(H1384*I1384,2)</f>
        <v>0</v>
      </c>
    </row>
    <row r="1385" spans="1:10" ht="123.75" x14ac:dyDescent="0.25">
      <c r="A1385" s="14"/>
      <c r="B1385" s="14"/>
      <c r="C1385" s="14"/>
      <c r="D1385" s="22" t="s">
        <v>1662</v>
      </c>
      <c r="E1385" s="14"/>
      <c r="F1385" s="14"/>
      <c r="G1385" s="14"/>
      <c r="H1385" s="14"/>
      <c r="I1385" s="14"/>
      <c r="J1385" s="14"/>
    </row>
    <row r="1386" spans="1:10" x14ac:dyDescent="0.25">
      <c r="A1386" s="10" t="s">
        <v>1663</v>
      </c>
      <c r="B1386" s="11" t="s">
        <v>16</v>
      </c>
      <c r="C1386" s="11" t="s">
        <v>17</v>
      </c>
      <c r="D1386" s="22" t="s">
        <v>1664</v>
      </c>
      <c r="E1386" s="12">
        <v>20</v>
      </c>
      <c r="F1386" s="12">
        <v>66.97</v>
      </c>
      <c r="G1386" s="13">
        <f>ROUND(E1386*F1386,2)</f>
        <v>1339.4</v>
      </c>
      <c r="H1386" s="12">
        <v>20</v>
      </c>
      <c r="I1386" s="38">
        <v>0</v>
      </c>
      <c r="J1386" s="13">
        <f>ROUND(H1386*I1386,2)</f>
        <v>0</v>
      </c>
    </row>
    <row r="1387" spans="1:10" ht="78.75" x14ac:dyDescent="0.25">
      <c r="A1387" s="14"/>
      <c r="B1387" s="14"/>
      <c r="C1387" s="14"/>
      <c r="D1387" s="22" t="s">
        <v>1665</v>
      </c>
      <c r="E1387" s="14"/>
      <c r="F1387" s="14"/>
      <c r="G1387" s="14"/>
      <c r="H1387" s="14"/>
      <c r="I1387" s="14"/>
      <c r="J1387" s="14"/>
    </row>
    <row r="1388" spans="1:10" x14ac:dyDescent="0.25">
      <c r="A1388" s="10" t="s">
        <v>1666</v>
      </c>
      <c r="B1388" s="11" t="s">
        <v>16</v>
      </c>
      <c r="C1388" s="11" t="s">
        <v>17</v>
      </c>
      <c r="D1388" s="22" t="s">
        <v>1667</v>
      </c>
      <c r="E1388" s="12">
        <v>4</v>
      </c>
      <c r="F1388" s="12">
        <v>7.86</v>
      </c>
      <c r="G1388" s="13">
        <f>ROUND(E1388*F1388,2)</f>
        <v>31.44</v>
      </c>
      <c r="H1388" s="12">
        <v>4</v>
      </c>
      <c r="I1388" s="38">
        <v>0</v>
      </c>
      <c r="J1388" s="13">
        <f>ROUND(H1388*I1388,2)</f>
        <v>0</v>
      </c>
    </row>
    <row r="1389" spans="1:10" ht="101.25" x14ac:dyDescent="0.25">
      <c r="A1389" s="14"/>
      <c r="B1389" s="14"/>
      <c r="C1389" s="14"/>
      <c r="D1389" s="22" t="s">
        <v>1668</v>
      </c>
      <c r="E1389" s="14"/>
      <c r="F1389" s="14"/>
      <c r="G1389" s="14"/>
      <c r="H1389" s="14"/>
      <c r="I1389" s="14"/>
      <c r="J1389" s="14"/>
    </row>
    <row r="1390" spans="1:10" x14ac:dyDescent="0.25">
      <c r="A1390" s="10" t="s">
        <v>1669</v>
      </c>
      <c r="B1390" s="11" t="s">
        <v>16</v>
      </c>
      <c r="C1390" s="11" t="s">
        <v>17</v>
      </c>
      <c r="D1390" s="22" t="s">
        <v>1670</v>
      </c>
      <c r="E1390" s="12">
        <v>2</v>
      </c>
      <c r="F1390" s="12">
        <v>7.86</v>
      </c>
      <c r="G1390" s="13">
        <f>ROUND(E1390*F1390,2)</f>
        <v>15.72</v>
      </c>
      <c r="H1390" s="12">
        <v>2</v>
      </c>
      <c r="I1390" s="38">
        <v>0</v>
      </c>
      <c r="J1390" s="13">
        <f>ROUND(H1390*I1390,2)</f>
        <v>0</v>
      </c>
    </row>
    <row r="1391" spans="1:10" ht="101.25" x14ac:dyDescent="0.25">
      <c r="A1391" s="14"/>
      <c r="B1391" s="14"/>
      <c r="C1391" s="14"/>
      <c r="D1391" s="22" t="s">
        <v>1671</v>
      </c>
      <c r="E1391" s="14"/>
      <c r="F1391" s="14"/>
      <c r="G1391" s="14"/>
      <c r="H1391" s="14"/>
      <c r="I1391" s="14"/>
      <c r="J1391" s="14"/>
    </row>
    <row r="1392" spans="1:10" x14ac:dyDescent="0.25">
      <c r="A1392" s="10" t="s">
        <v>1672</v>
      </c>
      <c r="B1392" s="11" t="s">
        <v>16</v>
      </c>
      <c r="C1392" s="11" t="s">
        <v>17</v>
      </c>
      <c r="D1392" s="22" t="s">
        <v>1673</v>
      </c>
      <c r="E1392" s="12">
        <v>5</v>
      </c>
      <c r="F1392" s="12">
        <v>80.34</v>
      </c>
      <c r="G1392" s="13">
        <f>ROUND(E1392*F1392,2)</f>
        <v>401.7</v>
      </c>
      <c r="H1392" s="12">
        <v>5</v>
      </c>
      <c r="I1392" s="38">
        <v>0</v>
      </c>
      <c r="J1392" s="13">
        <f>ROUND(H1392*I1392,2)</f>
        <v>0</v>
      </c>
    </row>
    <row r="1393" spans="1:10" ht="90" x14ac:dyDescent="0.25">
      <c r="A1393" s="14"/>
      <c r="B1393" s="14"/>
      <c r="C1393" s="14"/>
      <c r="D1393" s="22" t="s">
        <v>1674</v>
      </c>
      <c r="E1393" s="14"/>
      <c r="F1393" s="14"/>
      <c r="G1393" s="14"/>
      <c r="H1393" s="14"/>
      <c r="I1393" s="14"/>
      <c r="J1393" s="14"/>
    </row>
    <row r="1394" spans="1:10" x14ac:dyDescent="0.25">
      <c r="A1394" s="10" t="s">
        <v>1675</v>
      </c>
      <c r="B1394" s="11" t="s">
        <v>16</v>
      </c>
      <c r="C1394" s="11" t="s">
        <v>17</v>
      </c>
      <c r="D1394" s="22" t="s">
        <v>1676</v>
      </c>
      <c r="E1394" s="12">
        <v>84</v>
      </c>
      <c r="F1394" s="12">
        <v>20.12</v>
      </c>
      <c r="G1394" s="13">
        <f>ROUND(E1394*F1394,2)</f>
        <v>1690.08</v>
      </c>
      <c r="H1394" s="12">
        <v>84</v>
      </c>
      <c r="I1394" s="38">
        <v>0</v>
      </c>
      <c r="J1394" s="13">
        <f>ROUND(H1394*I1394,2)</f>
        <v>0</v>
      </c>
    </row>
    <row r="1395" spans="1:10" ht="101.25" x14ac:dyDescent="0.25">
      <c r="A1395" s="14"/>
      <c r="B1395" s="14"/>
      <c r="C1395" s="14"/>
      <c r="D1395" s="22" t="s">
        <v>1677</v>
      </c>
      <c r="E1395" s="14"/>
      <c r="F1395" s="14"/>
      <c r="G1395" s="14"/>
      <c r="H1395" s="14"/>
      <c r="I1395" s="14"/>
      <c r="J1395" s="14"/>
    </row>
    <row r="1396" spans="1:10" x14ac:dyDescent="0.25">
      <c r="A1396" s="10" t="s">
        <v>1678</v>
      </c>
      <c r="B1396" s="11" t="s">
        <v>16</v>
      </c>
      <c r="C1396" s="11" t="s">
        <v>17</v>
      </c>
      <c r="D1396" s="22" t="s">
        <v>1679</v>
      </c>
      <c r="E1396" s="12">
        <v>3</v>
      </c>
      <c r="F1396" s="12">
        <v>100.42</v>
      </c>
      <c r="G1396" s="13">
        <f>ROUND(E1396*F1396,2)</f>
        <v>301.26</v>
      </c>
      <c r="H1396" s="12">
        <v>3</v>
      </c>
      <c r="I1396" s="38">
        <v>0</v>
      </c>
      <c r="J1396" s="13">
        <f>ROUND(H1396*I1396,2)</f>
        <v>0</v>
      </c>
    </row>
    <row r="1397" spans="1:10" ht="78.75" x14ac:dyDescent="0.25">
      <c r="A1397" s="14"/>
      <c r="B1397" s="14"/>
      <c r="C1397" s="14"/>
      <c r="D1397" s="22" t="s">
        <v>1680</v>
      </c>
      <c r="E1397" s="14"/>
      <c r="F1397" s="14"/>
      <c r="G1397" s="14"/>
      <c r="H1397" s="14"/>
      <c r="I1397" s="14"/>
      <c r="J1397" s="14"/>
    </row>
    <row r="1398" spans="1:10" x14ac:dyDescent="0.25">
      <c r="A1398" s="10" t="s">
        <v>1681</v>
      </c>
      <c r="B1398" s="11" t="s">
        <v>16</v>
      </c>
      <c r="C1398" s="11" t="s">
        <v>17</v>
      </c>
      <c r="D1398" s="22" t="s">
        <v>1682</v>
      </c>
      <c r="E1398" s="12">
        <v>10</v>
      </c>
      <c r="F1398" s="12">
        <v>73.650000000000006</v>
      </c>
      <c r="G1398" s="13">
        <f>ROUND(E1398*F1398,2)</f>
        <v>736.5</v>
      </c>
      <c r="H1398" s="12">
        <v>10</v>
      </c>
      <c r="I1398" s="38">
        <v>0</v>
      </c>
      <c r="J1398" s="13">
        <f>ROUND(H1398*I1398,2)</f>
        <v>0</v>
      </c>
    </row>
    <row r="1399" spans="1:10" ht="90" x14ac:dyDescent="0.25">
      <c r="A1399" s="14"/>
      <c r="B1399" s="14"/>
      <c r="C1399" s="14"/>
      <c r="D1399" s="22" t="s">
        <v>1683</v>
      </c>
      <c r="E1399" s="14"/>
      <c r="F1399" s="14"/>
      <c r="G1399" s="14"/>
      <c r="H1399" s="14"/>
      <c r="I1399" s="14"/>
      <c r="J1399" s="14"/>
    </row>
    <row r="1400" spans="1:10" x14ac:dyDescent="0.25">
      <c r="A1400" s="10" t="s">
        <v>1684</v>
      </c>
      <c r="B1400" s="11" t="s">
        <v>16</v>
      </c>
      <c r="C1400" s="11" t="s">
        <v>17</v>
      </c>
      <c r="D1400" s="22" t="s">
        <v>1685</v>
      </c>
      <c r="E1400" s="12">
        <v>12</v>
      </c>
      <c r="F1400" s="12">
        <v>7.86</v>
      </c>
      <c r="G1400" s="13">
        <f>ROUND(E1400*F1400,2)</f>
        <v>94.32</v>
      </c>
      <c r="H1400" s="12">
        <v>12</v>
      </c>
      <c r="I1400" s="38">
        <v>0</v>
      </c>
      <c r="J1400" s="13">
        <f>ROUND(H1400*I1400,2)</f>
        <v>0</v>
      </c>
    </row>
    <row r="1401" spans="1:10" ht="270" x14ac:dyDescent="0.25">
      <c r="A1401" s="14"/>
      <c r="B1401" s="14"/>
      <c r="C1401" s="14"/>
      <c r="D1401" s="22" t="s">
        <v>1686</v>
      </c>
      <c r="E1401" s="14"/>
      <c r="F1401" s="14"/>
      <c r="G1401" s="14"/>
      <c r="H1401" s="14"/>
      <c r="I1401" s="14"/>
      <c r="J1401" s="14"/>
    </row>
    <row r="1402" spans="1:10" x14ac:dyDescent="0.25">
      <c r="A1402" s="14"/>
      <c r="B1402" s="14"/>
      <c r="C1402" s="14"/>
      <c r="D1402" s="33" t="s">
        <v>1687</v>
      </c>
      <c r="E1402" s="12">
        <v>1</v>
      </c>
      <c r="F1402" s="15">
        <f>G1366+G1368+G1370+G1372+G1374+G1376+G1378+G1380+G1382+G1384+G1386+G1388+G1390+G1392+G1394+G1396+G1398+G1400</f>
        <v>10419.540000000001</v>
      </c>
      <c r="G1402" s="15">
        <f>ROUND(E1402*F1402,2)</f>
        <v>10419.540000000001</v>
      </c>
      <c r="H1402" s="12">
        <v>1</v>
      </c>
      <c r="I1402" s="15">
        <f>J1366+J1368+J1370+J1372+J1374+J1376+J1378+J1380+J1382+J1384+J1386+J1388+J1390+J1392+J1394+J1396+J1398+J1400</f>
        <v>0</v>
      </c>
      <c r="J1402" s="15">
        <f>ROUND(H1402*I1402,2)</f>
        <v>0</v>
      </c>
    </row>
    <row r="1403" spans="1:10" ht="1.1499999999999999" customHeight="1" x14ac:dyDescent="0.25">
      <c r="A1403" s="16"/>
      <c r="B1403" s="16"/>
      <c r="C1403" s="16"/>
      <c r="D1403" s="34"/>
      <c r="E1403" s="16"/>
      <c r="F1403" s="16"/>
      <c r="G1403" s="16"/>
      <c r="H1403" s="16"/>
      <c r="I1403" s="16"/>
      <c r="J1403" s="16"/>
    </row>
    <row r="1404" spans="1:10" x14ac:dyDescent="0.25">
      <c r="A1404" s="8" t="s">
        <v>1688</v>
      </c>
      <c r="B1404" s="25" t="s">
        <v>10</v>
      </c>
      <c r="C1404" s="8" t="s">
        <v>11</v>
      </c>
      <c r="D1404" s="32" t="s">
        <v>1689</v>
      </c>
      <c r="E1404" s="9">
        <f t="shared" ref="E1404:J1404" si="77">E1409</f>
        <v>1</v>
      </c>
      <c r="F1404" s="9">
        <f t="shared" si="77"/>
        <v>6476.8</v>
      </c>
      <c r="G1404" s="9">
        <f t="shared" si="77"/>
        <v>6476.8</v>
      </c>
      <c r="H1404" s="9">
        <f t="shared" si="77"/>
        <v>1</v>
      </c>
      <c r="I1404" s="9">
        <f t="shared" si="77"/>
        <v>0</v>
      </c>
      <c r="J1404" s="9">
        <f t="shared" si="77"/>
        <v>0</v>
      </c>
    </row>
    <row r="1405" spans="1:10" x14ac:dyDescent="0.25">
      <c r="A1405" s="10" t="s">
        <v>1690</v>
      </c>
      <c r="B1405" s="11" t="s">
        <v>16</v>
      </c>
      <c r="C1405" s="11" t="s">
        <v>94</v>
      </c>
      <c r="D1405" s="22" t="s">
        <v>1691</v>
      </c>
      <c r="E1405" s="12">
        <v>80</v>
      </c>
      <c r="F1405" s="12">
        <v>38.380000000000003</v>
      </c>
      <c r="G1405" s="13">
        <f>ROUND(E1405*F1405,2)</f>
        <v>3070.4</v>
      </c>
      <c r="H1405" s="12">
        <v>80</v>
      </c>
      <c r="I1405" s="38">
        <v>0</v>
      </c>
      <c r="J1405" s="13">
        <f>ROUND(H1405*I1405,2)</f>
        <v>0</v>
      </c>
    </row>
    <row r="1406" spans="1:10" ht="146.25" x14ac:dyDescent="0.25">
      <c r="A1406" s="14"/>
      <c r="B1406" s="14"/>
      <c r="C1406" s="14"/>
      <c r="D1406" s="22" t="s">
        <v>1692</v>
      </c>
      <c r="E1406" s="14"/>
      <c r="F1406" s="14"/>
      <c r="G1406" s="14"/>
      <c r="H1406" s="14"/>
      <c r="I1406" s="14"/>
      <c r="J1406" s="14"/>
    </row>
    <row r="1407" spans="1:10" x14ac:dyDescent="0.25">
      <c r="A1407" s="10" t="s">
        <v>1693</v>
      </c>
      <c r="B1407" s="11" t="s">
        <v>16</v>
      </c>
      <c r="C1407" s="11" t="s">
        <v>94</v>
      </c>
      <c r="D1407" s="22" t="s">
        <v>1694</v>
      </c>
      <c r="E1407" s="12">
        <v>80</v>
      </c>
      <c r="F1407" s="12">
        <v>42.58</v>
      </c>
      <c r="G1407" s="13">
        <f>ROUND(E1407*F1407,2)</f>
        <v>3406.4</v>
      </c>
      <c r="H1407" s="12">
        <v>80</v>
      </c>
      <c r="I1407" s="38">
        <v>0</v>
      </c>
      <c r="J1407" s="13">
        <f>ROUND(H1407*I1407,2)</f>
        <v>0</v>
      </c>
    </row>
    <row r="1408" spans="1:10" ht="146.25" x14ac:dyDescent="0.25">
      <c r="A1408" s="14"/>
      <c r="B1408" s="14"/>
      <c r="C1408" s="14"/>
      <c r="D1408" s="22" t="s">
        <v>1695</v>
      </c>
      <c r="E1408" s="14"/>
      <c r="F1408" s="14"/>
      <c r="G1408" s="14"/>
      <c r="H1408" s="14"/>
      <c r="I1408" s="14"/>
      <c r="J1408" s="14"/>
    </row>
    <row r="1409" spans="1:10" x14ac:dyDescent="0.25">
      <c r="A1409" s="14"/>
      <c r="B1409" s="14"/>
      <c r="C1409" s="14"/>
      <c r="D1409" s="33" t="s">
        <v>1696</v>
      </c>
      <c r="E1409" s="12">
        <v>1</v>
      </c>
      <c r="F1409" s="15">
        <f>G1405+G1407</f>
        <v>6476.8</v>
      </c>
      <c r="G1409" s="15">
        <f>ROUND(E1409*F1409,2)</f>
        <v>6476.8</v>
      </c>
      <c r="H1409" s="12">
        <v>1</v>
      </c>
      <c r="I1409" s="15">
        <f>J1405+J1407</f>
        <v>0</v>
      </c>
      <c r="J1409" s="15">
        <f>ROUND(H1409*I1409,2)</f>
        <v>0</v>
      </c>
    </row>
    <row r="1410" spans="1:10" ht="1.1499999999999999" customHeight="1" x14ac:dyDescent="0.25">
      <c r="A1410" s="16"/>
      <c r="B1410" s="16"/>
      <c r="C1410" s="16"/>
      <c r="D1410" s="34"/>
      <c r="E1410" s="16"/>
      <c r="F1410" s="16"/>
      <c r="G1410" s="16"/>
      <c r="H1410" s="16"/>
      <c r="I1410" s="16"/>
      <c r="J1410" s="16"/>
    </row>
    <row r="1411" spans="1:10" x14ac:dyDescent="0.25">
      <c r="A1411" s="14"/>
      <c r="B1411" s="14"/>
      <c r="C1411" s="14"/>
      <c r="D1411" s="33" t="s">
        <v>1697</v>
      </c>
      <c r="E1411" s="19">
        <v>1</v>
      </c>
      <c r="F1411" s="15">
        <f>G1239+G1365+G1404</f>
        <v>42139.46</v>
      </c>
      <c r="G1411" s="15">
        <f>ROUND(E1411*F1411,2)</f>
        <v>42139.46</v>
      </c>
      <c r="H1411" s="19">
        <v>1</v>
      </c>
      <c r="I1411" s="15">
        <f>J1239+J1365+J1404</f>
        <v>0</v>
      </c>
      <c r="J1411" s="15">
        <f>ROUND(H1411*I1411,2)</f>
        <v>0</v>
      </c>
    </row>
    <row r="1412" spans="1:10" ht="1.1499999999999999" customHeight="1" x14ac:dyDescent="0.25">
      <c r="A1412" s="16"/>
      <c r="B1412" s="16"/>
      <c r="C1412" s="16"/>
      <c r="D1412" s="34"/>
      <c r="E1412" s="16"/>
      <c r="F1412" s="16"/>
      <c r="G1412" s="16"/>
      <c r="H1412" s="16"/>
      <c r="I1412" s="16"/>
      <c r="J1412" s="16"/>
    </row>
    <row r="1413" spans="1:10" x14ac:dyDescent="0.25">
      <c r="A1413" s="5" t="s">
        <v>1698</v>
      </c>
      <c r="B1413" s="5" t="s">
        <v>10</v>
      </c>
      <c r="C1413" s="5" t="s">
        <v>11</v>
      </c>
      <c r="D1413" s="31" t="s">
        <v>1699</v>
      </c>
      <c r="E1413" s="6">
        <f t="shared" ref="E1413:J1413" si="78">E1519</f>
        <v>1</v>
      </c>
      <c r="F1413" s="7">
        <f t="shared" si="78"/>
        <v>128902.47</v>
      </c>
      <c r="G1413" s="7">
        <f t="shared" si="78"/>
        <v>128902.47</v>
      </c>
      <c r="H1413" s="6">
        <f t="shared" si="78"/>
        <v>1</v>
      </c>
      <c r="I1413" s="7">
        <f t="shared" si="78"/>
        <v>0</v>
      </c>
      <c r="J1413" s="7">
        <f t="shared" si="78"/>
        <v>0</v>
      </c>
    </row>
    <row r="1414" spans="1:10" x14ac:dyDescent="0.25">
      <c r="A1414" s="8" t="s">
        <v>1700</v>
      </c>
      <c r="B1414" s="8" t="s">
        <v>10</v>
      </c>
      <c r="C1414" s="8" t="s">
        <v>11</v>
      </c>
      <c r="D1414" s="32" t="s">
        <v>578</v>
      </c>
      <c r="E1414" s="9">
        <f t="shared" ref="E1414:J1414" si="79">E1427</f>
        <v>1</v>
      </c>
      <c r="F1414" s="9">
        <f t="shared" si="79"/>
        <v>40343.69</v>
      </c>
      <c r="G1414" s="9">
        <f t="shared" si="79"/>
        <v>40343.69</v>
      </c>
      <c r="H1414" s="9">
        <f t="shared" si="79"/>
        <v>1</v>
      </c>
      <c r="I1414" s="9">
        <f t="shared" si="79"/>
        <v>0</v>
      </c>
      <c r="J1414" s="9">
        <f t="shared" si="79"/>
        <v>0</v>
      </c>
    </row>
    <row r="1415" spans="1:10" x14ac:dyDescent="0.25">
      <c r="A1415" s="10" t="s">
        <v>1701</v>
      </c>
      <c r="B1415" s="11" t="s">
        <v>16</v>
      </c>
      <c r="C1415" s="11" t="s">
        <v>94</v>
      </c>
      <c r="D1415" s="22" t="s">
        <v>1702</v>
      </c>
      <c r="E1415" s="12">
        <v>341.08</v>
      </c>
      <c r="F1415" s="12">
        <v>21.39</v>
      </c>
      <c r="G1415" s="13">
        <f>ROUND(E1415*F1415,2)</f>
        <v>7295.7</v>
      </c>
      <c r="H1415" s="12">
        <v>341.08</v>
      </c>
      <c r="I1415" s="38">
        <v>0</v>
      </c>
      <c r="J1415" s="13">
        <f>ROUND(H1415*I1415,2)</f>
        <v>0</v>
      </c>
    </row>
    <row r="1416" spans="1:10" ht="112.5" x14ac:dyDescent="0.25">
      <c r="A1416" s="14"/>
      <c r="B1416" s="14"/>
      <c r="C1416" s="14"/>
      <c r="D1416" s="22" t="s">
        <v>1703</v>
      </c>
      <c r="E1416" s="14"/>
      <c r="F1416" s="14"/>
      <c r="G1416" s="14"/>
      <c r="H1416" s="14"/>
      <c r="I1416" s="14"/>
      <c r="J1416" s="14"/>
    </row>
    <row r="1417" spans="1:10" ht="22.5" x14ac:dyDescent="0.25">
      <c r="A1417" s="10" t="s">
        <v>1704</v>
      </c>
      <c r="B1417" s="11" t="s">
        <v>16</v>
      </c>
      <c r="C1417" s="11" t="s">
        <v>94</v>
      </c>
      <c r="D1417" s="22" t="s">
        <v>1705</v>
      </c>
      <c r="E1417" s="12">
        <v>213.12</v>
      </c>
      <c r="F1417" s="12">
        <v>71.09</v>
      </c>
      <c r="G1417" s="13">
        <f>ROUND(E1417*F1417,2)</f>
        <v>15150.7</v>
      </c>
      <c r="H1417" s="12">
        <v>213.12</v>
      </c>
      <c r="I1417" s="38">
        <v>0</v>
      </c>
      <c r="J1417" s="13">
        <f>ROUND(H1417*I1417,2)</f>
        <v>0</v>
      </c>
    </row>
    <row r="1418" spans="1:10" ht="236.25" x14ac:dyDescent="0.25">
      <c r="A1418" s="14"/>
      <c r="B1418" s="14"/>
      <c r="C1418" s="14"/>
      <c r="D1418" s="22" t="s">
        <v>1706</v>
      </c>
      <c r="E1418" s="14"/>
      <c r="F1418" s="14"/>
      <c r="G1418" s="14"/>
      <c r="H1418" s="14"/>
      <c r="I1418" s="14"/>
      <c r="J1418" s="14"/>
    </row>
    <row r="1419" spans="1:10" ht="22.5" x14ac:dyDescent="0.25">
      <c r="A1419" s="10" t="s">
        <v>1707</v>
      </c>
      <c r="B1419" s="11" t="s">
        <v>16</v>
      </c>
      <c r="C1419" s="11" t="s">
        <v>94</v>
      </c>
      <c r="D1419" s="22" t="s">
        <v>1708</v>
      </c>
      <c r="E1419" s="12">
        <v>52.12</v>
      </c>
      <c r="F1419" s="12">
        <v>71.91</v>
      </c>
      <c r="G1419" s="13">
        <f>ROUND(E1419*F1419,2)</f>
        <v>3747.95</v>
      </c>
      <c r="H1419" s="12">
        <v>52.12</v>
      </c>
      <c r="I1419" s="38">
        <v>0</v>
      </c>
      <c r="J1419" s="13">
        <f>ROUND(H1419*I1419,2)</f>
        <v>0</v>
      </c>
    </row>
    <row r="1420" spans="1:10" ht="258.75" x14ac:dyDescent="0.25">
      <c r="A1420" s="14"/>
      <c r="B1420" s="14"/>
      <c r="C1420" s="14"/>
      <c r="D1420" s="22" t="s">
        <v>1709</v>
      </c>
      <c r="E1420" s="14"/>
      <c r="F1420" s="14"/>
      <c r="G1420" s="14"/>
      <c r="H1420" s="14"/>
      <c r="I1420" s="14"/>
      <c r="J1420" s="14"/>
    </row>
    <row r="1421" spans="1:10" ht="22.5" x14ac:dyDescent="0.25">
      <c r="A1421" s="10" t="s">
        <v>1710</v>
      </c>
      <c r="B1421" s="11" t="s">
        <v>16</v>
      </c>
      <c r="C1421" s="11" t="s">
        <v>94</v>
      </c>
      <c r="D1421" s="22" t="s">
        <v>1711</v>
      </c>
      <c r="E1421" s="12">
        <v>49.2</v>
      </c>
      <c r="F1421" s="12">
        <v>90.59</v>
      </c>
      <c r="G1421" s="13">
        <f>ROUND(E1421*F1421,2)</f>
        <v>4457.03</v>
      </c>
      <c r="H1421" s="12">
        <v>49.2</v>
      </c>
      <c r="I1421" s="38">
        <v>0</v>
      </c>
      <c r="J1421" s="13">
        <f>ROUND(H1421*I1421,2)</f>
        <v>0</v>
      </c>
    </row>
    <row r="1422" spans="1:10" ht="191.25" x14ac:dyDescent="0.25">
      <c r="A1422" s="14"/>
      <c r="B1422" s="14"/>
      <c r="C1422" s="14"/>
      <c r="D1422" s="22" t="s">
        <v>1712</v>
      </c>
      <c r="E1422" s="14"/>
      <c r="F1422" s="14"/>
      <c r="G1422" s="14"/>
      <c r="H1422" s="14"/>
      <c r="I1422" s="14"/>
      <c r="J1422" s="14"/>
    </row>
    <row r="1423" spans="1:10" ht="22.5" x14ac:dyDescent="0.25">
      <c r="A1423" s="10" t="s">
        <v>1713</v>
      </c>
      <c r="B1423" s="11" t="s">
        <v>16</v>
      </c>
      <c r="C1423" s="11" t="s">
        <v>94</v>
      </c>
      <c r="D1423" s="22" t="s">
        <v>1714</v>
      </c>
      <c r="E1423" s="12">
        <v>26.64</v>
      </c>
      <c r="F1423" s="12">
        <v>91.42</v>
      </c>
      <c r="G1423" s="13">
        <f>ROUND(E1423*F1423,2)</f>
        <v>2435.4299999999998</v>
      </c>
      <c r="H1423" s="12">
        <v>26.64</v>
      </c>
      <c r="I1423" s="38">
        <v>0</v>
      </c>
      <c r="J1423" s="13">
        <f>ROUND(H1423*I1423,2)</f>
        <v>0</v>
      </c>
    </row>
    <row r="1424" spans="1:10" ht="213.75" x14ac:dyDescent="0.25">
      <c r="A1424" s="14"/>
      <c r="B1424" s="14"/>
      <c r="C1424" s="14"/>
      <c r="D1424" s="22" t="s">
        <v>1715</v>
      </c>
      <c r="E1424" s="14"/>
      <c r="F1424" s="14"/>
      <c r="G1424" s="14"/>
      <c r="H1424" s="14"/>
      <c r="I1424" s="14"/>
      <c r="J1424" s="14"/>
    </row>
    <row r="1425" spans="1:10" ht="22.5" x14ac:dyDescent="0.25">
      <c r="A1425" s="10" t="s">
        <v>1716</v>
      </c>
      <c r="B1425" s="11" t="s">
        <v>16</v>
      </c>
      <c r="C1425" s="11" t="s">
        <v>94</v>
      </c>
      <c r="D1425" s="22" t="s">
        <v>1717</v>
      </c>
      <c r="E1425" s="12">
        <v>72</v>
      </c>
      <c r="F1425" s="12">
        <v>100.79</v>
      </c>
      <c r="G1425" s="13">
        <f>ROUND(E1425*F1425,2)</f>
        <v>7256.88</v>
      </c>
      <c r="H1425" s="12">
        <v>72</v>
      </c>
      <c r="I1425" s="38">
        <v>0</v>
      </c>
      <c r="J1425" s="13">
        <f>ROUND(H1425*I1425,2)</f>
        <v>0</v>
      </c>
    </row>
    <row r="1426" spans="1:10" ht="168.75" x14ac:dyDescent="0.25">
      <c r="A1426" s="14"/>
      <c r="B1426" s="14"/>
      <c r="C1426" s="14"/>
      <c r="D1426" s="22" t="s">
        <v>1718</v>
      </c>
      <c r="E1426" s="14"/>
      <c r="F1426" s="14"/>
      <c r="G1426" s="14"/>
      <c r="H1426" s="14"/>
      <c r="I1426" s="14"/>
      <c r="J1426" s="14"/>
    </row>
    <row r="1427" spans="1:10" x14ac:dyDescent="0.25">
      <c r="A1427" s="14"/>
      <c r="B1427" s="14"/>
      <c r="C1427" s="14"/>
      <c r="D1427" s="33" t="s">
        <v>1719</v>
      </c>
      <c r="E1427" s="12">
        <v>1</v>
      </c>
      <c r="F1427" s="15">
        <f>G1415+G1417+G1419+G1421+G1423+G1425</f>
        <v>40343.69</v>
      </c>
      <c r="G1427" s="15">
        <f>ROUND(E1427*F1427,2)</f>
        <v>40343.69</v>
      </c>
      <c r="H1427" s="12">
        <v>1</v>
      </c>
      <c r="I1427" s="15">
        <f>J1415+J1417+J1419+J1421+J1423+J1425</f>
        <v>0</v>
      </c>
      <c r="J1427" s="15">
        <f>ROUND(H1427*I1427,2)</f>
        <v>0</v>
      </c>
    </row>
    <row r="1428" spans="1:10" ht="1.1499999999999999" customHeight="1" x14ac:dyDescent="0.25">
      <c r="A1428" s="16"/>
      <c r="B1428" s="16"/>
      <c r="C1428" s="16"/>
      <c r="D1428" s="34"/>
      <c r="E1428" s="16"/>
      <c r="F1428" s="16"/>
      <c r="G1428" s="16"/>
      <c r="H1428" s="16"/>
      <c r="I1428" s="16"/>
      <c r="J1428" s="16"/>
    </row>
    <row r="1429" spans="1:10" x14ac:dyDescent="0.25">
      <c r="A1429" s="8" t="s">
        <v>1720</v>
      </c>
      <c r="B1429" s="8" t="s">
        <v>10</v>
      </c>
      <c r="C1429" s="8" t="s">
        <v>11</v>
      </c>
      <c r="D1429" s="32" t="s">
        <v>1721</v>
      </c>
      <c r="E1429" s="9">
        <f t="shared" ref="E1429:J1429" si="80">E1446</f>
        <v>1</v>
      </c>
      <c r="F1429" s="9">
        <f t="shared" si="80"/>
        <v>19215.43</v>
      </c>
      <c r="G1429" s="9">
        <f t="shared" si="80"/>
        <v>19215.43</v>
      </c>
      <c r="H1429" s="9">
        <f t="shared" si="80"/>
        <v>1</v>
      </c>
      <c r="I1429" s="9">
        <f t="shared" si="80"/>
        <v>0</v>
      </c>
      <c r="J1429" s="9">
        <f t="shared" si="80"/>
        <v>0</v>
      </c>
    </row>
    <row r="1430" spans="1:10" x14ac:dyDescent="0.25">
      <c r="A1430" s="10" t="s">
        <v>1722</v>
      </c>
      <c r="B1430" s="11" t="s">
        <v>16</v>
      </c>
      <c r="C1430" s="11" t="s">
        <v>1723</v>
      </c>
      <c r="D1430" s="22" t="s">
        <v>1724</v>
      </c>
      <c r="E1430" s="12">
        <v>1</v>
      </c>
      <c r="F1430" s="12">
        <v>153.9</v>
      </c>
      <c r="G1430" s="13">
        <f>ROUND(E1430*F1430,2)</f>
        <v>153.9</v>
      </c>
      <c r="H1430" s="12">
        <v>1</v>
      </c>
      <c r="I1430" s="38">
        <v>0</v>
      </c>
      <c r="J1430" s="13">
        <f>ROUND(H1430*I1430,2)</f>
        <v>0</v>
      </c>
    </row>
    <row r="1431" spans="1:10" ht="180" x14ac:dyDescent="0.25">
      <c r="A1431" s="14"/>
      <c r="B1431" s="14"/>
      <c r="C1431" s="14"/>
      <c r="D1431" s="22" t="s">
        <v>1725</v>
      </c>
      <c r="E1431" s="14"/>
      <c r="F1431" s="14"/>
      <c r="G1431" s="14"/>
      <c r="H1431" s="14"/>
      <c r="I1431" s="14"/>
      <c r="J1431" s="14"/>
    </row>
    <row r="1432" spans="1:10" x14ac:dyDescent="0.25">
      <c r="A1432" s="10" t="s">
        <v>1726</v>
      </c>
      <c r="B1432" s="11" t="s">
        <v>16</v>
      </c>
      <c r="C1432" s="11" t="s">
        <v>1723</v>
      </c>
      <c r="D1432" s="22" t="s">
        <v>1727</v>
      </c>
      <c r="E1432" s="12">
        <v>1</v>
      </c>
      <c r="F1432" s="12">
        <v>20.58</v>
      </c>
      <c r="G1432" s="13">
        <f>ROUND(E1432*F1432,2)</f>
        <v>20.58</v>
      </c>
      <c r="H1432" s="12">
        <v>1</v>
      </c>
      <c r="I1432" s="38">
        <v>0</v>
      </c>
      <c r="J1432" s="13">
        <f>ROUND(H1432*I1432,2)</f>
        <v>0</v>
      </c>
    </row>
    <row r="1433" spans="1:10" ht="191.25" x14ac:dyDescent="0.25">
      <c r="A1433" s="14"/>
      <c r="B1433" s="14"/>
      <c r="C1433" s="14"/>
      <c r="D1433" s="22" t="s">
        <v>1728</v>
      </c>
      <c r="E1433" s="14"/>
      <c r="F1433" s="14"/>
      <c r="G1433" s="14"/>
      <c r="H1433" s="14"/>
      <c r="I1433" s="14"/>
      <c r="J1433" s="14"/>
    </row>
    <row r="1434" spans="1:10" x14ac:dyDescent="0.25">
      <c r="A1434" s="10" t="s">
        <v>1729</v>
      </c>
      <c r="B1434" s="11" t="s">
        <v>16</v>
      </c>
      <c r="C1434" s="11" t="s">
        <v>1723</v>
      </c>
      <c r="D1434" s="22" t="s">
        <v>1730</v>
      </c>
      <c r="E1434" s="12">
        <v>3</v>
      </c>
      <c r="F1434" s="12">
        <v>1160.04</v>
      </c>
      <c r="G1434" s="13">
        <f>ROUND(E1434*F1434,2)</f>
        <v>3480.12</v>
      </c>
      <c r="H1434" s="12">
        <v>3</v>
      </c>
      <c r="I1434" s="38">
        <v>0</v>
      </c>
      <c r="J1434" s="13">
        <f>ROUND(H1434*I1434,2)</f>
        <v>0</v>
      </c>
    </row>
    <row r="1435" spans="1:10" ht="157.5" x14ac:dyDescent="0.25">
      <c r="A1435" s="14"/>
      <c r="B1435" s="14"/>
      <c r="C1435" s="14"/>
      <c r="D1435" s="22" t="s">
        <v>1731</v>
      </c>
      <c r="E1435" s="14"/>
      <c r="F1435" s="14"/>
      <c r="G1435" s="14"/>
      <c r="H1435" s="14"/>
      <c r="I1435" s="14"/>
      <c r="J1435" s="14"/>
    </row>
    <row r="1436" spans="1:10" x14ac:dyDescent="0.25">
      <c r="A1436" s="10" t="s">
        <v>1732</v>
      </c>
      <c r="B1436" s="11" t="s">
        <v>16</v>
      </c>
      <c r="C1436" s="11" t="s">
        <v>1723</v>
      </c>
      <c r="D1436" s="22" t="s">
        <v>1733</v>
      </c>
      <c r="E1436" s="12">
        <v>1</v>
      </c>
      <c r="F1436" s="12">
        <v>1461.57</v>
      </c>
      <c r="G1436" s="13">
        <f>ROUND(E1436*F1436,2)</f>
        <v>1461.57</v>
      </c>
      <c r="H1436" s="12">
        <v>1</v>
      </c>
      <c r="I1436" s="38">
        <v>0</v>
      </c>
      <c r="J1436" s="13">
        <f>ROUND(H1436*I1436,2)</f>
        <v>0</v>
      </c>
    </row>
    <row r="1437" spans="1:10" ht="180" x14ac:dyDescent="0.25">
      <c r="A1437" s="14"/>
      <c r="B1437" s="14"/>
      <c r="C1437" s="14"/>
      <c r="D1437" s="22" t="s">
        <v>1734</v>
      </c>
      <c r="E1437" s="14"/>
      <c r="F1437" s="14"/>
      <c r="G1437" s="14"/>
      <c r="H1437" s="14"/>
      <c r="I1437" s="14"/>
      <c r="J1437" s="14"/>
    </row>
    <row r="1438" spans="1:10" x14ac:dyDescent="0.25">
      <c r="A1438" s="10" t="s">
        <v>1735</v>
      </c>
      <c r="B1438" s="11" t="s">
        <v>16</v>
      </c>
      <c r="C1438" s="11" t="s">
        <v>107</v>
      </c>
      <c r="D1438" s="22" t="s">
        <v>1736</v>
      </c>
      <c r="E1438" s="12">
        <v>46.12</v>
      </c>
      <c r="F1438" s="12">
        <v>250.22</v>
      </c>
      <c r="G1438" s="13">
        <f>ROUND(E1438*F1438,2)</f>
        <v>11540.15</v>
      </c>
      <c r="H1438" s="12">
        <v>46.12</v>
      </c>
      <c r="I1438" s="38">
        <v>0</v>
      </c>
      <c r="J1438" s="13">
        <f>ROUND(H1438*I1438,2)</f>
        <v>0</v>
      </c>
    </row>
    <row r="1439" spans="1:10" ht="236.25" x14ac:dyDescent="0.25">
      <c r="A1439" s="14"/>
      <c r="B1439" s="14"/>
      <c r="C1439" s="14"/>
      <c r="D1439" s="22" t="s">
        <v>1737</v>
      </c>
      <c r="E1439" s="14"/>
      <c r="F1439" s="14"/>
      <c r="G1439" s="14"/>
      <c r="H1439" s="14"/>
      <c r="I1439" s="14"/>
      <c r="J1439" s="14"/>
    </row>
    <row r="1440" spans="1:10" x14ac:dyDescent="0.25">
      <c r="A1440" s="10" t="s">
        <v>1738</v>
      </c>
      <c r="B1440" s="11" t="s">
        <v>16</v>
      </c>
      <c r="C1440" s="11" t="s">
        <v>1723</v>
      </c>
      <c r="D1440" s="22" t="s">
        <v>1739</v>
      </c>
      <c r="E1440" s="12">
        <v>1</v>
      </c>
      <c r="F1440" s="12">
        <v>946.31</v>
      </c>
      <c r="G1440" s="13">
        <f>ROUND(E1440*F1440,2)</f>
        <v>946.31</v>
      </c>
      <c r="H1440" s="12">
        <v>1</v>
      </c>
      <c r="I1440" s="38">
        <v>0</v>
      </c>
      <c r="J1440" s="13">
        <f>ROUND(H1440*I1440,2)</f>
        <v>0</v>
      </c>
    </row>
    <row r="1441" spans="1:10" ht="157.5" x14ac:dyDescent="0.25">
      <c r="A1441" s="14"/>
      <c r="B1441" s="14"/>
      <c r="C1441" s="14"/>
      <c r="D1441" s="22" t="s">
        <v>1740</v>
      </c>
      <c r="E1441" s="14"/>
      <c r="F1441" s="14"/>
      <c r="G1441" s="14"/>
      <c r="H1441" s="14"/>
      <c r="I1441" s="14"/>
      <c r="J1441" s="14"/>
    </row>
    <row r="1442" spans="1:10" ht="22.5" x14ac:dyDescent="0.25">
      <c r="A1442" s="10" t="s">
        <v>725</v>
      </c>
      <c r="B1442" s="11" t="s">
        <v>16</v>
      </c>
      <c r="C1442" s="11" t="s">
        <v>107</v>
      </c>
      <c r="D1442" s="22" t="s">
        <v>726</v>
      </c>
      <c r="E1442" s="12">
        <v>22.12</v>
      </c>
      <c r="F1442" s="12">
        <v>64.69</v>
      </c>
      <c r="G1442" s="13">
        <f>ROUND(E1442*F1442,2)</f>
        <v>1430.94</v>
      </c>
      <c r="H1442" s="12">
        <v>22.12</v>
      </c>
      <c r="I1442" s="38">
        <v>0</v>
      </c>
      <c r="J1442" s="13">
        <f>ROUND(H1442*I1442,2)</f>
        <v>0</v>
      </c>
    </row>
    <row r="1443" spans="1:10" ht="191.25" x14ac:dyDescent="0.25">
      <c r="A1443" s="14"/>
      <c r="B1443" s="14"/>
      <c r="C1443" s="14"/>
      <c r="D1443" s="22" t="s">
        <v>727</v>
      </c>
      <c r="E1443" s="14"/>
      <c r="F1443" s="14"/>
      <c r="G1443" s="14"/>
      <c r="H1443" s="14"/>
      <c r="I1443" s="14"/>
      <c r="J1443" s="14"/>
    </row>
    <row r="1444" spans="1:10" x14ac:dyDescent="0.25">
      <c r="A1444" s="10" t="s">
        <v>1741</v>
      </c>
      <c r="B1444" s="11" t="s">
        <v>16</v>
      </c>
      <c r="C1444" s="11" t="s">
        <v>1723</v>
      </c>
      <c r="D1444" s="22" t="s">
        <v>1742</v>
      </c>
      <c r="E1444" s="12">
        <v>1</v>
      </c>
      <c r="F1444" s="12">
        <v>181.86</v>
      </c>
      <c r="G1444" s="13">
        <f>ROUND(E1444*F1444,2)</f>
        <v>181.86</v>
      </c>
      <c r="H1444" s="12">
        <v>1</v>
      </c>
      <c r="I1444" s="38">
        <v>0</v>
      </c>
      <c r="J1444" s="13">
        <f>ROUND(H1444*I1444,2)</f>
        <v>0</v>
      </c>
    </row>
    <row r="1445" spans="1:10" ht="202.5" x14ac:dyDescent="0.25">
      <c r="A1445" s="14"/>
      <c r="B1445" s="14"/>
      <c r="C1445" s="14"/>
      <c r="D1445" s="22" t="s">
        <v>1743</v>
      </c>
      <c r="E1445" s="14"/>
      <c r="F1445" s="14"/>
      <c r="G1445" s="14"/>
      <c r="H1445" s="14"/>
      <c r="I1445" s="14"/>
      <c r="J1445" s="14"/>
    </row>
    <row r="1446" spans="1:10" x14ac:dyDescent="0.25">
      <c r="A1446" s="14"/>
      <c r="B1446" s="14"/>
      <c r="C1446" s="14"/>
      <c r="D1446" s="33" t="s">
        <v>1744</v>
      </c>
      <c r="E1446" s="12">
        <v>1</v>
      </c>
      <c r="F1446" s="15">
        <f>G1430+G1432+G1434+G1436+G1438+G1440+G1442+G1444</f>
        <v>19215.43</v>
      </c>
      <c r="G1446" s="15">
        <f>ROUND(E1446*F1446,2)</f>
        <v>19215.43</v>
      </c>
      <c r="H1446" s="12">
        <v>1</v>
      </c>
      <c r="I1446" s="15">
        <f>J1430+J1432+J1434+J1436+J1438+J1440+J1442+J1444</f>
        <v>0</v>
      </c>
      <c r="J1446" s="15">
        <f>ROUND(H1446*I1446,2)</f>
        <v>0</v>
      </c>
    </row>
    <row r="1447" spans="1:10" ht="1.1499999999999999" customHeight="1" x14ac:dyDescent="0.25">
      <c r="A1447" s="16"/>
      <c r="B1447" s="16"/>
      <c r="C1447" s="16"/>
      <c r="D1447" s="34"/>
      <c r="E1447" s="16"/>
      <c r="F1447" s="16"/>
      <c r="G1447" s="16"/>
      <c r="H1447" s="16"/>
      <c r="I1447" s="16"/>
      <c r="J1447" s="16"/>
    </row>
    <row r="1448" spans="1:10" x14ac:dyDescent="0.25">
      <c r="A1448" s="8" t="s">
        <v>1745</v>
      </c>
      <c r="B1448" s="8" t="s">
        <v>10</v>
      </c>
      <c r="C1448" s="8" t="s">
        <v>11</v>
      </c>
      <c r="D1448" s="32" t="s">
        <v>1746</v>
      </c>
      <c r="E1448" s="9">
        <f t="shared" ref="E1448:J1448" si="81">E1471</f>
        <v>1</v>
      </c>
      <c r="F1448" s="9">
        <f t="shared" si="81"/>
        <v>38804.39</v>
      </c>
      <c r="G1448" s="9">
        <f t="shared" si="81"/>
        <v>38804.39</v>
      </c>
      <c r="H1448" s="9">
        <f t="shared" si="81"/>
        <v>1</v>
      </c>
      <c r="I1448" s="9">
        <f t="shared" si="81"/>
        <v>0</v>
      </c>
      <c r="J1448" s="9">
        <f t="shared" si="81"/>
        <v>0</v>
      </c>
    </row>
    <row r="1449" spans="1:10" x14ac:dyDescent="0.25">
      <c r="A1449" s="10" t="s">
        <v>1747</v>
      </c>
      <c r="B1449" s="11" t="s">
        <v>16</v>
      </c>
      <c r="C1449" s="11" t="s">
        <v>94</v>
      </c>
      <c r="D1449" s="22" t="s">
        <v>1748</v>
      </c>
      <c r="E1449" s="12">
        <v>341.08</v>
      </c>
      <c r="F1449" s="12">
        <v>27.72</v>
      </c>
      <c r="G1449" s="13">
        <f>ROUND(E1449*F1449,2)</f>
        <v>9454.74</v>
      </c>
      <c r="H1449" s="12">
        <v>341.08</v>
      </c>
      <c r="I1449" s="38">
        <v>0</v>
      </c>
      <c r="J1449" s="13">
        <f>ROUND(H1449*I1449,2)</f>
        <v>0</v>
      </c>
    </row>
    <row r="1450" spans="1:10" ht="123.75" x14ac:dyDescent="0.25">
      <c r="A1450" s="14"/>
      <c r="B1450" s="14"/>
      <c r="C1450" s="14"/>
      <c r="D1450" s="22" t="s">
        <v>1749</v>
      </c>
      <c r="E1450" s="14"/>
      <c r="F1450" s="14"/>
      <c r="G1450" s="14"/>
      <c r="H1450" s="14"/>
      <c r="I1450" s="14"/>
      <c r="J1450" s="14"/>
    </row>
    <row r="1451" spans="1:10" x14ac:dyDescent="0.25">
      <c r="A1451" s="10" t="s">
        <v>1750</v>
      </c>
      <c r="B1451" s="11" t="s">
        <v>16</v>
      </c>
      <c r="C1451" s="11" t="s">
        <v>107</v>
      </c>
      <c r="D1451" s="22" t="s">
        <v>1751</v>
      </c>
      <c r="E1451" s="12">
        <v>64</v>
      </c>
      <c r="F1451" s="12">
        <v>20.65</v>
      </c>
      <c r="G1451" s="13">
        <f>ROUND(E1451*F1451,2)</f>
        <v>1321.6</v>
      </c>
      <c r="H1451" s="12">
        <v>64</v>
      </c>
      <c r="I1451" s="38">
        <v>0</v>
      </c>
      <c r="J1451" s="13">
        <f>ROUND(H1451*I1451,2)</f>
        <v>0</v>
      </c>
    </row>
    <row r="1452" spans="1:10" ht="123.75" x14ac:dyDescent="0.25">
      <c r="A1452" s="14"/>
      <c r="B1452" s="14"/>
      <c r="C1452" s="14"/>
      <c r="D1452" s="22" t="s">
        <v>1752</v>
      </c>
      <c r="E1452" s="14"/>
      <c r="F1452" s="14"/>
      <c r="G1452" s="14"/>
      <c r="H1452" s="14"/>
      <c r="I1452" s="14"/>
      <c r="J1452" s="14"/>
    </row>
    <row r="1453" spans="1:10" x14ac:dyDescent="0.25">
      <c r="A1453" s="10" t="s">
        <v>1753</v>
      </c>
      <c r="B1453" s="11" t="s">
        <v>16</v>
      </c>
      <c r="C1453" s="11" t="s">
        <v>107</v>
      </c>
      <c r="D1453" s="22" t="s">
        <v>1754</v>
      </c>
      <c r="E1453" s="12">
        <v>420.7</v>
      </c>
      <c r="F1453" s="12">
        <v>16.96</v>
      </c>
      <c r="G1453" s="13">
        <f>ROUND(E1453*F1453,2)</f>
        <v>7135.07</v>
      </c>
      <c r="H1453" s="12">
        <v>420.7</v>
      </c>
      <c r="I1453" s="38">
        <v>0</v>
      </c>
      <c r="J1453" s="13">
        <f>ROUND(H1453*I1453,2)</f>
        <v>0</v>
      </c>
    </row>
    <row r="1454" spans="1:10" ht="112.5" x14ac:dyDescent="0.25">
      <c r="A1454" s="14"/>
      <c r="B1454" s="14"/>
      <c r="C1454" s="14"/>
      <c r="D1454" s="22" t="s">
        <v>1755</v>
      </c>
      <c r="E1454" s="14"/>
      <c r="F1454" s="14"/>
      <c r="G1454" s="14"/>
      <c r="H1454" s="14"/>
      <c r="I1454" s="14"/>
      <c r="J1454" s="14"/>
    </row>
    <row r="1455" spans="1:10" x14ac:dyDescent="0.25">
      <c r="A1455" s="10" t="s">
        <v>1756</v>
      </c>
      <c r="B1455" s="11" t="s">
        <v>16</v>
      </c>
      <c r="C1455" s="11" t="s">
        <v>94</v>
      </c>
      <c r="D1455" s="22" t="s">
        <v>1757</v>
      </c>
      <c r="E1455" s="12">
        <v>77.760000000000005</v>
      </c>
      <c r="F1455" s="12">
        <v>22.66</v>
      </c>
      <c r="G1455" s="13">
        <f>ROUND(E1455*F1455,2)</f>
        <v>1762.04</v>
      </c>
      <c r="H1455" s="12">
        <v>77.760000000000005</v>
      </c>
      <c r="I1455" s="38">
        <v>0</v>
      </c>
      <c r="J1455" s="13">
        <f>ROUND(H1455*I1455,2)</f>
        <v>0</v>
      </c>
    </row>
    <row r="1456" spans="1:10" ht="146.25" x14ac:dyDescent="0.25">
      <c r="A1456" s="14"/>
      <c r="B1456" s="14"/>
      <c r="C1456" s="14"/>
      <c r="D1456" s="22" t="s">
        <v>1758</v>
      </c>
      <c r="E1456" s="14"/>
      <c r="F1456" s="14"/>
      <c r="G1456" s="14"/>
      <c r="H1456" s="14"/>
      <c r="I1456" s="14"/>
      <c r="J1456" s="14"/>
    </row>
    <row r="1457" spans="1:10" x14ac:dyDescent="0.25">
      <c r="A1457" s="10" t="s">
        <v>1759</v>
      </c>
      <c r="B1457" s="11" t="s">
        <v>16</v>
      </c>
      <c r="C1457" s="11" t="s">
        <v>1723</v>
      </c>
      <c r="D1457" s="22" t="s">
        <v>1760</v>
      </c>
      <c r="E1457" s="12">
        <v>4</v>
      </c>
      <c r="F1457" s="12">
        <v>162.79</v>
      </c>
      <c r="G1457" s="13">
        <f>ROUND(E1457*F1457,2)</f>
        <v>651.16</v>
      </c>
      <c r="H1457" s="12">
        <v>4</v>
      </c>
      <c r="I1457" s="38">
        <v>0</v>
      </c>
      <c r="J1457" s="13">
        <f>ROUND(H1457*I1457,2)</f>
        <v>0</v>
      </c>
    </row>
    <row r="1458" spans="1:10" ht="213.75" x14ac:dyDescent="0.25">
      <c r="A1458" s="14"/>
      <c r="B1458" s="14"/>
      <c r="C1458" s="14"/>
      <c r="D1458" s="22" t="s">
        <v>1761</v>
      </c>
      <c r="E1458" s="14"/>
      <c r="F1458" s="14"/>
      <c r="G1458" s="14"/>
      <c r="H1458" s="14"/>
      <c r="I1458" s="14"/>
      <c r="J1458" s="14"/>
    </row>
    <row r="1459" spans="1:10" x14ac:dyDescent="0.25">
      <c r="A1459" s="10" t="s">
        <v>1762</v>
      </c>
      <c r="B1459" s="11" t="s">
        <v>16</v>
      </c>
      <c r="C1459" s="11" t="s">
        <v>107</v>
      </c>
      <c r="D1459" s="22" t="s">
        <v>1763</v>
      </c>
      <c r="E1459" s="12">
        <v>420.7</v>
      </c>
      <c r="F1459" s="12">
        <v>14.52</v>
      </c>
      <c r="G1459" s="13">
        <f>ROUND(E1459*F1459,2)</f>
        <v>6108.56</v>
      </c>
      <c r="H1459" s="12">
        <v>420.7</v>
      </c>
      <c r="I1459" s="38">
        <v>0</v>
      </c>
      <c r="J1459" s="13">
        <f>ROUND(H1459*I1459,2)</f>
        <v>0</v>
      </c>
    </row>
    <row r="1460" spans="1:10" ht="112.5" x14ac:dyDescent="0.25">
      <c r="A1460" s="14"/>
      <c r="B1460" s="14"/>
      <c r="C1460" s="14"/>
      <c r="D1460" s="22" t="s">
        <v>1764</v>
      </c>
      <c r="E1460" s="14"/>
      <c r="F1460" s="14"/>
      <c r="G1460" s="14"/>
      <c r="H1460" s="14"/>
      <c r="I1460" s="14"/>
      <c r="J1460" s="14"/>
    </row>
    <row r="1461" spans="1:10" x14ac:dyDescent="0.25">
      <c r="A1461" s="10" t="s">
        <v>1765</v>
      </c>
      <c r="B1461" s="11" t="s">
        <v>16</v>
      </c>
      <c r="C1461" s="11" t="s">
        <v>107</v>
      </c>
      <c r="D1461" s="22" t="s">
        <v>974</v>
      </c>
      <c r="E1461" s="12">
        <v>1297.4000000000001</v>
      </c>
      <c r="F1461" s="12">
        <v>9.06</v>
      </c>
      <c r="G1461" s="13">
        <f>ROUND(E1461*F1461,2)</f>
        <v>11754.44</v>
      </c>
      <c r="H1461" s="12">
        <v>1297.4000000000001</v>
      </c>
      <c r="I1461" s="38">
        <v>0</v>
      </c>
      <c r="J1461" s="13">
        <f>ROUND(H1461*I1461,2)</f>
        <v>0</v>
      </c>
    </row>
    <row r="1462" spans="1:10" ht="146.25" x14ac:dyDescent="0.25">
      <c r="A1462" s="14"/>
      <c r="B1462" s="14"/>
      <c r="C1462" s="14"/>
      <c r="D1462" s="22" t="s">
        <v>1766</v>
      </c>
      <c r="E1462" s="14"/>
      <c r="F1462" s="14"/>
      <c r="G1462" s="14"/>
      <c r="H1462" s="14"/>
      <c r="I1462" s="14"/>
      <c r="J1462" s="14"/>
    </row>
    <row r="1463" spans="1:10" x14ac:dyDescent="0.25">
      <c r="A1463" s="10" t="s">
        <v>1767</v>
      </c>
      <c r="B1463" s="11" t="s">
        <v>16</v>
      </c>
      <c r="C1463" s="11" t="s">
        <v>1723</v>
      </c>
      <c r="D1463" s="22" t="s">
        <v>1768</v>
      </c>
      <c r="E1463" s="12">
        <v>48</v>
      </c>
      <c r="F1463" s="12">
        <v>6.66</v>
      </c>
      <c r="G1463" s="13">
        <f>ROUND(E1463*F1463,2)</f>
        <v>319.68</v>
      </c>
      <c r="H1463" s="12">
        <v>48</v>
      </c>
      <c r="I1463" s="38">
        <v>0</v>
      </c>
      <c r="J1463" s="13">
        <f>ROUND(H1463*I1463,2)</f>
        <v>0</v>
      </c>
    </row>
    <row r="1464" spans="1:10" ht="112.5" x14ac:dyDescent="0.25">
      <c r="A1464" s="14"/>
      <c r="B1464" s="14"/>
      <c r="C1464" s="14"/>
      <c r="D1464" s="22" t="s">
        <v>1769</v>
      </c>
      <c r="E1464" s="14"/>
      <c r="F1464" s="14"/>
      <c r="G1464" s="14"/>
      <c r="H1464" s="14"/>
      <c r="I1464" s="14"/>
      <c r="J1464" s="14"/>
    </row>
    <row r="1465" spans="1:10" x14ac:dyDescent="0.25">
      <c r="A1465" s="10" t="s">
        <v>1770</v>
      </c>
      <c r="B1465" s="11" t="s">
        <v>16</v>
      </c>
      <c r="C1465" s="11" t="s">
        <v>17</v>
      </c>
      <c r="D1465" s="22" t="s">
        <v>1771</v>
      </c>
      <c r="E1465" s="12">
        <v>2</v>
      </c>
      <c r="F1465" s="12">
        <v>23.55</v>
      </c>
      <c r="G1465" s="13">
        <f>ROUND(E1465*F1465,2)</f>
        <v>47.1</v>
      </c>
      <c r="H1465" s="12">
        <v>2</v>
      </c>
      <c r="I1465" s="38">
        <v>0</v>
      </c>
      <c r="J1465" s="13">
        <f>ROUND(H1465*I1465,2)</f>
        <v>0</v>
      </c>
    </row>
    <row r="1466" spans="1:10" ht="101.25" x14ac:dyDescent="0.25">
      <c r="A1466" s="14"/>
      <c r="B1466" s="14"/>
      <c r="C1466" s="14"/>
      <c r="D1466" s="22" t="s">
        <v>1772</v>
      </c>
      <c r="E1466" s="14"/>
      <c r="F1466" s="14"/>
      <c r="G1466" s="14"/>
      <c r="H1466" s="14"/>
      <c r="I1466" s="14"/>
      <c r="J1466" s="14"/>
    </row>
    <row r="1467" spans="1:10" x14ac:dyDescent="0.25">
      <c r="A1467" s="10" t="s">
        <v>1773</v>
      </c>
      <c r="B1467" s="11" t="s">
        <v>16</v>
      </c>
      <c r="C1467" s="11" t="s">
        <v>17</v>
      </c>
      <c r="D1467" s="22" t="s">
        <v>1774</v>
      </c>
      <c r="E1467" s="12">
        <v>2</v>
      </c>
      <c r="F1467" s="12">
        <v>69.2</v>
      </c>
      <c r="G1467" s="13">
        <f>ROUND(E1467*F1467,2)</f>
        <v>138.4</v>
      </c>
      <c r="H1467" s="12">
        <v>2</v>
      </c>
      <c r="I1467" s="38">
        <v>0</v>
      </c>
      <c r="J1467" s="13">
        <f>ROUND(H1467*I1467,2)</f>
        <v>0</v>
      </c>
    </row>
    <row r="1468" spans="1:10" ht="101.25" x14ac:dyDescent="0.25">
      <c r="A1468" s="14"/>
      <c r="B1468" s="14"/>
      <c r="C1468" s="14"/>
      <c r="D1468" s="22" t="s">
        <v>1775</v>
      </c>
      <c r="E1468" s="14"/>
      <c r="F1468" s="14"/>
      <c r="G1468" s="14"/>
      <c r="H1468" s="14"/>
      <c r="I1468" s="14"/>
      <c r="J1468" s="14"/>
    </row>
    <row r="1469" spans="1:10" x14ac:dyDescent="0.25">
      <c r="A1469" s="10" t="s">
        <v>1776</v>
      </c>
      <c r="B1469" s="11" t="s">
        <v>16</v>
      </c>
      <c r="C1469" s="11" t="s">
        <v>17</v>
      </c>
      <c r="D1469" s="22" t="s">
        <v>1777</v>
      </c>
      <c r="E1469" s="12">
        <v>6</v>
      </c>
      <c r="F1469" s="12">
        <v>18.600000000000001</v>
      </c>
      <c r="G1469" s="13">
        <f>ROUND(E1469*F1469,2)</f>
        <v>111.6</v>
      </c>
      <c r="H1469" s="12">
        <v>6</v>
      </c>
      <c r="I1469" s="38">
        <v>0</v>
      </c>
      <c r="J1469" s="13">
        <f>ROUND(H1469*I1469,2)</f>
        <v>0</v>
      </c>
    </row>
    <row r="1470" spans="1:10" ht="112.5" x14ac:dyDescent="0.25">
      <c r="A1470" s="14"/>
      <c r="B1470" s="14"/>
      <c r="C1470" s="14"/>
      <c r="D1470" s="22" t="s">
        <v>1778</v>
      </c>
      <c r="E1470" s="14"/>
      <c r="F1470" s="14"/>
      <c r="G1470" s="14"/>
      <c r="H1470" s="14"/>
      <c r="I1470" s="14"/>
      <c r="J1470" s="14"/>
    </row>
    <row r="1471" spans="1:10" x14ac:dyDescent="0.25">
      <c r="A1471" s="14"/>
      <c r="B1471" s="14"/>
      <c r="C1471" s="14"/>
      <c r="D1471" s="33" t="s">
        <v>1779</v>
      </c>
      <c r="E1471" s="12">
        <v>1</v>
      </c>
      <c r="F1471" s="15">
        <f>G1449+G1451+G1453+G1455+G1457+G1459+G1461+G1463+G1465+G1467+G1469</f>
        <v>38804.39</v>
      </c>
      <c r="G1471" s="15">
        <f>ROUND(E1471*F1471,2)</f>
        <v>38804.39</v>
      </c>
      <c r="H1471" s="12">
        <v>1</v>
      </c>
      <c r="I1471" s="15">
        <f>J1449+J1451+J1453+J1455+J1457+J1459+J1461+J1463+J1465+J1467+J1469</f>
        <v>0</v>
      </c>
      <c r="J1471" s="15">
        <f>ROUND(H1471*I1471,2)</f>
        <v>0</v>
      </c>
    </row>
    <row r="1472" spans="1:10" ht="1.1499999999999999" customHeight="1" x14ac:dyDescent="0.25">
      <c r="A1472" s="16"/>
      <c r="B1472" s="16"/>
      <c r="C1472" s="16"/>
      <c r="D1472" s="34"/>
      <c r="E1472" s="16"/>
      <c r="F1472" s="16"/>
      <c r="G1472" s="16"/>
      <c r="H1472" s="16"/>
      <c r="I1472" s="16"/>
      <c r="J1472" s="16"/>
    </row>
    <row r="1473" spans="1:10" x14ac:dyDescent="0.25">
      <c r="A1473" s="8" t="s">
        <v>1780</v>
      </c>
      <c r="B1473" s="8" t="s">
        <v>10</v>
      </c>
      <c r="C1473" s="8" t="s">
        <v>11</v>
      </c>
      <c r="D1473" s="32" t="s">
        <v>1781</v>
      </c>
      <c r="E1473" s="9">
        <f t="shared" ref="E1473:J1473" si="82">E1476</f>
        <v>1</v>
      </c>
      <c r="F1473" s="9">
        <f t="shared" si="82"/>
        <v>1692</v>
      </c>
      <c r="G1473" s="9">
        <f t="shared" si="82"/>
        <v>1692</v>
      </c>
      <c r="H1473" s="9">
        <f t="shared" si="82"/>
        <v>1</v>
      </c>
      <c r="I1473" s="9">
        <f t="shared" si="82"/>
        <v>0</v>
      </c>
      <c r="J1473" s="9">
        <f t="shared" si="82"/>
        <v>0</v>
      </c>
    </row>
    <row r="1474" spans="1:10" x14ac:dyDescent="0.25">
      <c r="A1474" s="10" t="s">
        <v>1782</v>
      </c>
      <c r="B1474" s="11" t="s">
        <v>16</v>
      </c>
      <c r="C1474" s="11" t="s">
        <v>107</v>
      </c>
      <c r="D1474" s="22" t="s">
        <v>1783</v>
      </c>
      <c r="E1474" s="12">
        <v>225</v>
      </c>
      <c r="F1474" s="12">
        <v>7.52</v>
      </c>
      <c r="G1474" s="13">
        <f>ROUND(E1474*F1474,2)</f>
        <v>1692</v>
      </c>
      <c r="H1474" s="12">
        <v>225</v>
      </c>
      <c r="I1474" s="38">
        <v>0</v>
      </c>
      <c r="J1474" s="13">
        <f>ROUND(H1474*I1474,2)</f>
        <v>0</v>
      </c>
    </row>
    <row r="1475" spans="1:10" ht="101.25" x14ac:dyDescent="0.25">
      <c r="A1475" s="14"/>
      <c r="B1475" s="14"/>
      <c r="C1475" s="14"/>
      <c r="D1475" s="22" t="s">
        <v>1784</v>
      </c>
      <c r="E1475" s="14"/>
      <c r="F1475" s="14"/>
      <c r="G1475" s="14"/>
      <c r="H1475" s="14"/>
      <c r="I1475" s="14"/>
      <c r="J1475" s="14"/>
    </row>
    <row r="1476" spans="1:10" x14ac:dyDescent="0.25">
      <c r="A1476" s="14"/>
      <c r="B1476" s="14"/>
      <c r="C1476" s="14"/>
      <c r="D1476" s="33" t="s">
        <v>1785</v>
      </c>
      <c r="E1476" s="12">
        <v>1</v>
      </c>
      <c r="F1476" s="15">
        <f>G1474</f>
        <v>1692</v>
      </c>
      <c r="G1476" s="15">
        <f>ROUND(E1476*F1476,2)</f>
        <v>1692</v>
      </c>
      <c r="H1476" s="12">
        <v>1</v>
      </c>
      <c r="I1476" s="15">
        <f>J1474</f>
        <v>0</v>
      </c>
      <c r="J1476" s="15">
        <f>ROUND(H1476*I1476,2)</f>
        <v>0</v>
      </c>
    </row>
    <row r="1477" spans="1:10" ht="1.1499999999999999" customHeight="1" x14ac:dyDescent="0.25">
      <c r="A1477" s="16"/>
      <c r="B1477" s="16"/>
      <c r="C1477" s="16"/>
      <c r="D1477" s="34"/>
      <c r="E1477" s="16"/>
      <c r="F1477" s="16"/>
      <c r="G1477" s="16"/>
      <c r="H1477" s="16"/>
      <c r="I1477" s="16"/>
      <c r="J1477" s="16"/>
    </row>
    <row r="1478" spans="1:10" x14ac:dyDescent="0.25">
      <c r="A1478" s="8" t="s">
        <v>1786</v>
      </c>
      <c r="B1478" s="8" t="s">
        <v>10</v>
      </c>
      <c r="C1478" s="8" t="s">
        <v>11</v>
      </c>
      <c r="D1478" s="32" t="s">
        <v>1787</v>
      </c>
      <c r="E1478" s="9">
        <f t="shared" ref="E1478:J1478" si="83">E1483</f>
        <v>1</v>
      </c>
      <c r="F1478" s="9">
        <f t="shared" si="83"/>
        <v>14816.31</v>
      </c>
      <c r="G1478" s="9">
        <f t="shared" si="83"/>
        <v>14816.31</v>
      </c>
      <c r="H1478" s="9">
        <f t="shared" si="83"/>
        <v>1</v>
      </c>
      <c r="I1478" s="9">
        <f t="shared" si="83"/>
        <v>0</v>
      </c>
      <c r="J1478" s="9">
        <f t="shared" si="83"/>
        <v>0</v>
      </c>
    </row>
    <row r="1479" spans="1:10" x14ac:dyDescent="0.25">
      <c r="A1479" s="10" t="s">
        <v>1788</v>
      </c>
      <c r="B1479" s="11" t="s">
        <v>16</v>
      </c>
      <c r="C1479" s="11" t="s">
        <v>17</v>
      </c>
      <c r="D1479" s="22" t="s">
        <v>1789</v>
      </c>
      <c r="E1479" s="12">
        <v>7</v>
      </c>
      <c r="F1479" s="12">
        <v>1146</v>
      </c>
      <c r="G1479" s="13">
        <f>ROUND(E1479*F1479,2)</f>
        <v>8022</v>
      </c>
      <c r="H1479" s="12">
        <v>7</v>
      </c>
      <c r="I1479" s="38">
        <v>0</v>
      </c>
      <c r="J1479" s="13">
        <f>ROUND(H1479*I1479,2)</f>
        <v>0</v>
      </c>
    </row>
    <row r="1480" spans="1:10" ht="157.5" x14ac:dyDescent="0.25">
      <c r="A1480" s="14"/>
      <c r="B1480" s="14"/>
      <c r="C1480" s="14"/>
      <c r="D1480" s="22" t="s">
        <v>1790</v>
      </c>
      <c r="E1480" s="14"/>
      <c r="F1480" s="14"/>
      <c r="G1480" s="14"/>
      <c r="H1480" s="14"/>
      <c r="I1480" s="14"/>
      <c r="J1480" s="14"/>
    </row>
    <row r="1481" spans="1:10" x14ac:dyDescent="0.25">
      <c r="A1481" s="10" t="s">
        <v>1791</v>
      </c>
      <c r="B1481" s="11" t="s">
        <v>16</v>
      </c>
      <c r="C1481" s="11" t="s">
        <v>107</v>
      </c>
      <c r="D1481" s="22" t="s">
        <v>1792</v>
      </c>
      <c r="E1481" s="12">
        <v>420.7</v>
      </c>
      <c r="F1481" s="12">
        <v>16.149999999999999</v>
      </c>
      <c r="G1481" s="13">
        <f>ROUND(E1481*F1481,2)</f>
        <v>6794.31</v>
      </c>
      <c r="H1481" s="12">
        <v>420.7</v>
      </c>
      <c r="I1481" s="38">
        <v>0</v>
      </c>
      <c r="J1481" s="13">
        <f>ROUND(H1481*I1481,2)</f>
        <v>0</v>
      </c>
    </row>
    <row r="1482" spans="1:10" ht="157.5" x14ac:dyDescent="0.25">
      <c r="A1482" s="14"/>
      <c r="B1482" s="14"/>
      <c r="C1482" s="14"/>
      <c r="D1482" s="22" t="s">
        <v>1793</v>
      </c>
      <c r="E1482" s="14"/>
      <c r="F1482" s="14"/>
      <c r="G1482" s="14"/>
      <c r="H1482" s="14"/>
      <c r="I1482" s="14"/>
      <c r="J1482" s="14"/>
    </row>
    <row r="1483" spans="1:10" x14ac:dyDescent="0.25">
      <c r="A1483" s="14"/>
      <c r="B1483" s="14"/>
      <c r="C1483" s="14"/>
      <c r="D1483" s="33" t="s">
        <v>1794</v>
      </c>
      <c r="E1483" s="12">
        <v>1</v>
      </c>
      <c r="F1483" s="15">
        <f>G1479+G1481</f>
        <v>14816.31</v>
      </c>
      <c r="G1483" s="15">
        <f>ROUND(E1483*F1483,2)</f>
        <v>14816.31</v>
      </c>
      <c r="H1483" s="12">
        <v>1</v>
      </c>
      <c r="I1483" s="15">
        <f>J1479+J1481</f>
        <v>0</v>
      </c>
      <c r="J1483" s="15">
        <f>ROUND(H1483*I1483,2)</f>
        <v>0</v>
      </c>
    </row>
    <row r="1484" spans="1:10" ht="1.1499999999999999" customHeight="1" x14ac:dyDescent="0.25">
      <c r="A1484" s="16"/>
      <c r="B1484" s="16"/>
      <c r="C1484" s="16"/>
      <c r="D1484" s="34"/>
      <c r="E1484" s="16"/>
      <c r="F1484" s="16"/>
      <c r="G1484" s="16"/>
      <c r="H1484" s="16"/>
      <c r="I1484" s="16"/>
      <c r="J1484" s="16"/>
    </row>
    <row r="1485" spans="1:10" x14ac:dyDescent="0.25">
      <c r="A1485" s="8" t="s">
        <v>1795</v>
      </c>
      <c r="B1485" s="8" t="s">
        <v>10</v>
      </c>
      <c r="C1485" s="8" t="s">
        <v>11</v>
      </c>
      <c r="D1485" s="32" t="s">
        <v>1796</v>
      </c>
      <c r="E1485" s="9">
        <f t="shared" ref="E1485:J1485" si="84">E1490</f>
        <v>1</v>
      </c>
      <c r="F1485" s="9">
        <f t="shared" si="84"/>
        <v>1533.46</v>
      </c>
      <c r="G1485" s="9">
        <f t="shared" si="84"/>
        <v>1533.46</v>
      </c>
      <c r="H1485" s="9">
        <f t="shared" si="84"/>
        <v>1</v>
      </c>
      <c r="I1485" s="9">
        <f t="shared" si="84"/>
        <v>0</v>
      </c>
      <c r="J1485" s="9">
        <f t="shared" si="84"/>
        <v>0</v>
      </c>
    </row>
    <row r="1486" spans="1:10" x14ac:dyDescent="0.25">
      <c r="A1486" s="10" t="s">
        <v>1797</v>
      </c>
      <c r="B1486" s="11" t="s">
        <v>16</v>
      </c>
      <c r="C1486" s="11" t="s">
        <v>94</v>
      </c>
      <c r="D1486" s="22" t="s">
        <v>1798</v>
      </c>
      <c r="E1486" s="12">
        <v>39.36</v>
      </c>
      <c r="F1486" s="12">
        <v>3.15</v>
      </c>
      <c r="G1486" s="13">
        <f>ROUND(E1486*F1486,2)</f>
        <v>123.98</v>
      </c>
      <c r="H1486" s="12">
        <v>39.36</v>
      </c>
      <c r="I1486" s="38">
        <v>0</v>
      </c>
      <c r="J1486" s="13">
        <f>ROUND(H1486*I1486,2)</f>
        <v>0</v>
      </c>
    </row>
    <row r="1487" spans="1:10" ht="101.25" x14ac:dyDescent="0.25">
      <c r="A1487" s="14"/>
      <c r="B1487" s="14"/>
      <c r="C1487" s="14"/>
      <c r="D1487" s="22" t="s">
        <v>1799</v>
      </c>
      <c r="E1487" s="14"/>
      <c r="F1487" s="14"/>
      <c r="G1487" s="14"/>
      <c r="H1487" s="14"/>
      <c r="I1487" s="14"/>
      <c r="J1487" s="14"/>
    </row>
    <row r="1488" spans="1:10" x14ac:dyDescent="0.25">
      <c r="A1488" s="10" t="s">
        <v>1800</v>
      </c>
      <c r="B1488" s="11" t="s">
        <v>16</v>
      </c>
      <c r="C1488" s="11" t="s">
        <v>94</v>
      </c>
      <c r="D1488" s="22" t="s">
        <v>1801</v>
      </c>
      <c r="E1488" s="12">
        <v>39.36</v>
      </c>
      <c r="F1488" s="12">
        <v>35.81</v>
      </c>
      <c r="G1488" s="13">
        <f>ROUND(E1488*F1488,2)</f>
        <v>1409.48</v>
      </c>
      <c r="H1488" s="12">
        <v>39.36</v>
      </c>
      <c r="I1488" s="38">
        <v>0</v>
      </c>
      <c r="J1488" s="13">
        <f>ROUND(H1488*I1488,2)</f>
        <v>0</v>
      </c>
    </row>
    <row r="1489" spans="1:10" ht="101.25" x14ac:dyDescent="0.25">
      <c r="A1489" s="14"/>
      <c r="B1489" s="14"/>
      <c r="C1489" s="14"/>
      <c r="D1489" s="22" t="s">
        <v>1802</v>
      </c>
      <c r="E1489" s="14"/>
      <c r="F1489" s="14"/>
      <c r="G1489" s="14"/>
      <c r="H1489" s="14"/>
      <c r="I1489" s="14"/>
      <c r="J1489" s="14"/>
    </row>
    <row r="1490" spans="1:10" x14ac:dyDescent="0.25">
      <c r="A1490" s="14"/>
      <c r="B1490" s="14"/>
      <c r="C1490" s="14"/>
      <c r="D1490" s="33" t="s">
        <v>1803</v>
      </c>
      <c r="E1490" s="12">
        <v>1</v>
      </c>
      <c r="F1490" s="15">
        <f>G1486+G1488</f>
        <v>1533.46</v>
      </c>
      <c r="G1490" s="15">
        <f>ROUND(E1490*F1490,2)</f>
        <v>1533.46</v>
      </c>
      <c r="H1490" s="12">
        <v>1</v>
      </c>
      <c r="I1490" s="15">
        <f>J1486+J1488</f>
        <v>0</v>
      </c>
      <c r="J1490" s="15">
        <f>ROUND(H1490*I1490,2)</f>
        <v>0</v>
      </c>
    </row>
    <row r="1491" spans="1:10" ht="1.1499999999999999" customHeight="1" x14ac:dyDescent="0.25">
      <c r="A1491" s="16"/>
      <c r="B1491" s="16"/>
      <c r="C1491" s="16"/>
      <c r="D1491" s="34"/>
      <c r="E1491" s="16"/>
      <c r="F1491" s="16"/>
      <c r="G1491" s="16"/>
      <c r="H1491" s="16"/>
      <c r="I1491" s="16"/>
      <c r="J1491" s="16"/>
    </row>
    <row r="1492" spans="1:10" x14ac:dyDescent="0.25">
      <c r="A1492" s="8" t="s">
        <v>1804</v>
      </c>
      <c r="B1492" s="8" t="s">
        <v>10</v>
      </c>
      <c r="C1492" s="8" t="s">
        <v>11</v>
      </c>
      <c r="D1492" s="32" t="s">
        <v>1805</v>
      </c>
      <c r="E1492" s="9">
        <f t="shared" ref="E1492:J1492" si="85">E1517</f>
        <v>1</v>
      </c>
      <c r="F1492" s="9">
        <f t="shared" si="85"/>
        <v>12497.19</v>
      </c>
      <c r="G1492" s="9">
        <f t="shared" si="85"/>
        <v>12497.19</v>
      </c>
      <c r="H1492" s="9">
        <f t="shared" si="85"/>
        <v>1</v>
      </c>
      <c r="I1492" s="9">
        <f t="shared" si="85"/>
        <v>0</v>
      </c>
      <c r="J1492" s="9">
        <f t="shared" si="85"/>
        <v>0</v>
      </c>
    </row>
    <row r="1493" spans="1:10" ht="22.5" x14ac:dyDescent="0.25">
      <c r="A1493" s="10" t="s">
        <v>1806</v>
      </c>
      <c r="B1493" s="11" t="s">
        <v>16</v>
      </c>
      <c r="C1493" s="11" t="s">
        <v>1723</v>
      </c>
      <c r="D1493" s="22" t="s">
        <v>1807</v>
      </c>
      <c r="E1493" s="12">
        <v>4</v>
      </c>
      <c r="F1493" s="12">
        <v>209.83</v>
      </c>
      <c r="G1493" s="13">
        <f>ROUND(E1493*F1493,2)</f>
        <v>839.32</v>
      </c>
      <c r="H1493" s="12">
        <v>4</v>
      </c>
      <c r="I1493" s="38">
        <v>0</v>
      </c>
      <c r="J1493" s="13">
        <f>ROUND(H1493*I1493,2)</f>
        <v>0</v>
      </c>
    </row>
    <row r="1494" spans="1:10" ht="180" x14ac:dyDescent="0.25">
      <c r="A1494" s="14"/>
      <c r="B1494" s="14"/>
      <c r="C1494" s="14"/>
      <c r="D1494" s="22" t="s">
        <v>1808</v>
      </c>
      <c r="E1494" s="14"/>
      <c r="F1494" s="14"/>
      <c r="G1494" s="14"/>
      <c r="H1494" s="14"/>
      <c r="I1494" s="14"/>
      <c r="J1494" s="14"/>
    </row>
    <row r="1495" spans="1:10" ht="22.5" x14ac:dyDescent="0.25">
      <c r="A1495" s="10" t="s">
        <v>1809</v>
      </c>
      <c r="B1495" s="11" t="s">
        <v>16</v>
      </c>
      <c r="C1495" s="11" t="s">
        <v>1723</v>
      </c>
      <c r="D1495" s="22" t="s">
        <v>1810</v>
      </c>
      <c r="E1495" s="12">
        <v>2</v>
      </c>
      <c r="F1495" s="12">
        <v>134.22999999999999</v>
      </c>
      <c r="G1495" s="13">
        <f>ROUND(E1495*F1495,2)</f>
        <v>268.45999999999998</v>
      </c>
      <c r="H1495" s="12">
        <v>2</v>
      </c>
      <c r="I1495" s="38">
        <v>0</v>
      </c>
      <c r="J1495" s="13">
        <f>ROUND(H1495*I1495,2)</f>
        <v>0</v>
      </c>
    </row>
    <row r="1496" spans="1:10" ht="180" x14ac:dyDescent="0.25">
      <c r="A1496" s="14"/>
      <c r="B1496" s="14"/>
      <c r="C1496" s="14"/>
      <c r="D1496" s="22" t="s">
        <v>1811</v>
      </c>
      <c r="E1496" s="14"/>
      <c r="F1496" s="14"/>
      <c r="G1496" s="14"/>
      <c r="H1496" s="14"/>
      <c r="I1496" s="14"/>
      <c r="J1496" s="14"/>
    </row>
    <row r="1497" spans="1:10" x14ac:dyDescent="0.25">
      <c r="A1497" s="10" t="s">
        <v>1812</v>
      </c>
      <c r="B1497" s="11" t="s">
        <v>16</v>
      </c>
      <c r="C1497" s="11" t="s">
        <v>1723</v>
      </c>
      <c r="D1497" s="22" t="s">
        <v>1813</v>
      </c>
      <c r="E1497" s="12">
        <v>56</v>
      </c>
      <c r="F1497" s="12">
        <v>29.93</v>
      </c>
      <c r="G1497" s="13">
        <f>ROUND(E1497*F1497,2)</f>
        <v>1676.08</v>
      </c>
      <c r="H1497" s="12">
        <v>56</v>
      </c>
      <c r="I1497" s="38">
        <v>0</v>
      </c>
      <c r="J1497" s="13">
        <f>ROUND(H1497*I1497,2)</f>
        <v>0</v>
      </c>
    </row>
    <row r="1498" spans="1:10" ht="180" x14ac:dyDescent="0.25">
      <c r="A1498" s="14"/>
      <c r="B1498" s="14"/>
      <c r="C1498" s="14"/>
      <c r="D1498" s="22" t="s">
        <v>1814</v>
      </c>
      <c r="E1498" s="14"/>
      <c r="F1498" s="14"/>
      <c r="G1498" s="14"/>
      <c r="H1498" s="14"/>
      <c r="I1498" s="14"/>
      <c r="J1498" s="14"/>
    </row>
    <row r="1499" spans="1:10" x14ac:dyDescent="0.25">
      <c r="A1499" s="10" t="s">
        <v>1815</v>
      </c>
      <c r="B1499" s="11" t="s">
        <v>16</v>
      </c>
      <c r="C1499" s="11" t="s">
        <v>1723</v>
      </c>
      <c r="D1499" s="22" t="s">
        <v>1816</v>
      </c>
      <c r="E1499" s="12">
        <v>5</v>
      </c>
      <c r="F1499" s="12">
        <v>122.08</v>
      </c>
      <c r="G1499" s="13">
        <f>ROUND(E1499*F1499,2)</f>
        <v>610.4</v>
      </c>
      <c r="H1499" s="12">
        <v>5</v>
      </c>
      <c r="I1499" s="38">
        <v>0</v>
      </c>
      <c r="J1499" s="13">
        <f>ROUND(H1499*I1499,2)</f>
        <v>0</v>
      </c>
    </row>
    <row r="1500" spans="1:10" ht="168.75" x14ac:dyDescent="0.25">
      <c r="A1500" s="14"/>
      <c r="B1500" s="14"/>
      <c r="C1500" s="14"/>
      <c r="D1500" s="22" t="s">
        <v>1817</v>
      </c>
      <c r="E1500" s="14"/>
      <c r="F1500" s="14"/>
      <c r="G1500" s="14"/>
      <c r="H1500" s="14"/>
      <c r="I1500" s="14"/>
      <c r="J1500" s="14"/>
    </row>
    <row r="1501" spans="1:10" x14ac:dyDescent="0.25">
      <c r="A1501" s="10" t="s">
        <v>1818</v>
      </c>
      <c r="B1501" s="11" t="s">
        <v>16</v>
      </c>
      <c r="C1501" s="11" t="s">
        <v>1723</v>
      </c>
      <c r="D1501" s="22" t="s">
        <v>1819</v>
      </c>
      <c r="E1501" s="12">
        <v>2</v>
      </c>
      <c r="F1501" s="12">
        <v>122.08</v>
      </c>
      <c r="G1501" s="13">
        <f>ROUND(E1501*F1501,2)</f>
        <v>244.16</v>
      </c>
      <c r="H1501" s="12">
        <v>2</v>
      </c>
      <c r="I1501" s="38">
        <v>0</v>
      </c>
      <c r="J1501" s="13">
        <f>ROUND(H1501*I1501,2)</f>
        <v>0</v>
      </c>
    </row>
    <row r="1502" spans="1:10" ht="168.75" x14ac:dyDescent="0.25">
      <c r="A1502" s="14"/>
      <c r="B1502" s="14"/>
      <c r="C1502" s="14"/>
      <c r="D1502" s="22" t="s">
        <v>1820</v>
      </c>
      <c r="E1502" s="14"/>
      <c r="F1502" s="14"/>
      <c r="G1502" s="14"/>
      <c r="H1502" s="14"/>
      <c r="I1502" s="14"/>
      <c r="J1502" s="14"/>
    </row>
    <row r="1503" spans="1:10" ht="22.5" x14ac:dyDescent="0.25">
      <c r="A1503" s="10" t="s">
        <v>1821</v>
      </c>
      <c r="B1503" s="11" t="s">
        <v>16</v>
      </c>
      <c r="C1503" s="11" t="s">
        <v>1723</v>
      </c>
      <c r="D1503" s="22" t="s">
        <v>1822</v>
      </c>
      <c r="E1503" s="12">
        <v>1</v>
      </c>
      <c r="F1503" s="12">
        <v>13.14</v>
      </c>
      <c r="G1503" s="13">
        <f>ROUND(E1503*F1503,2)</f>
        <v>13.14</v>
      </c>
      <c r="H1503" s="12">
        <v>1</v>
      </c>
      <c r="I1503" s="38">
        <v>0</v>
      </c>
      <c r="J1503" s="13">
        <f>ROUND(H1503*I1503,2)</f>
        <v>0</v>
      </c>
    </row>
    <row r="1504" spans="1:10" ht="135" x14ac:dyDescent="0.25">
      <c r="A1504" s="14"/>
      <c r="B1504" s="14"/>
      <c r="C1504" s="14"/>
      <c r="D1504" s="22" t="s">
        <v>1823</v>
      </c>
      <c r="E1504" s="14"/>
      <c r="F1504" s="14"/>
      <c r="G1504" s="14"/>
      <c r="H1504" s="14"/>
      <c r="I1504" s="14"/>
      <c r="J1504" s="14"/>
    </row>
    <row r="1505" spans="1:10" ht="22.5" x14ac:dyDescent="0.25">
      <c r="A1505" s="10" t="s">
        <v>1824</v>
      </c>
      <c r="B1505" s="11" t="s">
        <v>16</v>
      </c>
      <c r="C1505" s="11" t="s">
        <v>1723</v>
      </c>
      <c r="D1505" s="22" t="s">
        <v>1825</v>
      </c>
      <c r="E1505" s="12">
        <v>1</v>
      </c>
      <c r="F1505" s="12">
        <v>17.5</v>
      </c>
      <c r="G1505" s="13">
        <f>ROUND(E1505*F1505,2)</f>
        <v>17.5</v>
      </c>
      <c r="H1505" s="12">
        <v>1</v>
      </c>
      <c r="I1505" s="38">
        <v>0</v>
      </c>
      <c r="J1505" s="13">
        <f>ROUND(H1505*I1505,2)</f>
        <v>0</v>
      </c>
    </row>
    <row r="1506" spans="1:10" ht="135" x14ac:dyDescent="0.25">
      <c r="A1506" s="14"/>
      <c r="B1506" s="14"/>
      <c r="C1506" s="14"/>
      <c r="D1506" s="22" t="s">
        <v>1826</v>
      </c>
      <c r="E1506" s="14"/>
      <c r="F1506" s="14"/>
      <c r="G1506" s="14"/>
      <c r="H1506" s="14"/>
      <c r="I1506" s="14"/>
      <c r="J1506" s="14"/>
    </row>
    <row r="1507" spans="1:10" ht="22.5" x14ac:dyDescent="0.25">
      <c r="A1507" s="10" t="s">
        <v>1827</v>
      </c>
      <c r="B1507" s="11" t="s">
        <v>16</v>
      </c>
      <c r="C1507" s="11" t="s">
        <v>1723</v>
      </c>
      <c r="D1507" s="22" t="s">
        <v>1828</v>
      </c>
      <c r="E1507" s="12">
        <v>1</v>
      </c>
      <c r="F1507" s="12">
        <v>40.78</v>
      </c>
      <c r="G1507" s="13">
        <f>ROUND(E1507*F1507,2)</f>
        <v>40.78</v>
      </c>
      <c r="H1507" s="12">
        <v>1</v>
      </c>
      <c r="I1507" s="38">
        <v>0</v>
      </c>
      <c r="J1507" s="13">
        <f>ROUND(H1507*I1507,2)</f>
        <v>0</v>
      </c>
    </row>
    <row r="1508" spans="1:10" ht="135" x14ac:dyDescent="0.25">
      <c r="A1508" s="14"/>
      <c r="B1508" s="14"/>
      <c r="C1508" s="14"/>
      <c r="D1508" s="22" t="s">
        <v>1829</v>
      </c>
      <c r="E1508" s="14"/>
      <c r="F1508" s="14"/>
      <c r="G1508" s="14"/>
      <c r="H1508" s="14"/>
      <c r="I1508" s="14"/>
      <c r="J1508" s="14"/>
    </row>
    <row r="1509" spans="1:10" ht="22.5" x14ac:dyDescent="0.25">
      <c r="A1509" s="10" t="s">
        <v>1830</v>
      </c>
      <c r="B1509" s="11" t="s">
        <v>16</v>
      </c>
      <c r="C1509" s="11" t="s">
        <v>1723</v>
      </c>
      <c r="D1509" s="22" t="s">
        <v>1831</v>
      </c>
      <c r="E1509" s="12">
        <v>1</v>
      </c>
      <c r="F1509" s="12">
        <v>13.14</v>
      </c>
      <c r="G1509" s="13">
        <f>ROUND(E1509*F1509,2)</f>
        <v>13.14</v>
      </c>
      <c r="H1509" s="12">
        <v>1</v>
      </c>
      <c r="I1509" s="38">
        <v>0</v>
      </c>
      <c r="J1509" s="13">
        <f>ROUND(H1509*I1509,2)</f>
        <v>0</v>
      </c>
    </row>
    <row r="1510" spans="1:10" ht="135" x14ac:dyDescent="0.25">
      <c r="A1510" s="14"/>
      <c r="B1510" s="14"/>
      <c r="C1510" s="14"/>
      <c r="D1510" s="22" t="s">
        <v>1832</v>
      </c>
      <c r="E1510" s="14"/>
      <c r="F1510" s="14"/>
      <c r="G1510" s="14"/>
      <c r="H1510" s="14"/>
      <c r="I1510" s="14"/>
      <c r="J1510" s="14"/>
    </row>
    <row r="1511" spans="1:10" ht="22.5" x14ac:dyDescent="0.25">
      <c r="A1511" s="10" t="s">
        <v>1833</v>
      </c>
      <c r="B1511" s="11" t="s">
        <v>16</v>
      </c>
      <c r="C1511" s="11" t="s">
        <v>1723</v>
      </c>
      <c r="D1511" s="22" t="s">
        <v>1834</v>
      </c>
      <c r="E1511" s="12">
        <v>1</v>
      </c>
      <c r="F1511" s="12">
        <v>20.23</v>
      </c>
      <c r="G1511" s="13">
        <f>ROUND(E1511*F1511,2)</f>
        <v>20.23</v>
      </c>
      <c r="H1511" s="12">
        <v>1</v>
      </c>
      <c r="I1511" s="38">
        <v>0</v>
      </c>
      <c r="J1511" s="13">
        <f>ROUND(H1511*I1511,2)</f>
        <v>0</v>
      </c>
    </row>
    <row r="1512" spans="1:10" ht="123.75" x14ac:dyDescent="0.25">
      <c r="A1512" s="14"/>
      <c r="B1512" s="14"/>
      <c r="C1512" s="14"/>
      <c r="D1512" s="22" t="s">
        <v>1835</v>
      </c>
      <c r="E1512" s="14"/>
      <c r="F1512" s="14"/>
      <c r="G1512" s="14"/>
      <c r="H1512" s="14"/>
      <c r="I1512" s="14"/>
      <c r="J1512" s="14"/>
    </row>
    <row r="1513" spans="1:10" x14ac:dyDescent="0.25">
      <c r="A1513" s="10" t="s">
        <v>1836</v>
      </c>
      <c r="B1513" s="11" t="s">
        <v>16</v>
      </c>
      <c r="C1513" s="11" t="s">
        <v>1723</v>
      </c>
      <c r="D1513" s="22" t="s">
        <v>1837</v>
      </c>
      <c r="E1513" s="12">
        <v>7</v>
      </c>
      <c r="F1513" s="12">
        <v>12.04</v>
      </c>
      <c r="G1513" s="13">
        <f>ROUND(E1513*F1513,2)</f>
        <v>84.28</v>
      </c>
      <c r="H1513" s="12">
        <v>7</v>
      </c>
      <c r="I1513" s="38">
        <v>0</v>
      </c>
      <c r="J1513" s="13">
        <f>ROUND(H1513*I1513,2)</f>
        <v>0</v>
      </c>
    </row>
    <row r="1514" spans="1:10" ht="123.75" x14ac:dyDescent="0.25">
      <c r="A1514" s="14"/>
      <c r="B1514" s="14"/>
      <c r="C1514" s="14"/>
      <c r="D1514" s="22" t="s">
        <v>1838</v>
      </c>
      <c r="E1514" s="14"/>
      <c r="F1514" s="14"/>
      <c r="G1514" s="14"/>
      <c r="H1514" s="14"/>
      <c r="I1514" s="14"/>
      <c r="J1514" s="14"/>
    </row>
    <row r="1515" spans="1:10" ht="22.5" x14ac:dyDescent="0.25">
      <c r="A1515" s="10" t="s">
        <v>1839</v>
      </c>
      <c r="B1515" s="11" t="s">
        <v>16</v>
      </c>
      <c r="C1515" s="11" t="s">
        <v>1723</v>
      </c>
      <c r="D1515" s="22" t="s">
        <v>1840</v>
      </c>
      <c r="E1515" s="12">
        <v>190</v>
      </c>
      <c r="F1515" s="12">
        <v>45.63</v>
      </c>
      <c r="G1515" s="13">
        <f>ROUND(E1515*F1515,2)</f>
        <v>8669.7000000000007</v>
      </c>
      <c r="H1515" s="12">
        <v>190</v>
      </c>
      <c r="I1515" s="38">
        <v>0</v>
      </c>
      <c r="J1515" s="13">
        <f>ROUND(H1515*I1515,2)</f>
        <v>0</v>
      </c>
    </row>
    <row r="1516" spans="1:10" ht="180" x14ac:dyDescent="0.25">
      <c r="A1516" s="14"/>
      <c r="B1516" s="14"/>
      <c r="C1516" s="14"/>
      <c r="D1516" s="22" t="s">
        <v>1841</v>
      </c>
      <c r="E1516" s="14"/>
      <c r="F1516" s="14"/>
      <c r="G1516" s="14"/>
      <c r="H1516" s="14"/>
      <c r="I1516" s="14"/>
      <c r="J1516" s="14"/>
    </row>
    <row r="1517" spans="1:10" x14ac:dyDescent="0.25">
      <c r="A1517" s="14"/>
      <c r="B1517" s="14"/>
      <c r="C1517" s="14"/>
      <c r="D1517" s="33" t="s">
        <v>1842</v>
      </c>
      <c r="E1517" s="12">
        <v>1</v>
      </c>
      <c r="F1517" s="15">
        <f>G1493+G1495+G1497+G1499+G1501+G1503+G1505+G1507+G1509+G1511+G1513+G1515</f>
        <v>12497.19</v>
      </c>
      <c r="G1517" s="15">
        <f>ROUND(E1517*F1517,2)</f>
        <v>12497.19</v>
      </c>
      <c r="H1517" s="12">
        <v>1</v>
      </c>
      <c r="I1517" s="15">
        <f>J1493+J1495+J1497+J1499+J1501+J1503+J1505+J1507+J1509+J1511+J1513+J1515</f>
        <v>0</v>
      </c>
      <c r="J1517" s="15">
        <f>ROUND(H1517*I1517,2)</f>
        <v>0</v>
      </c>
    </row>
    <row r="1518" spans="1:10" ht="1.1499999999999999" customHeight="1" x14ac:dyDescent="0.25">
      <c r="A1518" s="16"/>
      <c r="B1518" s="16"/>
      <c r="C1518" s="16"/>
      <c r="D1518" s="34"/>
      <c r="E1518" s="16"/>
      <c r="F1518" s="16"/>
      <c r="G1518" s="16"/>
      <c r="H1518" s="16"/>
      <c r="I1518" s="16"/>
      <c r="J1518" s="16"/>
    </row>
    <row r="1519" spans="1:10" x14ac:dyDescent="0.25">
      <c r="A1519" s="14"/>
      <c r="B1519" s="14"/>
      <c r="C1519" s="14"/>
      <c r="D1519" s="33" t="s">
        <v>1843</v>
      </c>
      <c r="E1519" s="19">
        <v>1</v>
      </c>
      <c r="F1519" s="15">
        <f>G1414+G1429+G1448+G1473+G1478+G1485+G1492</f>
        <v>128902.47</v>
      </c>
      <c r="G1519" s="15">
        <f>ROUND(E1519*F1519,2)</f>
        <v>128902.47</v>
      </c>
      <c r="H1519" s="19">
        <v>1</v>
      </c>
      <c r="I1519" s="15">
        <f>J1414+J1429+J1448+J1473+J1478+J1485+J1492</f>
        <v>0</v>
      </c>
      <c r="J1519" s="15">
        <f>ROUND(H1519*I1519,2)</f>
        <v>0</v>
      </c>
    </row>
    <row r="1520" spans="1:10" ht="1.1499999999999999" customHeight="1" x14ac:dyDescent="0.25">
      <c r="A1520" s="16"/>
      <c r="B1520" s="16"/>
      <c r="C1520" s="16"/>
      <c r="D1520" s="34"/>
      <c r="E1520" s="16"/>
      <c r="F1520" s="16"/>
      <c r="G1520" s="16"/>
      <c r="H1520" s="16"/>
      <c r="I1520" s="16"/>
      <c r="J1520" s="16"/>
    </row>
    <row r="1521" spans="1:10" x14ac:dyDescent="0.25">
      <c r="A1521" s="5" t="s">
        <v>1844</v>
      </c>
      <c r="B1521" s="5" t="s">
        <v>10</v>
      </c>
      <c r="C1521" s="5" t="s">
        <v>11</v>
      </c>
      <c r="D1521" s="31" t="s">
        <v>1845</v>
      </c>
      <c r="E1521" s="6">
        <f t="shared" ref="E1521:J1521" si="86">E1548</f>
        <v>1</v>
      </c>
      <c r="F1521" s="7">
        <f t="shared" si="86"/>
        <v>56606</v>
      </c>
      <c r="G1521" s="7">
        <f t="shared" si="86"/>
        <v>56606</v>
      </c>
      <c r="H1521" s="6">
        <f t="shared" si="86"/>
        <v>1</v>
      </c>
      <c r="I1521" s="7">
        <f t="shared" si="86"/>
        <v>0</v>
      </c>
      <c r="J1521" s="7">
        <f t="shared" si="86"/>
        <v>0</v>
      </c>
    </row>
    <row r="1522" spans="1:10" x14ac:dyDescent="0.25">
      <c r="A1522" s="10" t="s">
        <v>1846</v>
      </c>
      <c r="B1522" s="11" t="s">
        <v>16</v>
      </c>
      <c r="C1522" s="11" t="s">
        <v>1847</v>
      </c>
      <c r="D1522" s="22" t="s">
        <v>1848</v>
      </c>
      <c r="E1522" s="12">
        <v>10</v>
      </c>
      <c r="F1522" s="12">
        <v>129.15</v>
      </c>
      <c r="G1522" s="13">
        <f>ROUND(E1522*F1522,2)</f>
        <v>1291.5</v>
      </c>
      <c r="H1522" s="12">
        <v>10</v>
      </c>
      <c r="I1522" s="38">
        <v>0</v>
      </c>
      <c r="J1522" s="13">
        <f>ROUND(H1522*I1522,2)</f>
        <v>0</v>
      </c>
    </row>
    <row r="1523" spans="1:10" ht="22.5" x14ac:dyDescent="0.25">
      <c r="A1523" s="14"/>
      <c r="B1523" s="14"/>
      <c r="C1523" s="14"/>
      <c r="D1523" s="22" t="s">
        <v>1849</v>
      </c>
      <c r="E1523" s="14"/>
      <c r="F1523" s="14"/>
      <c r="G1523" s="14"/>
      <c r="H1523" s="14"/>
      <c r="I1523" s="14"/>
      <c r="J1523" s="14"/>
    </row>
    <row r="1524" spans="1:10" x14ac:dyDescent="0.25">
      <c r="A1524" s="10" t="s">
        <v>1850</v>
      </c>
      <c r="B1524" s="11" t="s">
        <v>16</v>
      </c>
      <c r="C1524" s="11" t="s">
        <v>1847</v>
      </c>
      <c r="D1524" s="22" t="s">
        <v>1851</v>
      </c>
      <c r="E1524" s="12">
        <v>10</v>
      </c>
      <c r="F1524" s="12">
        <v>21</v>
      </c>
      <c r="G1524" s="13">
        <f>ROUND(E1524*F1524,2)</f>
        <v>210</v>
      </c>
      <c r="H1524" s="12">
        <v>10</v>
      </c>
      <c r="I1524" s="38">
        <v>0</v>
      </c>
      <c r="J1524" s="13">
        <f>ROUND(H1524*I1524,2)</f>
        <v>0</v>
      </c>
    </row>
    <row r="1525" spans="1:10" ht="22.5" x14ac:dyDescent="0.25">
      <c r="A1525" s="14"/>
      <c r="B1525" s="14"/>
      <c r="C1525" s="14"/>
      <c r="D1525" s="22" t="s">
        <v>1852</v>
      </c>
      <c r="E1525" s="14"/>
      <c r="F1525" s="14"/>
      <c r="G1525" s="14"/>
      <c r="H1525" s="14"/>
      <c r="I1525" s="14"/>
      <c r="J1525" s="14"/>
    </row>
    <row r="1526" spans="1:10" x14ac:dyDescent="0.25">
      <c r="A1526" s="10" t="s">
        <v>1853</v>
      </c>
      <c r="B1526" s="11" t="s">
        <v>16</v>
      </c>
      <c r="C1526" s="11" t="s">
        <v>1847</v>
      </c>
      <c r="D1526" s="22" t="s">
        <v>1854</v>
      </c>
      <c r="E1526" s="12">
        <v>10</v>
      </c>
      <c r="F1526" s="12">
        <v>21</v>
      </c>
      <c r="G1526" s="13">
        <f>ROUND(E1526*F1526,2)</f>
        <v>210</v>
      </c>
      <c r="H1526" s="12">
        <v>10</v>
      </c>
      <c r="I1526" s="38">
        <v>0</v>
      </c>
      <c r="J1526" s="13">
        <f>ROUND(H1526*I1526,2)</f>
        <v>0</v>
      </c>
    </row>
    <row r="1527" spans="1:10" ht="22.5" x14ac:dyDescent="0.25">
      <c r="A1527" s="14"/>
      <c r="B1527" s="14"/>
      <c r="C1527" s="14"/>
      <c r="D1527" s="22" t="s">
        <v>1855</v>
      </c>
      <c r="E1527" s="14"/>
      <c r="F1527" s="14"/>
      <c r="G1527" s="14"/>
      <c r="H1527" s="14"/>
      <c r="I1527" s="14"/>
      <c r="J1527" s="14"/>
    </row>
    <row r="1528" spans="1:10" x14ac:dyDescent="0.25">
      <c r="A1528" s="10" t="s">
        <v>1856</v>
      </c>
      <c r="B1528" s="11" t="s">
        <v>16</v>
      </c>
      <c r="C1528" s="11" t="s">
        <v>1857</v>
      </c>
      <c r="D1528" s="22" t="s">
        <v>1858</v>
      </c>
      <c r="E1528" s="12">
        <v>10</v>
      </c>
      <c r="F1528" s="12">
        <v>-164.83</v>
      </c>
      <c r="G1528" s="13">
        <f>ROUND(E1528*F1528,2)</f>
        <v>-1648.3</v>
      </c>
      <c r="H1528" s="12">
        <v>10</v>
      </c>
      <c r="I1528" s="38">
        <v>0</v>
      </c>
      <c r="J1528" s="13">
        <f>ROUND(H1528*I1528,2)</f>
        <v>0</v>
      </c>
    </row>
    <row r="1529" spans="1:10" x14ac:dyDescent="0.25">
      <c r="A1529" s="14"/>
      <c r="B1529" s="14"/>
      <c r="C1529" s="14"/>
      <c r="D1529" s="22" t="s">
        <v>1859</v>
      </c>
      <c r="E1529" s="14"/>
      <c r="F1529" s="14"/>
      <c r="G1529" s="14"/>
      <c r="H1529" s="14"/>
      <c r="I1529" s="14"/>
      <c r="J1529" s="14"/>
    </row>
    <row r="1530" spans="1:10" x14ac:dyDescent="0.25">
      <c r="A1530" s="10" t="s">
        <v>1860</v>
      </c>
      <c r="B1530" s="11" t="s">
        <v>16</v>
      </c>
      <c r="C1530" s="11" t="s">
        <v>322</v>
      </c>
      <c r="D1530" s="22" t="s">
        <v>1861</v>
      </c>
      <c r="E1530" s="12">
        <v>200</v>
      </c>
      <c r="F1530" s="12">
        <v>0.51</v>
      </c>
      <c r="G1530" s="13">
        <f>ROUND(E1530*F1530,2)</f>
        <v>102</v>
      </c>
      <c r="H1530" s="12">
        <v>200</v>
      </c>
      <c r="I1530" s="38">
        <v>0</v>
      </c>
      <c r="J1530" s="13">
        <f>ROUND(H1530*I1530,2)</f>
        <v>0</v>
      </c>
    </row>
    <row r="1531" spans="1:10" x14ac:dyDescent="0.25">
      <c r="A1531" s="14"/>
      <c r="B1531" s="14"/>
      <c r="C1531" s="14"/>
      <c r="D1531" s="22" t="s">
        <v>1862</v>
      </c>
      <c r="E1531" s="14"/>
      <c r="F1531" s="14"/>
      <c r="G1531" s="14"/>
      <c r="H1531" s="14"/>
      <c r="I1531" s="14"/>
      <c r="J1531" s="14"/>
    </row>
    <row r="1532" spans="1:10" x14ac:dyDescent="0.25">
      <c r="A1532" s="10" t="s">
        <v>1863</v>
      </c>
      <c r="B1532" s="11" t="s">
        <v>16</v>
      </c>
      <c r="C1532" s="11" t="s">
        <v>794</v>
      </c>
      <c r="D1532" s="22" t="s">
        <v>1864</v>
      </c>
      <c r="E1532" s="12">
        <v>12</v>
      </c>
      <c r="F1532" s="12">
        <v>96.12</v>
      </c>
      <c r="G1532" s="13">
        <f>ROUND(E1532*F1532,2)</f>
        <v>1153.44</v>
      </c>
      <c r="H1532" s="12">
        <v>12</v>
      </c>
      <c r="I1532" s="38">
        <v>0</v>
      </c>
      <c r="J1532" s="13">
        <f>ROUND(H1532*I1532,2)</f>
        <v>0</v>
      </c>
    </row>
    <row r="1533" spans="1:10" ht="56.25" x14ac:dyDescent="0.25">
      <c r="A1533" s="14"/>
      <c r="B1533" s="14"/>
      <c r="C1533" s="14"/>
      <c r="D1533" s="22" t="s">
        <v>1865</v>
      </c>
      <c r="E1533" s="14"/>
      <c r="F1533" s="14"/>
      <c r="G1533" s="14"/>
      <c r="H1533" s="14"/>
      <c r="I1533" s="14"/>
      <c r="J1533" s="14"/>
    </row>
    <row r="1534" spans="1:10" x14ac:dyDescent="0.25">
      <c r="A1534" s="10" t="s">
        <v>1866</v>
      </c>
      <c r="B1534" s="11" t="s">
        <v>16</v>
      </c>
      <c r="C1534" s="11" t="s">
        <v>794</v>
      </c>
      <c r="D1534" s="22" t="s">
        <v>1867</v>
      </c>
      <c r="E1534" s="12">
        <v>12</v>
      </c>
      <c r="F1534" s="12">
        <v>81.14</v>
      </c>
      <c r="G1534" s="13">
        <f>ROUND(E1534*F1534,2)</f>
        <v>973.68</v>
      </c>
      <c r="H1534" s="12">
        <v>12</v>
      </c>
      <c r="I1534" s="38">
        <v>0</v>
      </c>
      <c r="J1534" s="13">
        <f>ROUND(H1534*I1534,2)</f>
        <v>0</v>
      </c>
    </row>
    <row r="1535" spans="1:10" ht="56.25" x14ac:dyDescent="0.25">
      <c r="A1535" s="14"/>
      <c r="B1535" s="14"/>
      <c r="C1535" s="14"/>
      <c r="D1535" s="22" t="s">
        <v>1868</v>
      </c>
      <c r="E1535" s="14"/>
      <c r="F1535" s="14"/>
      <c r="G1535" s="14"/>
      <c r="H1535" s="14"/>
      <c r="I1535" s="14"/>
      <c r="J1535" s="14"/>
    </row>
    <row r="1536" spans="1:10" x14ac:dyDescent="0.25">
      <c r="A1536" s="10" t="s">
        <v>1869</v>
      </c>
      <c r="B1536" s="11" t="s">
        <v>16</v>
      </c>
      <c r="C1536" s="11" t="s">
        <v>794</v>
      </c>
      <c r="D1536" s="22" t="s">
        <v>1870</v>
      </c>
      <c r="E1536" s="12">
        <v>12</v>
      </c>
      <c r="F1536" s="12">
        <v>81.13</v>
      </c>
      <c r="G1536" s="13">
        <f>ROUND(E1536*F1536,2)</f>
        <v>973.56</v>
      </c>
      <c r="H1536" s="12">
        <v>12</v>
      </c>
      <c r="I1536" s="38">
        <v>0</v>
      </c>
      <c r="J1536" s="13">
        <f>ROUND(H1536*I1536,2)</f>
        <v>0</v>
      </c>
    </row>
    <row r="1537" spans="1:10" ht="56.25" x14ac:dyDescent="0.25">
      <c r="A1537" s="14"/>
      <c r="B1537" s="14"/>
      <c r="C1537" s="14"/>
      <c r="D1537" s="22" t="s">
        <v>1868</v>
      </c>
      <c r="E1537" s="14"/>
      <c r="F1537" s="14"/>
      <c r="G1537" s="14"/>
      <c r="H1537" s="14"/>
      <c r="I1537" s="14"/>
      <c r="J1537" s="14"/>
    </row>
    <row r="1538" spans="1:10" x14ac:dyDescent="0.25">
      <c r="A1538" s="10" t="s">
        <v>1871</v>
      </c>
      <c r="B1538" s="11" t="s">
        <v>16</v>
      </c>
      <c r="C1538" s="11" t="s">
        <v>794</v>
      </c>
      <c r="D1538" s="22" t="s">
        <v>1872</v>
      </c>
      <c r="E1538" s="12">
        <v>12</v>
      </c>
      <c r="F1538" s="12">
        <v>81.14</v>
      </c>
      <c r="G1538" s="13">
        <f>ROUND(E1538*F1538,2)</f>
        <v>973.68</v>
      </c>
      <c r="H1538" s="12">
        <v>12</v>
      </c>
      <c r="I1538" s="38">
        <v>0</v>
      </c>
      <c r="J1538" s="13">
        <f>ROUND(H1538*I1538,2)</f>
        <v>0</v>
      </c>
    </row>
    <row r="1539" spans="1:10" ht="56.25" x14ac:dyDescent="0.25">
      <c r="A1539" s="14"/>
      <c r="B1539" s="14"/>
      <c r="C1539" s="14"/>
      <c r="D1539" s="22" t="s">
        <v>1868</v>
      </c>
      <c r="E1539" s="14"/>
      <c r="F1539" s="14"/>
      <c r="G1539" s="14"/>
      <c r="H1539" s="14"/>
      <c r="I1539" s="14"/>
      <c r="J1539" s="14"/>
    </row>
    <row r="1540" spans="1:10" x14ac:dyDescent="0.25">
      <c r="A1540" s="10" t="s">
        <v>1873</v>
      </c>
      <c r="B1540" s="11" t="s">
        <v>16</v>
      </c>
      <c r="C1540" s="11" t="s">
        <v>794</v>
      </c>
      <c r="D1540" s="22" t="s">
        <v>1874</v>
      </c>
      <c r="E1540" s="12">
        <v>12</v>
      </c>
      <c r="F1540" s="12">
        <v>96.12</v>
      </c>
      <c r="G1540" s="13">
        <f>ROUND(E1540*F1540,2)</f>
        <v>1153.44</v>
      </c>
      <c r="H1540" s="12">
        <v>12</v>
      </c>
      <c r="I1540" s="38">
        <v>0</v>
      </c>
      <c r="J1540" s="13">
        <f>ROUND(H1540*I1540,2)</f>
        <v>0</v>
      </c>
    </row>
    <row r="1541" spans="1:10" ht="56.25" x14ac:dyDescent="0.25">
      <c r="A1541" s="14"/>
      <c r="B1541" s="14"/>
      <c r="C1541" s="14"/>
      <c r="D1541" s="22" t="s">
        <v>1868</v>
      </c>
      <c r="E1541" s="14"/>
      <c r="F1541" s="14"/>
      <c r="G1541" s="14"/>
      <c r="H1541" s="14"/>
      <c r="I1541" s="14"/>
      <c r="J1541" s="14"/>
    </row>
    <row r="1542" spans="1:10" x14ac:dyDescent="0.25">
      <c r="A1542" s="10" t="s">
        <v>1875</v>
      </c>
      <c r="B1542" s="11" t="s">
        <v>16</v>
      </c>
      <c r="C1542" s="11" t="s">
        <v>228</v>
      </c>
      <c r="D1542" s="22" t="s">
        <v>1876</v>
      </c>
      <c r="E1542" s="12">
        <v>300</v>
      </c>
      <c r="F1542" s="12">
        <v>58.8</v>
      </c>
      <c r="G1542" s="13">
        <f>ROUND(E1542*F1542,2)</f>
        <v>17640</v>
      </c>
      <c r="H1542" s="12">
        <v>300</v>
      </c>
      <c r="I1542" s="38">
        <v>0</v>
      </c>
      <c r="J1542" s="13">
        <f>ROUND(H1542*I1542,2)</f>
        <v>0</v>
      </c>
    </row>
    <row r="1543" spans="1:10" ht="33.75" x14ac:dyDescent="0.25">
      <c r="A1543" s="14"/>
      <c r="B1543" s="14"/>
      <c r="C1543" s="14"/>
      <c r="D1543" s="22" t="s">
        <v>1877</v>
      </c>
      <c r="E1543" s="14"/>
      <c r="F1543" s="14"/>
      <c r="G1543" s="14"/>
      <c r="H1543" s="14"/>
      <c r="I1543" s="14"/>
      <c r="J1543" s="14"/>
    </row>
    <row r="1544" spans="1:10" x14ac:dyDescent="0.25">
      <c r="A1544" s="10" t="s">
        <v>1878</v>
      </c>
      <c r="B1544" s="11" t="s">
        <v>16</v>
      </c>
      <c r="C1544" s="11" t="s">
        <v>228</v>
      </c>
      <c r="D1544" s="22" t="s">
        <v>1879</v>
      </c>
      <c r="E1544" s="12">
        <v>300</v>
      </c>
      <c r="F1544" s="12">
        <v>88.53</v>
      </c>
      <c r="G1544" s="13">
        <f>ROUND(E1544*F1544,2)</f>
        <v>26559</v>
      </c>
      <c r="H1544" s="12">
        <v>300</v>
      </c>
      <c r="I1544" s="38">
        <v>0</v>
      </c>
      <c r="J1544" s="13">
        <f>ROUND(H1544*I1544,2)</f>
        <v>0</v>
      </c>
    </row>
    <row r="1545" spans="1:10" ht="33.75" x14ac:dyDescent="0.25">
      <c r="A1545" s="14"/>
      <c r="B1545" s="14"/>
      <c r="C1545" s="14"/>
      <c r="D1545" s="22" t="s">
        <v>1880</v>
      </c>
      <c r="E1545" s="14"/>
      <c r="F1545" s="14"/>
      <c r="G1545" s="14"/>
      <c r="H1545" s="14"/>
      <c r="I1545" s="14"/>
      <c r="J1545" s="14"/>
    </row>
    <row r="1546" spans="1:10" x14ac:dyDescent="0.25">
      <c r="A1546" s="10" t="s">
        <v>1881</v>
      </c>
      <c r="B1546" s="11" t="s">
        <v>16</v>
      </c>
      <c r="C1546" s="11" t="s">
        <v>228</v>
      </c>
      <c r="D1546" s="22" t="s">
        <v>1882</v>
      </c>
      <c r="E1546" s="12">
        <v>300</v>
      </c>
      <c r="F1546" s="12">
        <v>23.38</v>
      </c>
      <c r="G1546" s="13">
        <f>ROUND(E1546*F1546,2)</f>
        <v>7014</v>
      </c>
      <c r="H1546" s="12">
        <v>300</v>
      </c>
      <c r="I1546" s="38">
        <v>0</v>
      </c>
      <c r="J1546" s="13">
        <f>ROUND(H1546*I1546,2)</f>
        <v>0</v>
      </c>
    </row>
    <row r="1547" spans="1:10" ht="78.75" x14ac:dyDescent="0.25">
      <c r="A1547" s="14"/>
      <c r="B1547" s="14"/>
      <c r="C1547" s="14"/>
      <c r="D1547" s="22" t="s">
        <v>1883</v>
      </c>
      <c r="E1547" s="14"/>
      <c r="F1547" s="14"/>
      <c r="G1547" s="14"/>
      <c r="H1547" s="14"/>
      <c r="I1547" s="14"/>
      <c r="J1547" s="14"/>
    </row>
    <row r="1548" spans="1:10" x14ac:dyDescent="0.25">
      <c r="A1548" s="14"/>
      <c r="B1548" s="14"/>
      <c r="C1548" s="14"/>
      <c r="D1548" s="33" t="s">
        <v>1884</v>
      </c>
      <c r="E1548" s="19">
        <v>1</v>
      </c>
      <c r="F1548" s="15">
        <f>G1522+G1524+G1526+G1528+G1530+G1532+G1534+G1536+G1538+G1540+G1542+G1544+G1546</f>
        <v>56606</v>
      </c>
      <c r="G1548" s="15">
        <f>ROUND(E1548*F1548,2)</f>
        <v>56606</v>
      </c>
      <c r="H1548" s="19">
        <v>1</v>
      </c>
      <c r="I1548" s="15">
        <f>J1522+J1524+J1526+J1528+J1530+J1532+J1534+J1536+J1538+J1540+J1542+J1544+J1546</f>
        <v>0</v>
      </c>
      <c r="J1548" s="15">
        <f>ROUND(H1548*I1548,2)</f>
        <v>0</v>
      </c>
    </row>
    <row r="1549" spans="1:10" ht="1.1499999999999999" customHeight="1" x14ac:dyDescent="0.25">
      <c r="A1549" s="16"/>
      <c r="B1549" s="16"/>
      <c r="C1549" s="16"/>
      <c r="D1549" s="34"/>
      <c r="E1549" s="16"/>
      <c r="F1549" s="16"/>
      <c r="G1549" s="16"/>
      <c r="H1549" s="16"/>
      <c r="I1549" s="16"/>
      <c r="J1549" s="16"/>
    </row>
    <row r="1550" spans="1:10" x14ac:dyDescent="0.25">
      <c r="A1550" s="5" t="s">
        <v>1885</v>
      </c>
      <c r="B1550" s="5" t="s">
        <v>10</v>
      </c>
      <c r="C1550" s="5" t="s">
        <v>11</v>
      </c>
      <c r="D1550" s="31" t="s">
        <v>1886</v>
      </c>
      <c r="E1550" s="6">
        <f t="shared" ref="E1550:J1550" si="87">E1553</f>
        <v>1</v>
      </c>
      <c r="F1550" s="7">
        <f t="shared" si="87"/>
        <v>6179.25</v>
      </c>
      <c r="G1550" s="7">
        <f t="shared" si="87"/>
        <v>6179.25</v>
      </c>
      <c r="H1550" s="6">
        <f t="shared" si="87"/>
        <v>1</v>
      </c>
      <c r="I1550" s="7">
        <f t="shared" si="87"/>
        <v>0</v>
      </c>
      <c r="J1550" s="7">
        <f t="shared" si="87"/>
        <v>0</v>
      </c>
    </row>
    <row r="1551" spans="1:10" x14ac:dyDescent="0.25">
      <c r="A1551" s="10" t="s">
        <v>1887</v>
      </c>
      <c r="B1551" s="11" t="s">
        <v>16</v>
      </c>
      <c r="C1551" s="11" t="s">
        <v>17</v>
      </c>
      <c r="D1551" s="22" t="s">
        <v>1888</v>
      </c>
      <c r="E1551" s="12">
        <v>1</v>
      </c>
      <c r="F1551" s="12">
        <v>6179.25</v>
      </c>
      <c r="G1551" s="13">
        <f>ROUND(E1551*F1551,2)</f>
        <v>6179.25</v>
      </c>
      <c r="H1551" s="12">
        <v>1</v>
      </c>
      <c r="I1551" s="38">
        <v>0</v>
      </c>
      <c r="J1551" s="13">
        <f>ROUND(H1551*I1551,2)</f>
        <v>0</v>
      </c>
    </row>
    <row r="1552" spans="1:10" ht="67.5" x14ac:dyDescent="0.25">
      <c r="A1552" s="14"/>
      <c r="B1552" s="14"/>
      <c r="C1552" s="14"/>
      <c r="D1552" s="22" t="s">
        <v>1889</v>
      </c>
      <c r="E1552" s="14"/>
      <c r="F1552" s="14"/>
      <c r="G1552" s="14"/>
      <c r="H1552" s="14"/>
      <c r="I1552" s="14"/>
      <c r="J1552" s="14"/>
    </row>
    <row r="1553" spans="1:10" x14ac:dyDescent="0.25">
      <c r="A1553" s="14"/>
      <c r="B1553" s="14"/>
      <c r="C1553" s="14"/>
      <c r="D1553" s="33" t="s">
        <v>1890</v>
      </c>
      <c r="E1553" s="19">
        <v>1</v>
      </c>
      <c r="F1553" s="15">
        <f>G1551</f>
        <v>6179.25</v>
      </c>
      <c r="G1553" s="15">
        <f>ROUND(E1553*F1553,2)</f>
        <v>6179.25</v>
      </c>
      <c r="H1553" s="19">
        <v>1</v>
      </c>
      <c r="I1553" s="15">
        <f>J1551</f>
        <v>0</v>
      </c>
      <c r="J1553" s="15">
        <f>ROUND(H1553*I1553,2)</f>
        <v>0</v>
      </c>
    </row>
    <row r="1554" spans="1:10" ht="1.1499999999999999" customHeight="1" x14ac:dyDescent="0.25">
      <c r="A1554" s="16"/>
      <c r="B1554" s="16"/>
      <c r="C1554" s="16"/>
      <c r="D1554" s="34"/>
      <c r="E1554" s="16"/>
      <c r="F1554" s="16"/>
      <c r="G1554" s="16"/>
      <c r="H1554" s="16"/>
      <c r="I1554" s="16"/>
      <c r="J1554" s="16"/>
    </row>
    <row r="1555" spans="1:10" x14ac:dyDescent="0.25">
      <c r="A1555" s="5" t="s">
        <v>1891</v>
      </c>
      <c r="B1555" s="5" t="s">
        <v>10</v>
      </c>
      <c r="C1555" s="5" t="s">
        <v>11</v>
      </c>
      <c r="D1555" s="31" t="s">
        <v>1892</v>
      </c>
      <c r="E1555" s="6">
        <f t="shared" ref="E1555:J1555" si="88">E2910</f>
        <v>1</v>
      </c>
      <c r="F1555" s="7">
        <f t="shared" si="88"/>
        <v>2008896.19</v>
      </c>
      <c r="G1555" s="7">
        <f t="shared" si="88"/>
        <v>2008896.19</v>
      </c>
      <c r="H1555" s="6">
        <f t="shared" si="88"/>
        <v>1</v>
      </c>
      <c r="I1555" s="7">
        <f t="shared" si="88"/>
        <v>0</v>
      </c>
      <c r="J1555" s="7">
        <f t="shared" si="88"/>
        <v>0</v>
      </c>
    </row>
    <row r="1556" spans="1:10" x14ac:dyDescent="0.25">
      <c r="A1556" s="8" t="s">
        <v>1893</v>
      </c>
      <c r="B1556" s="8" t="s">
        <v>10</v>
      </c>
      <c r="C1556" s="8" t="s">
        <v>11</v>
      </c>
      <c r="D1556" s="32" t="s">
        <v>1699</v>
      </c>
      <c r="E1556" s="9">
        <f t="shared" ref="E1556:J1556" si="89">E1984</f>
        <v>1</v>
      </c>
      <c r="F1556" s="9">
        <f t="shared" si="89"/>
        <v>568008.04</v>
      </c>
      <c r="G1556" s="9">
        <f t="shared" si="89"/>
        <v>568008.04</v>
      </c>
      <c r="H1556" s="9">
        <f t="shared" si="89"/>
        <v>1</v>
      </c>
      <c r="I1556" s="9">
        <f t="shared" si="89"/>
        <v>0</v>
      </c>
      <c r="J1556" s="9">
        <f t="shared" si="89"/>
        <v>0</v>
      </c>
    </row>
    <row r="1557" spans="1:10" x14ac:dyDescent="0.25">
      <c r="A1557" s="17" t="s">
        <v>1894</v>
      </c>
      <c r="B1557" s="23" t="s">
        <v>10</v>
      </c>
      <c r="C1557" s="17" t="s">
        <v>11</v>
      </c>
      <c r="D1557" s="35" t="s">
        <v>1895</v>
      </c>
      <c r="E1557" s="18">
        <f t="shared" ref="E1557:J1557" si="90">E1598</f>
        <v>1</v>
      </c>
      <c r="F1557" s="18">
        <f t="shared" si="90"/>
        <v>236611.12</v>
      </c>
      <c r="G1557" s="18">
        <f t="shared" si="90"/>
        <v>236611.12</v>
      </c>
      <c r="H1557" s="18">
        <f t="shared" si="90"/>
        <v>1</v>
      </c>
      <c r="I1557" s="18">
        <f t="shared" si="90"/>
        <v>0</v>
      </c>
      <c r="J1557" s="18">
        <f t="shared" si="90"/>
        <v>0</v>
      </c>
    </row>
    <row r="1558" spans="1:10" x14ac:dyDescent="0.25">
      <c r="A1558" s="20" t="s">
        <v>1896</v>
      </c>
      <c r="B1558" s="26" t="s">
        <v>10</v>
      </c>
      <c r="C1558" s="20" t="s">
        <v>11</v>
      </c>
      <c r="D1558" s="36" t="s">
        <v>1897</v>
      </c>
      <c r="E1558" s="21">
        <f t="shared" ref="E1558:J1558" si="91">E1577</f>
        <v>1</v>
      </c>
      <c r="F1558" s="21">
        <f t="shared" si="91"/>
        <v>120473.98</v>
      </c>
      <c r="G1558" s="21">
        <f t="shared" si="91"/>
        <v>120473.98</v>
      </c>
      <c r="H1558" s="21">
        <f t="shared" si="91"/>
        <v>1</v>
      </c>
      <c r="I1558" s="21">
        <f t="shared" si="91"/>
        <v>0</v>
      </c>
      <c r="J1558" s="21">
        <f t="shared" si="91"/>
        <v>0</v>
      </c>
    </row>
    <row r="1559" spans="1:10" x14ac:dyDescent="0.25">
      <c r="A1559" s="10" t="s">
        <v>1898</v>
      </c>
      <c r="B1559" s="27" t="s">
        <v>16</v>
      </c>
      <c r="C1559" s="11" t="s">
        <v>17</v>
      </c>
      <c r="D1559" s="22" t="s">
        <v>1899</v>
      </c>
      <c r="E1559" s="12">
        <v>1</v>
      </c>
      <c r="F1559" s="12">
        <v>97591.15</v>
      </c>
      <c r="G1559" s="13">
        <f>ROUND(E1559*F1559,2)</f>
        <v>97591.15</v>
      </c>
      <c r="H1559" s="12">
        <v>1</v>
      </c>
      <c r="I1559" s="38">
        <v>0</v>
      </c>
      <c r="J1559" s="13">
        <f>ROUND(H1559*I1559,2)</f>
        <v>0</v>
      </c>
    </row>
    <row r="1560" spans="1:10" ht="67.5" x14ac:dyDescent="0.25">
      <c r="A1560" s="14"/>
      <c r="B1560" s="14"/>
      <c r="C1560" s="14"/>
      <c r="D1560" s="22" t="s">
        <v>1900</v>
      </c>
      <c r="E1560" s="14"/>
      <c r="F1560" s="14"/>
      <c r="G1560" s="14"/>
      <c r="H1560" s="14"/>
      <c r="I1560" s="14"/>
      <c r="J1560" s="14"/>
    </row>
    <row r="1561" spans="1:10" x14ac:dyDescent="0.25">
      <c r="A1561" s="10" t="s">
        <v>1901</v>
      </c>
      <c r="B1561" s="27" t="s">
        <v>16</v>
      </c>
      <c r="C1561" s="11" t="s">
        <v>17</v>
      </c>
      <c r="D1561" s="22" t="s">
        <v>1902</v>
      </c>
      <c r="E1561" s="12">
        <v>1</v>
      </c>
      <c r="F1561" s="12">
        <v>10833.06</v>
      </c>
      <c r="G1561" s="13">
        <f>ROUND(E1561*F1561,2)</f>
        <v>10833.06</v>
      </c>
      <c r="H1561" s="12">
        <v>1</v>
      </c>
      <c r="I1561" s="38">
        <v>0</v>
      </c>
      <c r="J1561" s="13">
        <f>ROUND(H1561*I1561,2)</f>
        <v>0</v>
      </c>
    </row>
    <row r="1562" spans="1:10" x14ac:dyDescent="0.25">
      <c r="A1562" s="14"/>
      <c r="B1562" s="14"/>
      <c r="C1562" s="14"/>
      <c r="D1562" s="22" t="s">
        <v>1903</v>
      </c>
      <c r="E1562" s="14"/>
      <c r="F1562" s="14"/>
      <c r="G1562" s="14"/>
      <c r="H1562" s="14"/>
      <c r="I1562" s="14"/>
      <c r="J1562" s="14"/>
    </row>
    <row r="1563" spans="1:10" x14ac:dyDescent="0.25">
      <c r="A1563" s="10" t="s">
        <v>1904</v>
      </c>
      <c r="B1563" s="27" t="s">
        <v>16</v>
      </c>
      <c r="C1563" s="11" t="s">
        <v>17</v>
      </c>
      <c r="D1563" s="22" t="s">
        <v>1905</v>
      </c>
      <c r="E1563" s="12">
        <v>1</v>
      </c>
      <c r="F1563" s="12">
        <v>3907.07</v>
      </c>
      <c r="G1563" s="13">
        <f>ROUND(E1563*F1563,2)</f>
        <v>3907.07</v>
      </c>
      <c r="H1563" s="12">
        <v>1</v>
      </c>
      <c r="I1563" s="38">
        <v>0</v>
      </c>
      <c r="J1563" s="13">
        <f>ROUND(H1563*I1563,2)</f>
        <v>0</v>
      </c>
    </row>
    <row r="1564" spans="1:10" ht="22.5" x14ac:dyDescent="0.25">
      <c r="A1564" s="14"/>
      <c r="B1564" s="14"/>
      <c r="C1564" s="14"/>
      <c r="D1564" s="22" t="s">
        <v>1906</v>
      </c>
      <c r="E1564" s="14"/>
      <c r="F1564" s="14"/>
      <c r="G1564" s="14"/>
      <c r="H1564" s="14"/>
      <c r="I1564" s="14"/>
      <c r="J1564" s="14"/>
    </row>
    <row r="1565" spans="1:10" x14ac:dyDescent="0.25">
      <c r="A1565" s="10" t="s">
        <v>1907</v>
      </c>
      <c r="B1565" s="27" t="s">
        <v>16</v>
      </c>
      <c r="C1565" s="11" t="s">
        <v>17</v>
      </c>
      <c r="D1565" s="22" t="s">
        <v>1908</v>
      </c>
      <c r="E1565" s="12">
        <v>3</v>
      </c>
      <c r="F1565" s="12">
        <v>429.77</v>
      </c>
      <c r="G1565" s="13">
        <f>ROUND(E1565*F1565,2)</f>
        <v>1289.31</v>
      </c>
      <c r="H1565" s="12">
        <v>3</v>
      </c>
      <c r="I1565" s="38">
        <v>0</v>
      </c>
      <c r="J1565" s="13">
        <f>ROUND(H1565*I1565,2)</f>
        <v>0</v>
      </c>
    </row>
    <row r="1566" spans="1:10" x14ac:dyDescent="0.25">
      <c r="A1566" s="14"/>
      <c r="B1566" s="14"/>
      <c r="C1566" s="14"/>
      <c r="D1566" s="22" t="s">
        <v>1909</v>
      </c>
      <c r="E1566" s="14"/>
      <c r="F1566" s="14"/>
      <c r="G1566" s="14"/>
      <c r="H1566" s="14"/>
      <c r="I1566" s="14"/>
      <c r="J1566" s="14"/>
    </row>
    <row r="1567" spans="1:10" x14ac:dyDescent="0.25">
      <c r="A1567" s="10" t="s">
        <v>1910</v>
      </c>
      <c r="B1567" s="27" t="s">
        <v>16</v>
      </c>
      <c r="C1567" s="11" t="s">
        <v>17</v>
      </c>
      <c r="D1567" s="22" t="s">
        <v>1911</v>
      </c>
      <c r="E1567" s="12">
        <v>1</v>
      </c>
      <c r="F1567" s="12">
        <v>2752.07</v>
      </c>
      <c r="G1567" s="13">
        <f>ROUND(E1567*F1567,2)</f>
        <v>2752.07</v>
      </c>
      <c r="H1567" s="12">
        <v>1</v>
      </c>
      <c r="I1567" s="38">
        <v>0</v>
      </c>
      <c r="J1567" s="13">
        <f>ROUND(H1567*I1567,2)</f>
        <v>0</v>
      </c>
    </row>
    <row r="1568" spans="1:10" ht="101.25" x14ac:dyDescent="0.25">
      <c r="A1568" s="14"/>
      <c r="B1568" s="14"/>
      <c r="C1568" s="14"/>
      <c r="D1568" s="22" t="s">
        <v>1912</v>
      </c>
      <c r="E1568" s="14"/>
      <c r="F1568" s="14"/>
      <c r="G1568" s="14"/>
      <c r="H1568" s="14"/>
      <c r="I1568" s="14"/>
      <c r="J1568" s="14"/>
    </row>
    <row r="1569" spans="1:10" x14ac:dyDescent="0.25">
      <c r="A1569" s="10" t="s">
        <v>1913</v>
      </c>
      <c r="B1569" s="27" t="s">
        <v>16</v>
      </c>
      <c r="C1569" s="11" t="s">
        <v>17</v>
      </c>
      <c r="D1569" s="22" t="s">
        <v>1914</v>
      </c>
      <c r="E1569" s="12">
        <v>1</v>
      </c>
      <c r="F1569" s="12">
        <v>385.22</v>
      </c>
      <c r="G1569" s="13">
        <f>ROUND(E1569*F1569,2)</f>
        <v>385.22</v>
      </c>
      <c r="H1569" s="12">
        <v>1</v>
      </c>
      <c r="I1569" s="38">
        <v>0</v>
      </c>
      <c r="J1569" s="13">
        <f>ROUND(H1569*I1569,2)</f>
        <v>0</v>
      </c>
    </row>
    <row r="1570" spans="1:10" ht="22.5" x14ac:dyDescent="0.25">
      <c r="A1570" s="14"/>
      <c r="B1570" s="14"/>
      <c r="C1570" s="14"/>
      <c r="D1570" s="22" t="s">
        <v>1915</v>
      </c>
      <c r="E1570" s="14"/>
      <c r="F1570" s="14"/>
      <c r="G1570" s="14"/>
      <c r="H1570" s="14"/>
      <c r="I1570" s="14"/>
      <c r="J1570" s="14"/>
    </row>
    <row r="1571" spans="1:10" x14ac:dyDescent="0.25">
      <c r="A1571" s="10" t="s">
        <v>1916</v>
      </c>
      <c r="B1571" s="27" t="s">
        <v>16</v>
      </c>
      <c r="C1571" s="11" t="s">
        <v>17</v>
      </c>
      <c r="D1571" s="22" t="s">
        <v>1917</v>
      </c>
      <c r="E1571" s="12">
        <v>1</v>
      </c>
      <c r="F1571" s="12">
        <v>1572.06</v>
      </c>
      <c r="G1571" s="13">
        <f>ROUND(E1571*F1571,2)</f>
        <v>1572.06</v>
      </c>
      <c r="H1571" s="12">
        <v>1</v>
      </c>
      <c r="I1571" s="38">
        <v>0</v>
      </c>
      <c r="J1571" s="13">
        <f>ROUND(H1571*I1571,2)</f>
        <v>0</v>
      </c>
    </row>
    <row r="1572" spans="1:10" ht="56.25" x14ac:dyDescent="0.25">
      <c r="A1572" s="14"/>
      <c r="B1572" s="14"/>
      <c r="C1572" s="14"/>
      <c r="D1572" s="22" t="s">
        <v>1918</v>
      </c>
      <c r="E1572" s="14"/>
      <c r="F1572" s="14"/>
      <c r="G1572" s="14"/>
      <c r="H1572" s="14"/>
      <c r="I1572" s="14"/>
      <c r="J1572" s="14"/>
    </row>
    <row r="1573" spans="1:10" x14ac:dyDescent="0.25">
      <c r="A1573" s="10" t="s">
        <v>1919</v>
      </c>
      <c r="B1573" s="27" t="s">
        <v>16</v>
      </c>
      <c r="C1573" s="11" t="s">
        <v>17</v>
      </c>
      <c r="D1573" s="22" t="s">
        <v>1920</v>
      </c>
      <c r="E1573" s="12">
        <v>1</v>
      </c>
      <c r="F1573" s="12">
        <v>1304.04</v>
      </c>
      <c r="G1573" s="13">
        <f>ROUND(E1573*F1573,2)</f>
        <v>1304.04</v>
      </c>
      <c r="H1573" s="12">
        <v>1</v>
      </c>
      <c r="I1573" s="38">
        <v>0</v>
      </c>
      <c r="J1573" s="13">
        <f>ROUND(H1573*I1573,2)</f>
        <v>0</v>
      </c>
    </row>
    <row r="1574" spans="1:10" ht="56.25" x14ac:dyDescent="0.25">
      <c r="A1574" s="14"/>
      <c r="B1574" s="14"/>
      <c r="C1574" s="14"/>
      <c r="D1574" s="22" t="s">
        <v>1921</v>
      </c>
      <c r="E1574" s="14"/>
      <c r="F1574" s="14"/>
      <c r="G1574" s="14"/>
      <c r="H1574" s="14"/>
      <c r="I1574" s="14"/>
      <c r="J1574" s="14"/>
    </row>
    <row r="1575" spans="1:10" x14ac:dyDescent="0.25">
      <c r="A1575" s="10" t="s">
        <v>1922</v>
      </c>
      <c r="B1575" s="27" t="s">
        <v>16</v>
      </c>
      <c r="C1575" s="11" t="s">
        <v>17</v>
      </c>
      <c r="D1575" s="22" t="s">
        <v>1923</v>
      </c>
      <c r="E1575" s="12">
        <v>1</v>
      </c>
      <c r="F1575" s="12">
        <v>840</v>
      </c>
      <c r="G1575" s="13">
        <f>ROUND(E1575*F1575,2)</f>
        <v>840</v>
      </c>
      <c r="H1575" s="12">
        <v>1</v>
      </c>
      <c r="I1575" s="38">
        <v>0</v>
      </c>
      <c r="J1575" s="13">
        <f>ROUND(H1575*I1575,2)</f>
        <v>0</v>
      </c>
    </row>
    <row r="1576" spans="1:10" ht="22.5" x14ac:dyDescent="0.25">
      <c r="A1576" s="14"/>
      <c r="B1576" s="14"/>
      <c r="C1576" s="14"/>
      <c r="D1576" s="22" t="s">
        <v>1924</v>
      </c>
      <c r="E1576" s="14"/>
      <c r="F1576" s="14"/>
      <c r="G1576" s="14"/>
      <c r="H1576" s="14"/>
      <c r="I1576" s="14"/>
      <c r="J1576" s="14"/>
    </row>
    <row r="1577" spans="1:10" x14ac:dyDescent="0.25">
      <c r="A1577" s="14"/>
      <c r="B1577" s="14"/>
      <c r="C1577" s="14"/>
      <c r="D1577" s="33" t="s">
        <v>1925</v>
      </c>
      <c r="E1577" s="12">
        <v>1</v>
      </c>
      <c r="F1577" s="15">
        <f>G1559+G1561+G1563+G1565+G1567+G1569+G1571+G1573+G1575</f>
        <v>120473.98</v>
      </c>
      <c r="G1577" s="15">
        <f>ROUND(E1577*F1577,2)</f>
        <v>120473.98</v>
      </c>
      <c r="H1577" s="12">
        <v>1</v>
      </c>
      <c r="I1577" s="15">
        <f>J1559+J1561+J1563+J1565+J1567+J1569+J1571+J1573+J1575</f>
        <v>0</v>
      </c>
      <c r="J1577" s="15">
        <f>ROUND(H1577*I1577,2)</f>
        <v>0</v>
      </c>
    </row>
    <row r="1578" spans="1:10" ht="1.1499999999999999" customHeight="1" x14ac:dyDescent="0.25">
      <c r="A1578" s="16"/>
      <c r="B1578" s="16"/>
      <c r="C1578" s="16"/>
      <c r="D1578" s="34"/>
      <c r="E1578" s="16"/>
      <c r="F1578" s="16"/>
      <c r="G1578" s="16"/>
      <c r="H1578" s="16"/>
      <c r="I1578" s="16"/>
      <c r="J1578" s="16"/>
    </row>
    <row r="1579" spans="1:10" x14ac:dyDescent="0.25">
      <c r="A1579" s="20" t="s">
        <v>1926</v>
      </c>
      <c r="B1579" s="26" t="s">
        <v>10</v>
      </c>
      <c r="C1579" s="20" t="s">
        <v>11</v>
      </c>
      <c r="D1579" s="36" t="s">
        <v>1927</v>
      </c>
      <c r="E1579" s="21">
        <f t="shared" ref="E1579:J1579" si="92">E1596</f>
        <v>1</v>
      </c>
      <c r="F1579" s="21">
        <f t="shared" si="92"/>
        <v>116137.14</v>
      </c>
      <c r="G1579" s="21">
        <f t="shared" si="92"/>
        <v>116137.14</v>
      </c>
      <c r="H1579" s="21">
        <f t="shared" si="92"/>
        <v>1</v>
      </c>
      <c r="I1579" s="21">
        <f t="shared" si="92"/>
        <v>0</v>
      </c>
      <c r="J1579" s="21">
        <f t="shared" si="92"/>
        <v>0</v>
      </c>
    </row>
    <row r="1580" spans="1:10" x14ac:dyDescent="0.25">
      <c r="A1580" s="10" t="s">
        <v>1898</v>
      </c>
      <c r="B1580" s="27" t="s">
        <v>16</v>
      </c>
      <c r="C1580" s="11" t="s">
        <v>17</v>
      </c>
      <c r="D1580" s="22" t="s">
        <v>1899</v>
      </c>
      <c r="E1580" s="12">
        <v>1</v>
      </c>
      <c r="F1580" s="12">
        <v>97591.15</v>
      </c>
      <c r="G1580" s="13">
        <f>ROUND(E1580*F1580,2)</f>
        <v>97591.15</v>
      </c>
      <c r="H1580" s="12">
        <v>1</v>
      </c>
      <c r="I1580" s="38">
        <v>0</v>
      </c>
      <c r="J1580" s="13">
        <f>ROUND(H1580*I1580,2)</f>
        <v>0</v>
      </c>
    </row>
    <row r="1581" spans="1:10" ht="67.5" x14ac:dyDescent="0.25">
      <c r="A1581" s="14"/>
      <c r="B1581" s="14"/>
      <c r="C1581" s="14"/>
      <c r="D1581" s="22" t="s">
        <v>1900</v>
      </c>
      <c r="E1581" s="14"/>
      <c r="F1581" s="14"/>
      <c r="G1581" s="14"/>
      <c r="H1581" s="14"/>
      <c r="I1581" s="14"/>
      <c r="J1581" s="14"/>
    </row>
    <row r="1582" spans="1:10" x14ac:dyDescent="0.25">
      <c r="A1582" s="10" t="s">
        <v>1901</v>
      </c>
      <c r="B1582" s="27" t="s">
        <v>16</v>
      </c>
      <c r="C1582" s="11" t="s">
        <v>17</v>
      </c>
      <c r="D1582" s="22" t="s">
        <v>1902</v>
      </c>
      <c r="E1582" s="12">
        <v>1</v>
      </c>
      <c r="F1582" s="12">
        <v>10833.06</v>
      </c>
      <c r="G1582" s="13">
        <f>ROUND(E1582*F1582,2)</f>
        <v>10833.06</v>
      </c>
      <c r="H1582" s="12">
        <v>1</v>
      </c>
      <c r="I1582" s="38">
        <v>0</v>
      </c>
      <c r="J1582" s="13">
        <f>ROUND(H1582*I1582,2)</f>
        <v>0</v>
      </c>
    </row>
    <row r="1583" spans="1:10" x14ac:dyDescent="0.25">
      <c r="A1583" s="14"/>
      <c r="B1583" s="14"/>
      <c r="C1583" s="14"/>
      <c r="D1583" s="22" t="s">
        <v>1903</v>
      </c>
      <c r="E1583" s="14"/>
      <c r="F1583" s="14"/>
      <c r="G1583" s="14"/>
      <c r="H1583" s="14"/>
      <c r="I1583" s="14"/>
      <c r="J1583" s="14"/>
    </row>
    <row r="1584" spans="1:10" x14ac:dyDescent="0.25">
      <c r="A1584" s="10" t="s">
        <v>1907</v>
      </c>
      <c r="B1584" s="27" t="s">
        <v>16</v>
      </c>
      <c r="C1584" s="11" t="s">
        <v>17</v>
      </c>
      <c r="D1584" s="22" t="s">
        <v>1908</v>
      </c>
      <c r="E1584" s="12">
        <v>2</v>
      </c>
      <c r="F1584" s="12">
        <v>429.77</v>
      </c>
      <c r="G1584" s="13">
        <f>ROUND(E1584*F1584,2)</f>
        <v>859.54</v>
      </c>
      <c r="H1584" s="12">
        <v>2</v>
      </c>
      <c r="I1584" s="38">
        <v>0</v>
      </c>
      <c r="J1584" s="13">
        <f>ROUND(H1584*I1584,2)</f>
        <v>0</v>
      </c>
    </row>
    <row r="1585" spans="1:10" x14ac:dyDescent="0.25">
      <c r="A1585" s="14"/>
      <c r="B1585" s="14"/>
      <c r="C1585" s="14"/>
      <c r="D1585" s="22" t="s">
        <v>1909</v>
      </c>
      <c r="E1585" s="14"/>
      <c r="F1585" s="14"/>
      <c r="G1585" s="14"/>
      <c r="H1585" s="14"/>
      <c r="I1585" s="14"/>
      <c r="J1585" s="14"/>
    </row>
    <row r="1586" spans="1:10" x14ac:dyDescent="0.25">
      <c r="A1586" s="10" t="s">
        <v>1910</v>
      </c>
      <c r="B1586" s="27" t="s">
        <v>16</v>
      </c>
      <c r="C1586" s="11" t="s">
        <v>17</v>
      </c>
      <c r="D1586" s="22" t="s">
        <v>1911</v>
      </c>
      <c r="E1586" s="12">
        <v>1</v>
      </c>
      <c r="F1586" s="12">
        <v>2752.07</v>
      </c>
      <c r="G1586" s="13">
        <f>ROUND(E1586*F1586,2)</f>
        <v>2752.07</v>
      </c>
      <c r="H1586" s="12">
        <v>1</v>
      </c>
      <c r="I1586" s="38">
        <v>0</v>
      </c>
      <c r="J1586" s="13">
        <f>ROUND(H1586*I1586,2)</f>
        <v>0</v>
      </c>
    </row>
    <row r="1587" spans="1:10" ht="101.25" x14ac:dyDescent="0.25">
      <c r="A1587" s="14"/>
      <c r="B1587" s="14"/>
      <c r="C1587" s="14"/>
      <c r="D1587" s="22" t="s">
        <v>1912</v>
      </c>
      <c r="E1587" s="14"/>
      <c r="F1587" s="14"/>
      <c r="G1587" s="14"/>
      <c r="H1587" s="14"/>
      <c r="I1587" s="14"/>
      <c r="J1587" s="14"/>
    </row>
    <row r="1588" spans="1:10" x14ac:dyDescent="0.25">
      <c r="A1588" s="10" t="s">
        <v>1913</v>
      </c>
      <c r="B1588" s="27" t="s">
        <v>16</v>
      </c>
      <c r="C1588" s="11" t="s">
        <v>17</v>
      </c>
      <c r="D1588" s="22" t="s">
        <v>1914</v>
      </c>
      <c r="E1588" s="12">
        <v>1</v>
      </c>
      <c r="F1588" s="12">
        <v>385.22</v>
      </c>
      <c r="G1588" s="13">
        <f>ROUND(E1588*F1588,2)</f>
        <v>385.22</v>
      </c>
      <c r="H1588" s="12">
        <v>1</v>
      </c>
      <c r="I1588" s="38">
        <v>0</v>
      </c>
      <c r="J1588" s="13">
        <f>ROUND(H1588*I1588,2)</f>
        <v>0</v>
      </c>
    </row>
    <row r="1589" spans="1:10" ht="22.5" x14ac:dyDescent="0.25">
      <c r="A1589" s="14"/>
      <c r="B1589" s="14"/>
      <c r="C1589" s="14"/>
      <c r="D1589" s="22" t="s">
        <v>1915</v>
      </c>
      <c r="E1589" s="14"/>
      <c r="F1589" s="14"/>
      <c r="G1589" s="14"/>
      <c r="H1589" s="14"/>
      <c r="I1589" s="14"/>
      <c r="J1589" s="14"/>
    </row>
    <row r="1590" spans="1:10" x14ac:dyDescent="0.25">
      <c r="A1590" s="10" t="s">
        <v>1916</v>
      </c>
      <c r="B1590" s="27" t="s">
        <v>16</v>
      </c>
      <c r="C1590" s="11" t="s">
        <v>17</v>
      </c>
      <c r="D1590" s="22" t="s">
        <v>1917</v>
      </c>
      <c r="E1590" s="12">
        <v>1</v>
      </c>
      <c r="F1590" s="12">
        <v>1572.06</v>
      </c>
      <c r="G1590" s="13">
        <f>ROUND(E1590*F1590,2)</f>
        <v>1572.06</v>
      </c>
      <c r="H1590" s="12">
        <v>1</v>
      </c>
      <c r="I1590" s="38">
        <v>0</v>
      </c>
      <c r="J1590" s="13">
        <f>ROUND(H1590*I1590,2)</f>
        <v>0</v>
      </c>
    </row>
    <row r="1591" spans="1:10" ht="56.25" x14ac:dyDescent="0.25">
      <c r="A1591" s="14"/>
      <c r="B1591" s="14"/>
      <c r="C1591" s="14"/>
      <c r="D1591" s="22" t="s">
        <v>1918</v>
      </c>
      <c r="E1591" s="14"/>
      <c r="F1591" s="14"/>
      <c r="G1591" s="14"/>
      <c r="H1591" s="14"/>
      <c r="I1591" s="14"/>
      <c r="J1591" s="14"/>
    </row>
    <row r="1592" spans="1:10" x14ac:dyDescent="0.25">
      <c r="A1592" s="10" t="s">
        <v>1919</v>
      </c>
      <c r="B1592" s="27" t="s">
        <v>16</v>
      </c>
      <c r="C1592" s="11" t="s">
        <v>17</v>
      </c>
      <c r="D1592" s="22" t="s">
        <v>1920</v>
      </c>
      <c r="E1592" s="12">
        <v>1</v>
      </c>
      <c r="F1592" s="12">
        <v>1304.04</v>
      </c>
      <c r="G1592" s="13">
        <f>ROUND(E1592*F1592,2)</f>
        <v>1304.04</v>
      </c>
      <c r="H1592" s="12">
        <v>1</v>
      </c>
      <c r="I1592" s="38">
        <v>0</v>
      </c>
      <c r="J1592" s="13">
        <f>ROUND(H1592*I1592,2)</f>
        <v>0</v>
      </c>
    </row>
    <row r="1593" spans="1:10" ht="56.25" x14ac:dyDescent="0.25">
      <c r="A1593" s="14"/>
      <c r="B1593" s="14"/>
      <c r="C1593" s="14"/>
      <c r="D1593" s="22" t="s">
        <v>1921</v>
      </c>
      <c r="E1593" s="14"/>
      <c r="F1593" s="14"/>
      <c r="G1593" s="14"/>
      <c r="H1593" s="14"/>
      <c r="I1593" s="14"/>
      <c r="J1593" s="14"/>
    </row>
    <row r="1594" spans="1:10" x14ac:dyDescent="0.25">
      <c r="A1594" s="10" t="s">
        <v>1922</v>
      </c>
      <c r="B1594" s="27" t="s">
        <v>16</v>
      </c>
      <c r="C1594" s="11" t="s">
        <v>17</v>
      </c>
      <c r="D1594" s="22" t="s">
        <v>1923</v>
      </c>
      <c r="E1594" s="12">
        <v>1</v>
      </c>
      <c r="F1594" s="12">
        <v>840</v>
      </c>
      <c r="G1594" s="13">
        <f>ROUND(E1594*F1594,2)</f>
        <v>840</v>
      </c>
      <c r="H1594" s="12">
        <v>1</v>
      </c>
      <c r="I1594" s="38">
        <v>0</v>
      </c>
      <c r="J1594" s="13">
        <f>ROUND(H1594*I1594,2)</f>
        <v>0</v>
      </c>
    </row>
    <row r="1595" spans="1:10" ht="22.5" x14ac:dyDescent="0.25">
      <c r="A1595" s="14"/>
      <c r="B1595" s="14"/>
      <c r="C1595" s="14"/>
      <c r="D1595" s="22" t="s">
        <v>1924</v>
      </c>
      <c r="E1595" s="14"/>
      <c r="F1595" s="14"/>
      <c r="G1595" s="14"/>
      <c r="H1595" s="14"/>
      <c r="I1595" s="14"/>
      <c r="J1595" s="14"/>
    </row>
    <row r="1596" spans="1:10" x14ac:dyDescent="0.25">
      <c r="A1596" s="14"/>
      <c r="B1596" s="14"/>
      <c r="C1596" s="14"/>
      <c r="D1596" s="33" t="s">
        <v>1928</v>
      </c>
      <c r="E1596" s="12">
        <v>1</v>
      </c>
      <c r="F1596" s="15">
        <f>G1580+G1582+G1584+G1586+G1588+G1590+G1592+G1594</f>
        <v>116137.14</v>
      </c>
      <c r="G1596" s="15">
        <f>ROUND(E1596*F1596,2)</f>
        <v>116137.14</v>
      </c>
      <c r="H1596" s="12">
        <v>1</v>
      </c>
      <c r="I1596" s="15">
        <f>J1580+J1582+J1584+J1586+J1588+J1590+J1592+J1594</f>
        <v>0</v>
      </c>
      <c r="J1596" s="15">
        <f>ROUND(H1596*I1596,2)</f>
        <v>0</v>
      </c>
    </row>
    <row r="1597" spans="1:10" ht="1.1499999999999999" customHeight="1" x14ac:dyDescent="0.25">
      <c r="A1597" s="16"/>
      <c r="B1597" s="16"/>
      <c r="C1597" s="16"/>
      <c r="D1597" s="34"/>
      <c r="E1597" s="16"/>
      <c r="F1597" s="16"/>
      <c r="G1597" s="16"/>
      <c r="H1597" s="16"/>
      <c r="I1597" s="16"/>
      <c r="J1597" s="16"/>
    </row>
    <row r="1598" spans="1:10" x14ac:dyDescent="0.25">
      <c r="A1598" s="14"/>
      <c r="B1598" s="14"/>
      <c r="C1598" s="14"/>
      <c r="D1598" s="33" t="s">
        <v>1929</v>
      </c>
      <c r="E1598" s="12">
        <v>1</v>
      </c>
      <c r="F1598" s="15">
        <f>G1558+G1579</f>
        <v>236611.12</v>
      </c>
      <c r="G1598" s="15">
        <f>ROUND(E1598*F1598,2)</f>
        <v>236611.12</v>
      </c>
      <c r="H1598" s="12">
        <v>1</v>
      </c>
      <c r="I1598" s="15">
        <f>J1558+J1579</f>
        <v>0</v>
      </c>
      <c r="J1598" s="15">
        <f>ROUND(H1598*I1598,2)</f>
        <v>0</v>
      </c>
    </row>
    <row r="1599" spans="1:10" ht="1.1499999999999999" customHeight="1" x14ac:dyDescent="0.25">
      <c r="A1599" s="16"/>
      <c r="B1599" s="16"/>
      <c r="C1599" s="16"/>
      <c r="D1599" s="34"/>
      <c r="E1599" s="16"/>
      <c r="F1599" s="16"/>
      <c r="G1599" s="16"/>
      <c r="H1599" s="16"/>
      <c r="I1599" s="16"/>
      <c r="J1599" s="16"/>
    </row>
    <row r="1600" spans="1:10" x14ac:dyDescent="0.25">
      <c r="A1600" s="17" t="s">
        <v>1930</v>
      </c>
      <c r="B1600" s="23" t="s">
        <v>10</v>
      </c>
      <c r="C1600" s="17" t="s">
        <v>11</v>
      </c>
      <c r="D1600" s="35" t="s">
        <v>1931</v>
      </c>
      <c r="E1600" s="18">
        <f t="shared" ref="E1600:J1600" si="93">E1690</f>
        <v>1</v>
      </c>
      <c r="F1600" s="18">
        <f t="shared" si="93"/>
        <v>56964.37</v>
      </c>
      <c r="G1600" s="18">
        <f t="shared" si="93"/>
        <v>56964.37</v>
      </c>
      <c r="H1600" s="18">
        <f t="shared" si="93"/>
        <v>1</v>
      </c>
      <c r="I1600" s="18">
        <f t="shared" si="93"/>
        <v>0</v>
      </c>
      <c r="J1600" s="18">
        <f t="shared" si="93"/>
        <v>0</v>
      </c>
    </row>
    <row r="1601" spans="1:10" x14ac:dyDescent="0.25">
      <c r="A1601" s="20" t="s">
        <v>1932</v>
      </c>
      <c r="B1601" s="20" t="s">
        <v>10</v>
      </c>
      <c r="C1601" s="20" t="s">
        <v>11</v>
      </c>
      <c r="D1601" s="36" t="s">
        <v>1933</v>
      </c>
      <c r="E1601" s="21">
        <f t="shared" ref="E1601:J1601" si="94">E1608</f>
        <v>1</v>
      </c>
      <c r="F1601" s="21">
        <f t="shared" si="94"/>
        <v>2949.38</v>
      </c>
      <c r="G1601" s="21">
        <f t="shared" si="94"/>
        <v>2949.38</v>
      </c>
      <c r="H1601" s="21">
        <f t="shared" si="94"/>
        <v>1</v>
      </c>
      <c r="I1601" s="21">
        <f t="shared" si="94"/>
        <v>0</v>
      </c>
      <c r="J1601" s="21">
        <f t="shared" si="94"/>
        <v>0</v>
      </c>
    </row>
    <row r="1602" spans="1:10" x14ac:dyDescent="0.25">
      <c r="A1602" s="10" t="s">
        <v>1934</v>
      </c>
      <c r="B1602" s="11" t="s">
        <v>16</v>
      </c>
      <c r="C1602" s="11" t="s">
        <v>17</v>
      </c>
      <c r="D1602" s="22" t="s">
        <v>1935</v>
      </c>
      <c r="E1602" s="12">
        <v>0.5</v>
      </c>
      <c r="F1602" s="12">
        <v>2166.89</v>
      </c>
      <c r="G1602" s="13">
        <f>ROUND(E1602*F1602,2)</f>
        <v>1083.45</v>
      </c>
      <c r="H1602" s="12">
        <v>0.5</v>
      </c>
      <c r="I1602" s="38">
        <v>0</v>
      </c>
      <c r="J1602" s="13">
        <f>ROUND(H1602*I1602,2)</f>
        <v>0</v>
      </c>
    </row>
    <row r="1603" spans="1:10" ht="33.75" x14ac:dyDescent="0.25">
      <c r="A1603" s="14"/>
      <c r="B1603" s="14"/>
      <c r="C1603" s="14"/>
      <c r="D1603" s="22" t="s">
        <v>1936</v>
      </c>
      <c r="E1603" s="14"/>
      <c r="F1603" s="14"/>
      <c r="G1603" s="14"/>
      <c r="H1603" s="14"/>
      <c r="I1603" s="14"/>
      <c r="J1603" s="14"/>
    </row>
    <row r="1604" spans="1:10" x14ac:dyDescent="0.25">
      <c r="A1604" s="10" t="s">
        <v>1937</v>
      </c>
      <c r="B1604" s="11" t="s">
        <v>16</v>
      </c>
      <c r="C1604" s="11" t="s">
        <v>17</v>
      </c>
      <c r="D1604" s="22" t="s">
        <v>1938</v>
      </c>
      <c r="E1604" s="12">
        <v>0.5</v>
      </c>
      <c r="F1604" s="12">
        <v>2046.5</v>
      </c>
      <c r="G1604" s="13">
        <f>ROUND(E1604*F1604,2)</f>
        <v>1023.25</v>
      </c>
      <c r="H1604" s="12">
        <v>0.5</v>
      </c>
      <c r="I1604" s="38">
        <v>0</v>
      </c>
      <c r="J1604" s="13">
        <f>ROUND(H1604*I1604,2)</f>
        <v>0</v>
      </c>
    </row>
    <row r="1605" spans="1:10" ht="45" x14ac:dyDescent="0.25">
      <c r="A1605" s="14"/>
      <c r="B1605" s="14"/>
      <c r="C1605" s="14"/>
      <c r="D1605" s="22" t="s">
        <v>1939</v>
      </c>
      <c r="E1605" s="14"/>
      <c r="F1605" s="14"/>
      <c r="G1605" s="14"/>
      <c r="H1605" s="14"/>
      <c r="I1605" s="14"/>
      <c r="J1605" s="14"/>
    </row>
    <row r="1606" spans="1:10" x14ac:dyDescent="0.25">
      <c r="A1606" s="10" t="s">
        <v>1940</v>
      </c>
      <c r="B1606" s="11" t="s">
        <v>16</v>
      </c>
      <c r="C1606" s="11" t="s">
        <v>17</v>
      </c>
      <c r="D1606" s="22" t="s">
        <v>1941</v>
      </c>
      <c r="E1606" s="12">
        <v>0.5</v>
      </c>
      <c r="F1606" s="12">
        <v>1685.36</v>
      </c>
      <c r="G1606" s="13">
        <f>ROUND(E1606*F1606,2)</f>
        <v>842.68</v>
      </c>
      <c r="H1606" s="12">
        <v>0.5</v>
      </c>
      <c r="I1606" s="38">
        <v>0</v>
      </c>
      <c r="J1606" s="13">
        <f>ROUND(H1606*I1606,2)</f>
        <v>0</v>
      </c>
    </row>
    <row r="1607" spans="1:10" ht="22.5" x14ac:dyDescent="0.25">
      <c r="A1607" s="14"/>
      <c r="B1607" s="14"/>
      <c r="C1607" s="14"/>
      <c r="D1607" s="22" t="s">
        <v>1942</v>
      </c>
      <c r="E1607" s="14"/>
      <c r="F1607" s="14"/>
      <c r="G1607" s="14"/>
      <c r="H1607" s="14"/>
      <c r="I1607" s="14"/>
      <c r="J1607" s="14"/>
    </row>
    <row r="1608" spans="1:10" x14ac:dyDescent="0.25">
      <c r="A1608" s="14"/>
      <c r="B1608" s="14"/>
      <c r="C1608" s="14"/>
      <c r="D1608" s="33" t="s">
        <v>1943</v>
      </c>
      <c r="E1608" s="12">
        <v>1</v>
      </c>
      <c r="F1608" s="15">
        <f>G1602+G1604+G1606</f>
        <v>2949.38</v>
      </c>
      <c r="G1608" s="15">
        <f>ROUND(E1608*F1608,2)</f>
        <v>2949.38</v>
      </c>
      <c r="H1608" s="12">
        <v>1</v>
      </c>
      <c r="I1608" s="15">
        <f>J1602+J1604+J1606</f>
        <v>0</v>
      </c>
      <c r="J1608" s="15">
        <f>ROUND(H1608*I1608,2)</f>
        <v>0</v>
      </c>
    </row>
    <row r="1609" spans="1:10" ht="1.1499999999999999" customHeight="1" x14ac:dyDescent="0.25">
      <c r="A1609" s="16"/>
      <c r="B1609" s="16"/>
      <c r="C1609" s="16"/>
      <c r="D1609" s="34"/>
      <c r="E1609" s="16"/>
      <c r="F1609" s="16"/>
      <c r="G1609" s="16"/>
      <c r="H1609" s="16"/>
      <c r="I1609" s="16"/>
      <c r="J1609" s="16"/>
    </row>
    <row r="1610" spans="1:10" x14ac:dyDescent="0.25">
      <c r="A1610" s="20" t="s">
        <v>1944</v>
      </c>
      <c r="B1610" s="20" t="s">
        <v>10</v>
      </c>
      <c r="C1610" s="20" t="s">
        <v>11</v>
      </c>
      <c r="D1610" s="36" t="s">
        <v>1945</v>
      </c>
      <c r="E1610" s="21">
        <f t="shared" ref="E1610:J1610" si="95">E1649</f>
        <v>1</v>
      </c>
      <c r="F1610" s="21">
        <f t="shared" si="95"/>
        <v>20915.169999999998</v>
      </c>
      <c r="G1610" s="21">
        <f t="shared" si="95"/>
        <v>20915.169999999998</v>
      </c>
      <c r="H1610" s="21">
        <f t="shared" si="95"/>
        <v>1</v>
      </c>
      <c r="I1610" s="21">
        <f t="shared" si="95"/>
        <v>0</v>
      </c>
      <c r="J1610" s="21">
        <f t="shared" si="95"/>
        <v>0</v>
      </c>
    </row>
    <row r="1611" spans="1:10" x14ac:dyDescent="0.25">
      <c r="A1611" s="28" t="s">
        <v>1946</v>
      </c>
      <c r="B1611" s="28" t="s">
        <v>10</v>
      </c>
      <c r="C1611" s="28" t="s">
        <v>11</v>
      </c>
      <c r="D1611" s="37" t="s">
        <v>1947</v>
      </c>
      <c r="E1611" s="29">
        <f t="shared" ref="E1611:J1611" si="96">E1628</f>
        <v>1</v>
      </c>
      <c r="F1611" s="29">
        <f t="shared" si="96"/>
        <v>7596.1</v>
      </c>
      <c r="G1611" s="29">
        <f t="shared" si="96"/>
        <v>7596.1</v>
      </c>
      <c r="H1611" s="29">
        <f t="shared" si="96"/>
        <v>1</v>
      </c>
      <c r="I1611" s="29">
        <f t="shared" si="96"/>
        <v>0</v>
      </c>
      <c r="J1611" s="29">
        <f t="shared" si="96"/>
        <v>0</v>
      </c>
    </row>
    <row r="1612" spans="1:10" x14ac:dyDescent="0.25">
      <c r="A1612" s="10" t="s">
        <v>1948</v>
      </c>
      <c r="B1612" s="11" t="s">
        <v>16</v>
      </c>
      <c r="C1612" s="11" t="s">
        <v>107</v>
      </c>
      <c r="D1612" s="22" t="s">
        <v>1949</v>
      </c>
      <c r="E1612" s="12">
        <v>350</v>
      </c>
      <c r="F1612" s="12">
        <v>10.220000000000001</v>
      </c>
      <c r="G1612" s="13">
        <f>ROUND(E1612*F1612,2)</f>
        <v>3577</v>
      </c>
      <c r="H1612" s="12">
        <v>350</v>
      </c>
      <c r="I1612" s="38">
        <v>0</v>
      </c>
      <c r="J1612" s="13">
        <f>ROUND(H1612*I1612,2)</f>
        <v>0</v>
      </c>
    </row>
    <row r="1613" spans="1:10" ht="90" x14ac:dyDescent="0.25">
      <c r="A1613" s="14"/>
      <c r="B1613" s="14"/>
      <c r="C1613" s="14"/>
      <c r="D1613" s="22" t="s">
        <v>1950</v>
      </c>
      <c r="E1613" s="14"/>
      <c r="F1613" s="14"/>
      <c r="G1613" s="14"/>
      <c r="H1613" s="14"/>
      <c r="I1613" s="14"/>
      <c r="J1613" s="14"/>
    </row>
    <row r="1614" spans="1:10" x14ac:dyDescent="0.25">
      <c r="A1614" s="10" t="s">
        <v>1951</v>
      </c>
      <c r="B1614" s="11" t="s">
        <v>16</v>
      </c>
      <c r="C1614" s="11" t="s">
        <v>17</v>
      </c>
      <c r="D1614" s="22" t="s">
        <v>1952</v>
      </c>
      <c r="E1614" s="12">
        <v>1</v>
      </c>
      <c r="F1614" s="12">
        <v>412.14</v>
      </c>
      <c r="G1614" s="13">
        <f>ROUND(E1614*F1614,2)</f>
        <v>412.14</v>
      </c>
      <c r="H1614" s="12">
        <v>1</v>
      </c>
      <c r="I1614" s="38">
        <v>0</v>
      </c>
      <c r="J1614" s="13">
        <f>ROUND(H1614*I1614,2)</f>
        <v>0</v>
      </c>
    </row>
    <row r="1615" spans="1:10" ht="135" x14ac:dyDescent="0.25">
      <c r="A1615" s="14"/>
      <c r="B1615" s="14"/>
      <c r="C1615" s="14"/>
      <c r="D1615" s="22" t="s">
        <v>1953</v>
      </c>
      <c r="E1615" s="14"/>
      <c r="F1615" s="14"/>
      <c r="G1615" s="14"/>
      <c r="H1615" s="14"/>
      <c r="I1615" s="14"/>
      <c r="J1615" s="14"/>
    </row>
    <row r="1616" spans="1:10" x14ac:dyDescent="0.25">
      <c r="A1616" s="10" t="s">
        <v>1954</v>
      </c>
      <c r="B1616" s="11" t="s">
        <v>16</v>
      </c>
      <c r="C1616" s="11" t="s">
        <v>17</v>
      </c>
      <c r="D1616" s="22" t="s">
        <v>1955</v>
      </c>
      <c r="E1616" s="12">
        <v>3</v>
      </c>
      <c r="F1616" s="12">
        <v>170.48</v>
      </c>
      <c r="G1616" s="13">
        <f>ROUND(E1616*F1616,2)</f>
        <v>511.44</v>
      </c>
      <c r="H1616" s="12">
        <v>3</v>
      </c>
      <c r="I1616" s="38">
        <v>0</v>
      </c>
      <c r="J1616" s="13">
        <f>ROUND(H1616*I1616,2)</f>
        <v>0</v>
      </c>
    </row>
    <row r="1617" spans="1:10" ht="146.25" x14ac:dyDescent="0.25">
      <c r="A1617" s="14"/>
      <c r="B1617" s="14"/>
      <c r="C1617" s="14"/>
      <c r="D1617" s="22" t="s">
        <v>1956</v>
      </c>
      <c r="E1617" s="14"/>
      <c r="F1617" s="14"/>
      <c r="G1617" s="14"/>
      <c r="H1617" s="14"/>
      <c r="I1617" s="14"/>
      <c r="J1617" s="14"/>
    </row>
    <row r="1618" spans="1:10" x14ac:dyDescent="0.25">
      <c r="A1618" s="10" t="s">
        <v>1957</v>
      </c>
      <c r="B1618" s="11" t="s">
        <v>16</v>
      </c>
      <c r="C1618" s="11" t="s">
        <v>17</v>
      </c>
      <c r="D1618" s="22" t="s">
        <v>1958</v>
      </c>
      <c r="E1618" s="12">
        <v>2</v>
      </c>
      <c r="F1618" s="12">
        <v>144.88999999999999</v>
      </c>
      <c r="G1618" s="13">
        <f>ROUND(E1618*F1618,2)</f>
        <v>289.77999999999997</v>
      </c>
      <c r="H1618" s="12">
        <v>2</v>
      </c>
      <c r="I1618" s="38">
        <v>0</v>
      </c>
      <c r="J1618" s="13">
        <f>ROUND(H1618*I1618,2)</f>
        <v>0</v>
      </c>
    </row>
    <row r="1619" spans="1:10" ht="101.25" x14ac:dyDescent="0.25">
      <c r="A1619" s="14"/>
      <c r="B1619" s="14"/>
      <c r="C1619" s="14"/>
      <c r="D1619" s="22" t="s">
        <v>1959</v>
      </c>
      <c r="E1619" s="14"/>
      <c r="F1619" s="14"/>
      <c r="G1619" s="14"/>
      <c r="H1619" s="14"/>
      <c r="I1619" s="14"/>
      <c r="J1619" s="14"/>
    </row>
    <row r="1620" spans="1:10" x14ac:dyDescent="0.25">
      <c r="A1620" s="10" t="s">
        <v>1960</v>
      </c>
      <c r="B1620" s="11" t="s">
        <v>16</v>
      </c>
      <c r="C1620" s="11" t="s">
        <v>17</v>
      </c>
      <c r="D1620" s="22" t="s">
        <v>1961</v>
      </c>
      <c r="E1620" s="12">
        <v>4</v>
      </c>
      <c r="F1620" s="12">
        <v>78.290000000000006</v>
      </c>
      <c r="G1620" s="13">
        <f>ROUND(E1620*F1620,2)</f>
        <v>313.16000000000003</v>
      </c>
      <c r="H1620" s="12">
        <v>4</v>
      </c>
      <c r="I1620" s="38">
        <v>0</v>
      </c>
      <c r="J1620" s="13">
        <f>ROUND(H1620*I1620,2)</f>
        <v>0</v>
      </c>
    </row>
    <row r="1621" spans="1:10" ht="56.25" x14ac:dyDescent="0.25">
      <c r="A1621" s="14"/>
      <c r="B1621" s="14"/>
      <c r="C1621" s="14"/>
      <c r="D1621" s="22" t="s">
        <v>1962</v>
      </c>
      <c r="E1621" s="14"/>
      <c r="F1621" s="14"/>
      <c r="G1621" s="14"/>
      <c r="H1621" s="14"/>
      <c r="I1621" s="14"/>
      <c r="J1621" s="14"/>
    </row>
    <row r="1622" spans="1:10" x14ac:dyDescent="0.25">
      <c r="A1622" s="10" t="s">
        <v>1963</v>
      </c>
      <c r="B1622" s="11" t="s">
        <v>16</v>
      </c>
      <c r="C1622" s="11" t="s">
        <v>17</v>
      </c>
      <c r="D1622" s="22" t="s">
        <v>1964</v>
      </c>
      <c r="E1622" s="12">
        <v>1</v>
      </c>
      <c r="F1622" s="12">
        <v>111.78</v>
      </c>
      <c r="G1622" s="13">
        <f>ROUND(E1622*F1622,2)</f>
        <v>111.78</v>
      </c>
      <c r="H1622" s="12">
        <v>1</v>
      </c>
      <c r="I1622" s="38">
        <v>0</v>
      </c>
      <c r="J1622" s="13">
        <f>ROUND(H1622*I1622,2)</f>
        <v>0</v>
      </c>
    </row>
    <row r="1623" spans="1:10" ht="180" x14ac:dyDescent="0.25">
      <c r="A1623" s="14"/>
      <c r="B1623" s="14"/>
      <c r="C1623" s="14"/>
      <c r="D1623" s="22" t="s">
        <v>1965</v>
      </c>
      <c r="E1623" s="14"/>
      <c r="F1623" s="14"/>
      <c r="G1623" s="14"/>
      <c r="H1623" s="14"/>
      <c r="I1623" s="14"/>
      <c r="J1623" s="14"/>
    </row>
    <row r="1624" spans="1:10" x14ac:dyDescent="0.25">
      <c r="A1624" s="10" t="s">
        <v>1966</v>
      </c>
      <c r="B1624" s="11" t="s">
        <v>16</v>
      </c>
      <c r="C1624" s="11" t="s">
        <v>17</v>
      </c>
      <c r="D1624" s="22" t="s">
        <v>1967</v>
      </c>
      <c r="E1624" s="12">
        <v>5</v>
      </c>
      <c r="F1624" s="12">
        <v>180.96</v>
      </c>
      <c r="G1624" s="13">
        <f>ROUND(E1624*F1624,2)</f>
        <v>904.8</v>
      </c>
      <c r="H1624" s="12">
        <v>5</v>
      </c>
      <c r="I1624" s="38">
        <v>0</v>
      </c>
      <c r="J1624" s="13">
        <f>ROUND(H1624*I1624,2)</f>
        <v>0</v>
      </c>
    </row>
    <row r="1625" spans="1:10" ht="168.75" x14ac:dyDescent="0.25">
      <c r="A1625" s="14"/>
      <c r="B1625" s="14"/>
      <c r="C1625" s="14"/>
      <c r="D1625" s="22" t="s">
        <v>1968</v>
      </c>
      <c r="E1625" s="14"/>
      <c r="F1625" s="14"/>
      <c r="G1625" s="14"/>
      <c r="H1625" s="14"/>
      <c r="I1625" s="14"/>
      <c r="J1625" s="14"/>
    </row>
    <row r="1626" spans="1:10" x14ac:dyDescent="0.25">
      <c r="A1626" s="10" t="s">
        <v>1969</v>
      </c>
      <c r="B1626" s="11" t="s">
        <v>16</v>
      </c>
      <c r="C1626" s="11" t="s">
        <v>107</v>
      </c>
      <c r="D1626" s="22" t="s">
        <v>1970</v>
      </c>
      <c r="E1626" s="12">
        <v>150</v>
      </c>
      <c r="F1626" s="12">
        <v>9.84</v>
      </c>
      <c r="G1626" s="13">
        <f>ROUND(E1626*F1626,2)</f>
        <v>1476</v>
      </c>
      <c r="H1626" s="12">
        <v>150</v>
      </c>
      <c r="I1626" s="38">
        <v>0</v>
      </c>
      <c r="J1626" s="13">
        <f>ROUND(H1626*I1626,2)</f>
        <v>0</v>
      </c>
    </row>
    <row r="1627" spans="1:10" ht="90" x14ac:dyDescent="0.25">
      <c r="A1627" s="14"/>
      <c r="B1627" s="14"/>
      <c r="C1627" s="14"/>
      <c r="D1627" s="22" t="s">
        <v>1971</v>
      </c>
      <c r="E1627" s="14"/>
      <c r="F1627" s="14"/>
      <c r="G1627" s="14"/>
      <c r="H1627" s="14"/>
      <c r="I1627" s="14"/>
      <c r="J1627" s="14"/>
    </row>
    <row r="1628" spans="1:10" x14ac:dyDescent="0.25">
      <c r="A1628" s="14"/>
      <c r="B1628" s="14"/>
      <c r="C1628" s="14"/>
      <c r="D1628" s="33" t="s">
        <v>1972</v>
      </c>
      <c r="E1628" s="12">
        <v>1</v>
      </c>
      <c r="F1628" s="15">
        <f>G1612+G1614+G1616+G1618+G1620+G1622+G1624+G1626</f>
        <v>7596.1</v>
      </c>
      <c r="G1628" s="15">
        <f>ROUND(E1628*F1628,2)</f>
        <v>7596.1</v>
      </c>
      <c r="H1628" s="12">
        <v>1</v>
      </c>
      <c r="I1628" s="15">
        <f>J1612+J1614+J1616+J1618+J1620+J1622+J1624+J1626</f>
        <v>0</v>
      </c>
      <c r="J1628" s="15">
        <f>ROUND(H1628*I1628,2)</f>
        <v>0</v>
      </c>
    </row>
    <row r="1629" spans="1:10" ht="1.1499999999999999" customHeight="1" x14ac:dyDescent="0.25">
      <c r="A1629" s="16"/>
      <c r="B1629" s="16"/>
      <c r="C1629" s="16"/>
      <c r="D1629" s="34"/>
      <c r="E1629" s="16"/>
      <c r="F1629" s="16"/>
      <c r="G1629" s="16"/>
      <c r="H1629" s="16"/>
      <c r="I1629" s="16"/>
      <c r="J1629" s="16"/>
    </row>
    <row r="1630" spans="1:10" x14ac:dyDescent="0.25">
      <c r="A1630" s="28" t="s">
        <v>1973</v>
      </c>
      <c r="B1630" s="28" t="s">
        <v>10</v>
      </c>
      <c r="C1630" s="28" t="s">
        <v>11</v>
      </c>
      <c r="D1630" s="37" t="s">
        <v>1974</v>
      </c>
      <c r="E1630" s="29">
        <f t="shared" ref="E1630:J1630" si="97">E1647</f>
        <v>1</v>
      </c>
      <c r="F1630" s="29">
        <f t="shared" si="97"/>
        <v>13319.07</v>
      </c>
      <c r="G1630" s="29">
        <f t="shared" si="97"/>
        <v>13319.07</v>
      </c>
      <c r="H1630" s="29">
        <f t="shared" si="97"/>
        <v>1</v>
      </c>
      <c r="I1630" s="29">
        <f t="shared" si="97"/>
        <v>0</v>
      </c>
      <c r="J1630" s="29">
        <f t="shared" si="97"/>
        <v>0</v>
      </c>
    </row>
    <row r="1631" spans="1:10" x14ac:dyDescent="0.25">
      <c r="A1631" s="10" t="s">
        <v>1975</v>
      </c>
      <c r="B1631" s="11" t="s">
        <v>16</v>
      </c>
      <c r="C1631" s="11" t="s">
        <v>17</v>
      </c>
      <c r="D1631" s="22" t="s">
        <v>1976</v>
      </c>
      <c r="E1631" s="12">
        <v>2</v>
      </c>
      <c r="F1631" s="12">
        <v>2618.27</v>
      </c>
      <c r="G1631" s="13">
        <f>ROUND(E1631*F1631,2)</f>
        <v>5236.54</v>
      </c>
      <c r="H1631" s="12">
        <v>2</v>
      </c>
      <c r="I1631" s="38">
        <v>0</v>
      </c>
      <c r="J1631" s="13">
        <f>ROUND(H1631*I1631,2)</f>
        <v>0</v>
      </c>
    </row>
    <row r="1632" spans="1:10" ht="90" x14ac:dyDescent="0.25">
      <c r="A1632" s="14"/>
      <c r="B1632" s="14"/>
      <c r="C1632" s="14"/>
      <c r="D1632" s="22" t="s">
        <v>1977</v>
      </c>
      <c r="E1632" s="14"/>
      <c r="F1632" s="14"/>
      <c r="G1632" s="14"/>
      <c r="H1632" s="14"/>
      <c r="I1632" s="14"/>
      <c r="J1632" s="14"/>
    </row>
    <row r="1633" spans="1:10" x14ac:dyDescent="0.25">
      <c r="A1633" s="10" t="s">
        <v>1978</v>
      </c>
      <c r="B1633" s="11" t="s">
        <v>16</v>
      </c>
      <c r="C1633" s="11" t="s">
        <v>17</v>
      </c>
      <c r="D1633" s="22" t="s">
        <v>1979</v>
      </c>
      <c r="E1633" s="12">
        <v>2</v>
      </c>
      <c r="F1633" s="12">
        <v>304.37</v>
      </c>
      <c r="G1633" s="13">
        <f>ROUND(E1633*F1633,2)</f>
        <v>608.74</v>
      </c>
      <c r="H1633" s="12">
        <v>2</v>
      </c>
      <c r="I1633" s="38">
        <v>0</v>
      </c>
      <c r="J1633" s="13">
        <f>ROUND(H1633*I1633,2)</f>
        <v>0</v>
      </c>
    </row>
    <row r="1634" spans="1:10" ht="33.75" x14ac:dyDescent="0.25">
      <c r="A1634" s="14"/>
      <c r="B1634" s="14"/>
      <c r="C1634" s="14"/>
      <c r="D1634" s="22" t="s">
        <v>1980</v>
      </c>
      <c r="E1634" s="14"/>
      <c r="F1634" s="14"/>
      <c r="G1634" s="14"/>
      <c r="H1634" s="14"/>
      <c r="I1634" s="14"/>
      <c r="J1634" s="14"/>
    </row>
    <row r="1635" spans="1:10" x14ac:dyDescent="0.25">
      <c r="A1635" s="10" t="s">
        <v>1981</v>
      </c>
      <c r="B1635" s="11" t="s">
        <v>16</v>
      </c>
      <c r="C1635" s="11" t="s">
        <v>107</v>
      </c>
      <c r="D1635" s="22" t="s">
        <v>1982</v>
      </c>
      <c r="E1635" s="12">
        <v>70</v>
      </c>
      <c r="F1635" s="12">
        <v>11.58</v>
      </c>
      <c r="G1635" s="13">
        <f>ROUND(E1635*F1635,2)</f>
        <v>810.6</v>
      </c>
      <c r="H1635" s="12">
        <v>70</v>
      </c>
      <c r="I1635" s="38">
        <v>0</v>
      </c>
      <c r="J1635" s="13">
        <f>ROUND(H1635*I1635,2)</f>
        <v>0</v>
      </c>
    </row>
    <row r="1636" spans="1:10" ht="45" x14ac:dyDescent="0.25">
      <c r="A1636" s="14"/>
      <c r="B1636" s="14"/>
      <c r="C1636" s="14"/>
      <c r="D1636" s="22" t="s">
        <v>1983</v>
      </c>
      <c r="E1636" s="14"/>
      <c r="F1636" s="14"/>
      <c r="G1636" s="14"/>
      <c r="H1636" s="14"/>
      <c r="I1636" s="14"/>
      <c r="J1636" s="14"/>
    </row>
    <row r="1637" spans="1:10" x14ac:dyDescent="0.25">
      <c r="A1637" s="10" t="s">
        <v>1984</v>
      </c>
      <c r="B1637" s="11" t="s">
        <v>16</v>
      </c>
      <c r="C1637" s="11" t="s">
        <v>17</v>
      </c>
      <c r="D1637" s="22" t="s">
        <v>1985</v>
      </c>
      <c r="E1637" s="12">
        <v>2</v>
      </c>
      <c r="F1637" s="12">
        <v>71.19</v>
      </c>
      <c r="G1637" s="13">
        <f>ROUND(E1637*F1637,2)</f>
        <v>142.38</v>
      </c>
      <c r="H1637" s="12">
        <v>2</v>
      </c>
      <c r="I1637" s="38">
        <v>0</v>
      </c>
      <c r="J1637" s="13">
        <f>ROUND(H1637*I1637,2)</f>
        <v>0</v>
      </c>
    </row>
    <row r="1638" spans="1:10" ht="67.5" x14ac:dyDescent="0.25">
      <c r="A1638" s="14"/>
      <c r="B1638" s="14"/>
      <c r="C1638" s="14"/>
      <c r="D1638" s="22" t="s">
        <v>1986</v>
      </c>
      <c r="E1638" s="14"/>
      <c r="F1638" s="14"/>
      <c r="G1638" s="14"/>
      <c r="H1638" s="14"/>
      <c r="I1638" s="14"/>
      <c r="J1638" s="14"/>
    </row>
    <row r="1639" spans="1:10" x14ac:dyDescent="0.25">
      <c r="A1639" s="10" t="s">
        <v>1987</v>
      </c>
      <c r="B1639" s="11" t="s">
        <v>16</v>
      </c>
      <c r="C1639" s="11" t="s">
        <v>107</v>
      </c>
      <c r="D1639" s="22" t="s">
        <v>1988</v>
      </c>
      <c r="E1639" s="12">
        <v>150</v>
      </c>
      <c r="F1639" s="12">
        <v>17.829999999999998</v>
      </c>
      <c r="G1639" s="13">
        <f>ROUND(E1639*F1639,2)</f>
        <v>2674.5</v>
      </c>
      <c r="H1639" s="12">
        <v>150</v>
      </c>
      <c r="I1639" s="38">
        <v>0</v>
      </c>
      <c r="J1639" s="13">
        <f>ROUND(H1639*I1639,2)</f>
        <v>0</v>
      </c>
    </row>
    <row r="1640" spans="1:10" ht="67.5" x14ac:dyDescent="0.25">
      <c r="A1640" s="14"/>
      <c r="B1640" s="14"/>
      <c r="C1640" s="14"/>
      <c r="D1640" s="22" t="s">
        <v>1989</v>
      </c>
      <c r="E1640" s="14"/>
      <c r="F1640" s="14"/>
      <c r="G1640" s="14"/>
      <c r="H1640" s="14"/>
      <c r="I1640" s="14"/>
      <c r="J1640" s="14"/>
    </row>
    <row r="1641" spans="1:10" x14ac:dyDescent="0.25">
      <c r="A1641" s="10" t="s">
        <v>1990</v>
      </c>
      <c r="B1641" s="11" t="s">
        <v>16</v>
      </c>
      <c r="C1641" s="11" t="s">
        <v>17</v>
      </c>
      <c r="D1641" s="22" t="s">
        <v>1991</v>
      </c>
      <c r="E1641" s="12">
        <v>2</v>
      </c>
      <c r="F1641" s="12">
        <v>209.56</v>
      </c>
      <c r="G1641" s="13">
        <f>ROUND(E1641*F1641,2)</f>
        <v>419.12</v>
      </c>
      <c r="H1641" s="12">
        <v>2</v>
      </c>
      <c r="I1641" s="38">
        <v>0</v>
      </c>
      <c r="J1641" s="13">
        <f>ROUND(H1641*I1641,2)</f>
        <v>0</v>
      </c>
    </row>
    <row r="1642" spans="1:10" ht="56.25" x14ac:dyDescent="0.25">
      <c r="A1642" s="14"/>
      <c r="B1642" s="14"/>
      <c r="C1642" s="14"/>
      <c r="D1642" s="22" t="s">
        <v>1992</v>
      </c>
      <c r="E1642" s="14"/>
      <c r="F1642" s="14"/>
      <c r="G1642" s="14"/>
      <c r="H1642" s="14"/>
      <c r="I1642" s="14"/>
      <c r="J1642" s="14"/>
    </row>
    <row r="1643" spans="1:10" x14ac:dyDescent="0.25">
      <c r="A1643" s="10" t="s">
        <v>1993</v>
      </c>
      <c r="B1643" s="11" t="s">
        <v>16</v>
      </c>
      <c r="C1643" s="11" t="s">
        <v>17</v>
      </c>
      <c r="D1643" s="22" t="s">
        <v>1994</v>
      </c>
      <c r="E1643" s="12">
        <v>0.5</v>
      </c>
      <c r="F1643" s="12">
        <v>1118.3800000000001</v>
      </c>
      <c r="G1643" s="13">
        <f>ROUND(E1643*F1643,2)</f>
        <v>559.19000000000005</v>
      </c>
      <c r="H1643" s="12">
        <v>0.5</v>
      </c>
      <c r="I1643" s="38">
        <v>0</v>
      </c>
      <c r="J1643" s="13">
        <f>ROUND(H1643*I1643,2)</f>
        <v>0</v>
      </c>
    </row>
    <row r="1644" spans="1:10" x14ac:dyDescent="0.25">
      <c r="A1644" s="14"/>
      <c r="B1644" s="14"/>
      <c r="C1644" s="14"/>
      <c r="D1644" s="22" t="s">
        <v>1995</v>
      </c>
      <c r="E1644" s="14"/>
      <c r="F1644" s="14"/>
      <c r="G1644" s="14"/>
      <c r="H1644" s="14"/>
      <c r="I1644" s="14"/>
      <c r="J1644" s="14"/>
    </row>
    <row r="1645" spans="1:10" x14ac:dyDescent="0.25">
      <c r="A1645" s="10" t="s">
        <v>1996</v>
      </c>
      <c r="B1645" s="11" t="s">
        <v>16</v>
      </c>
      <c r="C1645" s="11" t="s">
        <v>107</v>
      </c>
      <c r="D1645" s="22" t="s">
        <v>1997</v>
      </c>
      <c r="E1645" s="12">
        <v>300</v>
      </c>
      <c r="F1645" s="12">
        <v>9.56</v>
      </c>
      <c r="G1645" s="13">
        <f>ROUND(E1645*F1645,2)</f>
        <v>2868</v>
      </c>
      <c r="H1645" s="12">
        <v>300</v>
      </c>
      <c r="I1645" s="38">
        <v>0</v>
      </c>
      <c r="J1645" s="13">
        <f>ROUND(H1645*I1645,2)</f>
        <v>0</v>
      </c>
    </row>
    <row r="1646" spans="1:10" ht="67.5" x14ac:dyDescent="0.25">
      <c r="A1646" s="14"/>
      <c r="B1646" s="14"/>
      <c r="C1646" s="14"/>
      <c r="D1646" s="22" t="s">
        <v>1998</v>
      </c>
      <c r="E1646" s="14"/>
      <c r="F1646" s="14"/>
      <c r="G1646" s="14"/>
      <c r="H1646" s="14"/>
      <c r="I1646" s="14"/>
      <c r="J1646" s="14"/>
    </row>
    <row r="1647" spans="1:10" x14ac:dyDescent="0.25">
      <c r="A1647" s="14"/>
      <c r="B1647" s="14"/>
      <c r="C1647" s="14"/>
      <c r="D1647" s="33" t="s">
        <v>1999</v>
      </c>
      <c r="E1647" s="12">
        <v>1</v>
      </c>
      <c r="F1647" s="15">
        <f>G1631+G1633+G1635+G1637+G1639+G1641+G1643+G1645</f>
        <v>13319.07</v>
      </c>
      <c r="G1647" s="15">
        <f>ROUND(E1647*F1647,2)</f>
        <v>13319.07</v>
      </c>
      <c r="H1647" s="12">
        <v>1</v>
      </c>
      <c r="I1647" s="15">
        <f>J1631+J1633+J1635+J1637+J1639+J1641+J1643+J1645</f>
        <v>0</v>
      </c>
      <c r="J1647" s="15">
        <f>ROUND(H1647*I1647,2)</f>
        <v>0</v>
      </c>
    </row>
    <row r="1648" spans="1:10" ht="1.1499999999999999" customHeight="1" x14ac:dyDescent="0.25">
      <c r="A1648" s="16"/>
      <c r="B1648" s="16"/>
      <c r="C1648" s="16"/>
      <c r="D1648" s="34"/>
      <c r="E1648" s="16"/>
      <c r="F1648" s="16"/>
      <c r="G1648" s="16"/>
      <c r="H1648" s="16"/>
      <c r="I1648" s="16"/>
      <c r="J1648" s="16"/>
    </row>
    <row r="1649" spans="1:10" x14ac:dyDescent="0.25">
      <c r="A1649" s="14"/>
      <c r="B1649" s="14"/>
      <c r="C1649" s="14"/>
      <c r="D1649" s="33" t="s">
        <v>2000</v>
      </c>
      <c r="E1649" s="12">
        <v>1</v>
      </c>
      <c r="F1649" s="15">
        <f>G1611+G1630</f>
        <v>20915.169999999998</v>
      </c>
      <c r="G1649" s="15">
        <f>ROUND(E1649*F1649,2)</f>
        <v>20915.169999999998</v>
      </c>
      <c r="H1649" s="12">
        <v>1</v>
      </c>
      <c r="I1649" s="15">
        <f>J1611+J1630</f>
        <v>0</v>
      </c>
      <c r="J1649" s="15">
        <f>ROUND(H1649*I1649,2)</f>
        <v>0</v>
      </c>
    </row>
    <row r="1650" spans="1:10" ht="1.1499999999999999" customHeight="1" x14ac:dyDescent="0.25">
      <c r="A1650" s="16"/>
      <c r="B1650" s="16"/>
      <c r="C1650" s="16"/>
      <c r="D1650" s="34"/>
      <c r="E1650" s="16"/>
      <c r="F1650" s="16"/>
      <c r="G1650" s="16"/>
      <c r="H1650" s="16"/>
      <c r="I1650" s="16"/>
      <c r="J1650" s="16"/>
    </row>
    <row r="1651" spans="1:10" x14ac:dyDescent="0.25">
      <c r="A1651" s="20" t="s">
        <v>2001</v>
      </c>
      <c r="B1651" s="26" t="s">
        <v>10</v>
      </c>
      <c r="C1651" s="20" t="s">
        <v>11</v>
      </c>
      <c r="D1651" s="36" t="s">
        <v>2002</v>
      </c>
      <c r="E1651" s="21">
        <f t="shared" ref="E1651:J1651" si="98">E1668</f>
        <v>1</v>
      </c>
      <c r="F1651" s="21">
        <f t="shared" si="98"/>
        <v>15207.34</v>
      </c>
      <c r="G1651" s="21">
        <f t="shared" si="98"/>
        <v>15207.34</v>
      </c>
      <c r="H1651" s="21">
        <f t="shared" si="98"/>
        <v>1</v>
      </c>
      <c r="I1651" s="21">
        <f t="shared" si="98"/>
        <v>0</v>
      </c>
      <c r="J1651" s="21">
        <f t="shared" si="98"/>
        <v>0</v>
      </c>
    </row>
    <row r="1652" spans="1:10" x14ac:dyDescent="0.25">
      <c r="A1652" s="10" t="s">
        <v>2003</v>
      </c>
      <c r="B1652" s="11" t="s">
        <v>16</v>
      </c>
      <c r="C1652" s="11" t="s">
        <v>107</v>
      </c>
      <c r="D1652" s="22" t="s">
        <v>2004</v>
      </c>
      <c r="E1652" s="12">
        <v>45</v>
      </c>
      <c r="F1652" s="12">
        <v>70.92</v>
      </c>
      <c r="G1652" s="13">
        <f>ROUND(E1652*F1652,2)</f>
        <v>3191.4</v>
      </c>
      <c r="H1652" s="12">
        <v>45</v>
      </c>
      <c r="I1652" s="38">
        <v>0</v>
      </c>
      <c r="J1652" s="13">
        <f>ROUND(H1652*I1652,2)</f>
        <v>0</v>
      </c>
    </row>
    <row r="1653" spans="1:10" ht="78.75" x14ac:dyDescent="0.25">
      <c r="A1653" s="14"/>
      <c r="B1653" s="14"/>
      <c r="C1653" s="14"/>
      <c r="D1653" s="22" t="s">
        <v>2005</v>
      </c>
      <c r="E1653" s="14"/>
      <c r="F1653" s="14"/>
      <c r="G1653" s="14"/>
      <c r="H1653" s="14"/>
      <c r="I1653" s="14"/>
      <c r="J1653" s="14"/>
    </row>
    <row r="1654" spans="1:10" x14ac:dyDescent="0.25">
      <c r="A1654" s="10" t="s">
        <v>2006</v>
      </c>
      <c r="B1654" s="11" t="s">
        <v>16</v>
      </c>
      <c r="C1654" s="11" t="s">
        <v>107</v>
      </c>
      <c r="D1654" s="22" t="s">
        <v>2007</v>
      </c>
      <c r="E1654" s="12">
        <v>100</v>
      </c>
      <c r="F1654" s="12">
        <v>79.42</v>
      </c>
      <c r="G1654" s="13">
        <f>ROUND(E1654*F1654,2)</f>
        <v>7942</v>
      </c>
      <c r="H1654" s="12">
        <v>100</v>
      </c>
      <c r="I1654" s="38">
        <v>0</v>
      </c>
      <c r="J1654" s="13">
        <f>ROUND(H1654*I1654,2)</f>
        <v>0</v>
      </c>
    </row>
    <row r="1655" spans="1:10" ht="78.75" x14ac:dyDescent="0.25">
      <c r="A1655" s="14"/>
      <c r="B1655" s="14"/>
      <c r="C1655" s="14"/>
      <c r="D1655" s="22" t="s">
        <v>2008</v>
      </c>
      <c r="E1655" s="14"/>
      <c r="F1655" s="14"/>
      <c r="G1655" s="14"/>
      <c r="H1655" s="14"/>
      <c r="I1655" s="14"/>
      <c r="J1655" s="14"/>
    </row>
    <row r="1656" spans="1:10" x14ac:dyDescent="0.25">
      <c r="A1656" s="10" t="s">
        <v>2009</v>
      </c>
      <c r="B1656" s="11" t="s">
        <v>16</v>
      </c>
      <c r="C1656" s="11" t="s">
        <v>17</v>
      </c>
      <c r="D1656" s="22" t="s">
        <v>2010</v>
      </c>
      <c r="E1656" s="12">
        <v>1</v>
      </c>
      <c r="F1656" s="12">
        <v>173.92</v>
      </c>
      <c r="G1656" s="13">
        <f>ROUND(E1656*F1656,2)</f>
        <v>173.92</v>
      </c>
      <c r="H1656" s="12">
        <v>1</v>
      </c>
      <c r="I1656" s="38">
        <v>0</v>
      </c>
      <c r="J1656" s="13">
        <f>ROUND(H1656*I1656,2)</f>
        <v>0</v>
      </c>
    </row>
    <row r="1657" spans="1:10" ht="22.5" x14ac:dyDescent="0.25">
      <c r="A1657" s="14"/>
      <c r="B1657" s="14"/>
      <c r="C1657" s="14"/>
      <c r="D1657" s="22" t="s">
        <v>2011</v>
      </c>
      <c r="E1657" s="14"/>
      <c r="F1657" s="14"/>
      <c r="G1657" s="14"/>
      <c r="H1657" s="14"/>
      <c r="I1657" s="14"/>
      <c r="J1657" s="14"/>
    </row>
    <row r="1658" spans="1:10" x14ac:dyDescent="0.25">
      <c r="A1658" s="10" t="s">
        <v>2012</v>
      </c>
      <c r="B1658" s="11" t="s">
        <v>16</v>
      </c>
      <c r="C1658" s="11" t="s">
        <v>17</v>
      </c>
      <c r="D1658" s="22" t="s">
        <v>2013</v>
      </c>
      <c r="E1658" s="12">
        <v>3</v>
      </c>
      <c r="F1658" s="12">
        <v>560.96</v>
      </c>
      <c r="G1658" s="13">
        <f>ROUND(E1658*F1658,2)</f>
        <v>1682.88</v>
      </c>
      <c r="H1658" s="12">
        <v>3</v>
      </c>
      <c r="I1658" s="38">
        <v>0</v>
      </c>
      <c r="J1658" s="13">
        <f>ROUND(H1658*I1658,2)</f>
        <v>0</v>
      </c>
    </row>
    <row r="1659" spans="1:10" ht="146.25" x14ac:dyDescent="0.25">
      <c r="A1659" s="14"/>
      <c r="B1659" s="14"/>
      <c r="C1659" s="14"/>
      <c r="D1659" s="22" t="s">
        <v>2014</v>
      </c>
      <c r="E1659" s="14"/>
      <c r="F1659" s="14"/>
      <c r="G1659" s="14"/>
      <c r="H1659" s="14"/>
      <c r="I1659" s="14"/>
      <c r="J1659" s="14"/>
    </row>
    <row r="1660" spans="1:10" x14ac:dyDescent="0.25">
      <c r="A1660" s="10" t="s">
        <v>2015</v>
      </c>
      <c r="B1660" s="11" t="s">
        <v>16</v>
      </c>
      <c r="C1660" s="11" t="s">
        <v>17</v>
      </c>
      <c r="D1660" s="22" t="s">
        <v>2016</v>
      </c>
      <c r="E1660" s="12">
        <v>8</v>
      </c>
      <c r="F1660" s="12">
        <v>172.15</v>
      </c>
      <c r="G1660" s="13">
        <f>ROUND(E1660*F1660,2)</f>
        <v>1377.2</v>
      </c>
      <c r="H1660" s="12">
        <v>8</v>
      </c>
      <c r="I1660" s="38">
        <v>0</v>
      </c>
      <c r="J1660" s="13">
        <f>ROUND(H1660*I1660,2)</f>
        <v>0</v>
      </c>
    </row>
    <row r="1661" spans="1:10" ht="101.25" x14ac:dyDescent="0.25">
      <c r="A1661" s="14"/>
      <c r="B1661" s="14"/>
      <c r="C1661" s="14"/>
      <c r="D1661" s="22" t="s">
        <v>2017</v>
      </c>
      <c r="E1661" s="14"/>
      <c r="F1661" s="14"/>
      <c r="G1661" s="14"/>
      <c r="H1661" s="14"/>
      <c r="I1661" s="14"/>
      <c r="J1661" s="14"/>
    </row>
    <row r="1662" spans="1:10" x14ac:dyDescent="0.25">
      <c r="A1662" s="10" t="s">
        <v>2018</v>
      </c>
      <c r="B1662" s="11" t="s">
        <v>16</v>
      </c>
      <c r="C1662" s="11" t="s">
        <v>107</v>
      </c>
      <c r="D1662" s="22" t="s">
        <v>2019</v>
      </c>
      <c r="E1662" s="12">
        <v>30</v>
      </c>
      <c r="F1662" s="12">
        <v>7.5</v>
      </c>
      <c r="G1662" s="13">
        <f>ROUND(E1662*F1662,2)</f>
        <v>225</v>
      </c>
      <c r="H1662" s="12">
        <v>30</v>
      </c>
      <c r="I1662" s="38">
        <v>0</v>
      </c>
      <c r="J1662" s="13">
        <f>ROUND(H1662*I1662,2)</f>
        <v>0</v>
      </c>
    </row>
    <row r="1663" spans="1:10" ht="67.5" x14ac:dyDescent="0.25">
      <c r="A1663" s="14"/>
      <c r="B1663" s="14"/>
      <c r="C1663" s="14"/>
      <c r="D1663" s="22" t="s">
        <v>2020</v>
      </c>
      <c r="E1663" s="14"/>
      <c r="F1663" s="14"/>
      <c r="G1663" s="14"/>
      <c r="H1663" s="14"/>
      <c r="I1663" s="14"/>
      <c r="J1663" s="14"/>
    </row>
    <row r="1664" spans="1:10" x14ac:dyDescent="0.25">
      <c r="A1664" s="10" t="s">
        <v>2021</v>
      </c>
      <c r="B1664" s="11" t="s">
        <v>16</v>
      </c>
      <c r="C1664" s="11" t="s">
        <v>17</v>
      </c>
      <c r="D1664" s="22" t="s">
        <v>2022</v>
      </c>
      <c r="E1664" s="12">
        <v>0.5</v>
      </c>
      <c r="F1664" s="12">
        <v>372.79</v>
      </c>
      <c r="G1664" s="13">
        <f>ROUND(E1664*F1664,2)</f>
        <v>186.4</v>
      </c>
      <c r="H1664" s="12">
        <v>0.5</v>
      </c>
      <c r="I1664" s="38">
        <v>0</v>
      </c>
      <c r="J1664" s="13">
        <f>ROUND(H1664*I1664,2)</f>
        <v>0</v>
      </c>
    </row>
    <row r="1665" spans="1:10" ht="33.75" x14ac:dyDescent="0.25">
      <c r="A1665" s="14"/>
      <c r="B1665" s="14"/>
      <c r="C1665" s="14"/>
      <c r="D1665" s="22" t="s">
        <v>2023</v>
      </c>
      <c r="E1665" s="14"/>
      <c r="F1665" s="14"/>
      <c r="G1665" s="14"/>
      <c r="H1665" s="14"/>
      <c r="I1665" s="14"/>
      <c r="J1665" s="14"/>
    </row>
    <row r="1666" spans="1:10" x14ac:dyDescent="0.25">
      <c r="A1666" s="10" t="s">
        <v>2024</v>
      </c>
      <c r="B1666" s="11" t="s">
        <v>16</v>
      </c>
      <c r="C1666" s="11" t="s">
        <v>17</v>
      </c>
      <c r="D1666" s="22" t="s">
        <v>2025</v>
      </c>
      <c r="E1666" s="12">
        <v>0.5</v>
      </c>
      <c r="F1666" s="12">
        <v>857.08</v>
      </c>
      <c r="G1666" s="13">
        <f>ROUND(E1666*F1666,2)</f>
        <v>428.54</v>
      </c>
      <c r="H1666" s="12">
        <v>0.5</v>
      </c>
      <c r="I1666" s="38">
        <v>0</v>
      </c>
      <c r="J1666" s="13">
        <f>ROUND(H1666*I1666,2)</f>
        <v>0</v>
      </c>
    </row>
    <row r="1667" spans="1:10" ht="191.25" x14ac:dyDescent="0.25">
      <c r="A1667" s="14"/>
      <c r="B1667" s="14"/>
      <c r="C1667" s="14"/>
      <c r="D1667" s="22" t="s">
        <v>2026</v>
      </c>
      <c r="E1667" s="14"/>
      <c r="F1667" s="14"/>
      <c r="G1667" s="14"/>
      <c r="H1667" s="14"/>
      <c r="I1667" s="14"/>
      <c r="J1667" s="14"/>
    </row>
    <row r="1668" spans="1:10" x14ac:dyDescent="0.25">
      <c r="A1668" s="14"/>
      <c r="B1668" s="14"/>
      <c r="C1668" s="14"/>
      <c r="D1668" s="33" t="s">
        <v>2027</v>
      </c>
      <c r="E1668" s="12">
        <v>1</v>
      </c>
      <c r="F1668" s="15">
        <f>G1652+G1654+G1656+G1658+G1660+G1662+G1664+G1666</f>
        <v>15207.34</v>
      </c>
      <c r="G1668" s="15">
        <f>ROUND(E1668*F1668,2)</f>
        <v>15207.34</v>
      </c>
      <c r="H1668" s="12">
        <v>1</v>
      </c>
      <c r="I1668" s="15">
        <f>J1652+J1654+J1656+J1658+J1660+J1662+J1664+J1666</f>
        <v>0</v>
      </c>
      <c r="J1668" s="15">
        <f>ROUND(H1668*I1668,2)</f>
        <v>0</v>
      </c>
    </row>
    <row r="1669" spans="1:10" ht="1.1499999999999999" customHeight="1" x14ac:dyDescent="0.25">
      <c r="A1669" s="16"/>
      <c r="B1669" s="16"/>
      <c r="C1669" s="16"/>
      <c r="D1669" s="34"/>
      <c r="E1669" s="16"/>
      <c r="F1669" s="16"/>
      <c r="G1669" s="16"/>
      <c r="H1669" s="16"/>
      <c r="I1669" s="16"/>
      <c r="J1669" s="16"/>
    </row>
    <row r="1670" spans="1:10" x14ac:dyDescent="0.25">
      <c r="A1670" s="20" t="s">
        <v>2028</v>
      </c>
      <c r="B1670" s="26" t="s">
        <v>10</v>
      </c>
      <c r="C1670" s="20" t="s">
        <v>11</v>
      </c>
      <c r="D1670" s="36" t="s">
        <v>2029</v>
      </c>
      <c r="E1670" s="21">
        <f t="shared" ref="E1670:J1670" si="99">E1679</f>
        <v>1</v>
      </c>
      <c r="F1670" s="21">
        <f t="shared" si="99"/>
        <v>15494.23</v>
      </c>
      <c r="G1670" s="21">
        <f t="shared" si="99"/>
        <v>15494.23</v>
      </c>
      <c r="H1670" s="21">
        <f t="shared" si="99"/>
        <v>1</v>
      </c>
      <c r="I1670" s="21">
        <f t="shared" si="99"/>
        <v>0</v>
      </c>
      <c r="J1670" s="21">
        <f t="shared" si="99"/>
        <v>0</v>
      </c>
    </row>
    <row r="1671" spans="1:10" x14ac:dyDescent="0.25">
      <c r="A1671" s="10" t="s">
        <v>2030</v>
      </c>
      <c r="B1671" s="11" t="s">
        <v>16</v>
      </c>
      <c r="C1671" s="11" t="s">
        <v>107</v>
      </c>
      <c r="D1671" s="22" t="s">
        <v>2031</v>
      </c>
      <c r="E1671" s="12">
        <v>300</v>
      </c>
      <c r="F1671" s="12">
        <v>35.85</v>
      </c>
      <c r="G1671" s="13">
        <f>ROUND(E1671*F1671,2)</f>
        <v>10755</v>
      </c>
      <c r="H1671" s="12">
        <v>300</v>
      </c>
      <c r="I1671" s="38">
        <v>0</v>
      </c>
      <c r="J1671" s="13">
        <f>ROUND(H1671*I1671,2)</f>
        <v>0</v>
      </c>
    </row>
    <row r="1672" spans="1:10" ht="56.25" x14ac:dyDescent="0.25">
      <c r="A1672" s="14"/>
      <c r="B1672" s="14"/>
      <c r="C1672" s="14"/>
      <c r="D1672" s="22" t="s">
        <v>2032</v>
      </c>
      <c r="E1672" s="14"/>
      <c r="F1672" s="14"/>
      <c r="G1672" s="14"/>
      <c r="H1672" s="14"/>
      <c r="I1672" s="14"/>
      <c r="J1672" s="14"/>
    </row>
    <row r="1673" spans="1:10" x14ac:dyDescent="0.25">
      <c r="A1673" s="10" t="s">
        <v>2033</v>
      </c>
      <c r="B1673" s="11" t="s">
        <v>16</v>
      </c>
      <c r="C1673" s="11" t="s">
        <v>17</v>
      </c>
      <c r="D1673" s="22" t="s">
        <v>2034</v>
      </c>
      <c r="E1673" s="12">
        <v>10</v>
      </c>
      <c r="F1673" s="12">
        <v>17.66</v>
      </c>
      <c r="G1673" s="13">
        <f>ROUND(E1673*F1673,2)</f>
        <v>176.6</v>
      </c>
      <c r="H1673" s="12">
        <v>10</v>
      </c>
      <c r="I1673" s="38">
        <v>0</v>
      </c>
      <c r="J1673" s="13">
        <f>ROUND(H1673*I1673,2)</f>
        <v>0</v>
      </c>
    </row>
    <row r="1674" spans="1:10" ht="45" x14ac:dyDescent="0.25">
      <c r="A1674" s="14"/>
      <c r="B1674" s="14"/>
      <c r="C1674" s="14"/>
      <c r="D1674" s="22" t="s">
        <v>2035</v>
      </c>
      <c r="E1674" s="14"/>
      <c r="F1674" s="14"/>
      <c r="G1674" s="14"/>
      <c r="H1674" s="14"/>
      <c r="I1674" s="14"/>
      <c r="J1674" s="14"/>
    </row>
    <row r="1675" spans="1:10" x14ac:dyDescent="0.25">
      <c r="A1675" s="10" t="s">
        <v>2036</v>
      </c>
      <c r="B1675" s="11" t="s">
        <v>16</v>
      </c>
      <c r="C1675" s="11" t="s">
        <v>17</v>
      </c>
      <c r="D1675" s="22" t="s">
        <v>2037</v>
      </c>
      <c r="E1675" s="12">
        <v>11</v>
      </c>
      <c r="F1675" s="12">
        <v>48.13</v>
      </c>
      <c r="G1675" s="13">
        <f>ROUND(E1675*F1675,2)</f>
        <v>529.42999999999995</v>
      </c>
      <c r="H1675" s="12">
        <v>11</v>
      </c>
      <c r="I1675" s="38">
        <v>0</v>
      </c>
      <c r="J1675" s="13">
        <f>ROUND(H1675*I1675,2)</f>
        <v>0</v>
      </c>
    </row>
    <row r="1676" spans="1:10" ht="56.25" x14ac:dyDescent="0.25">
      <c r="A1676" s="14"/>
      <c r="B1676" s="14"/>
      <c r="C1676" s="14"/>
      <c r="D1676" s="22" t="s">
        <v>2038</v>
      </c>
      <c r="E1676" s="14"/>
      <c r="F1676" s="14"/>
      <c r="G1676" s="14"/>
      <c r="H1676" s="14"/>
      <c r="I1676" s="14"/>
      <c r="J1676" s="14"/>
    </row>
    <row r="1677" spans="1:10" x14ac:dyDescent="0.25">
      <c r="A1677" s="10" t="s">
        <v>2039</v>
      </c>
      <c r="B1677" s="11" t="s">
        <v>16</v>
      </c>
      <c r="C1677" s="11" t="s">
        <v>107</v>
      </c>
      <c r="D1677" s="22" t="s">
        <v>2040</v>
      </c>
      <c r="E1677" s="12">
        <v>120</v>
      </c>
      <c r="F1677" s="12">
        <v>33.61</v>
      </c>
      <c r="G1677" s="13">
        <f>ROUND(E1677*F1677,2)</f>
        <v>4033.2</v>
      </c>
      <c r="H1677" s="12">
        <v>120</v>
      </c>
      <c r="I1677" s="38">
        <v>0</v>
      </c>
      <c r="J1677" s="13">
        <f>ROUND(H1677*I1677,2)</f>
        <v>0</v>
      </c>
    </row>
    <row r="1678" spans="1:10" ht="45" x14ac:dyDescent="0.25">
      <c r="A1678" s="14"/>
      <c r="B1678" s="14"/>
      <c r="C1678" s="14"/>
      <c r="D1678" s="22" t="s">
        <v>2041</v>
      </c>
      <c r="E1678" s="14"/>
      <c r="F1678" s="14"/>
      <c r="G1678" s="14"/>
      <c r="H1678" s="14"/>
      <c r="I1678" s="14"/>
      <c r="J1678" s="14"/>
    </row>
    <row r="1679" spans="1:10" x14ac:dyDescent="0.25">
      <c r="A1679" s="14"/>
      <c r="B1679" s="14"/>
      <c r="C1679" s="14"/>
      <c r="D1679" s="33" t="s">
        <v>2042</v>
      </c>
      <c r="E1679" s="12">
        <v>1</v>
      </c>
      <c r="F1679" s="15">
        <f>G1671+G1673+G1675+G1677</f>
        <v>15494.23</v>
      </c>
      <c r="G1679" s="15">
        <f>ROUND(E1679*F1679,2)</f>
        <v>15494.23</v>
      </c>
      <c r="H1679" s="12">
        <v>1</v>
      </c>
      <c r="I1679" s="15">
        <f>J1671+J1673+J1675+J1677</f>
        <v>0</v>
      </c>
      <c r="J1679" s="15">
        <f>ROUND(H1679*I1679,2)</f>
        <v>0</v>
      </c>
    </row>
    <row r="1680" spans="1:10" ht="1.1499999999999999" customHeight="1" x14ac:dyDescent="0.25">
      <c r="A1680" s="16"/>
      <c r="B1680" s="16"/>
      <c r="C1680" s="16"/>
      <c r="D1680" s="34"/>
      <c r="E1680" s="16"/>
      <c r="F1680" s="16"/>
      <c r="G1680" s="16"/>
      <c r="H1680" s="16"/>
      <c r="I1680" s="16"/>
      <c r="J1680" s="16"/>
    </row>
    <row r="1681" spans="1:10" x14ac:dyDescent="0.25">
      <c r="A1681" s="20" t="s">
        <v>2043</v>
      </c>
      <c r="B1681" s="20" t="s">
        <v>10</v>
      </c>
      <c r="C1681" s="20" t="s">
        <v>11</v>
      </c>
      <c r="D1681" s="36" t="s">
        <v>2044</v>
      </c>
      <c r="E1681" s="21">
        <f t="shared" ref="E1681:J1681" si="100">E1688</f>
        <v>1</v>
      </c>
      <c r="F1681" s="21">
        <f t="shared" si="100"/>
        <v>2398.25</v>
      </c>
      <c r="G1681" s="21">
        <f t="shared" si="100"/>
        <v>2398.25</v>
      </c>
      <c r="H1681" s="21">
        <f t="shared" si="100"/>
        <v>1</v>
      </c>
      <c r="I1681" s="21">
        <f t="shared" si="100"/>
        <v>0</v>
      </c>
      <c r="J1681" s="21">
        <f t="shared" si="100"/>
        <v>0</v>
      </c>
    </row>
    <row r="1682" spans="1:10" x14ac:dyDescent="0.25">
      <c r="A1682" s="10" t="s">
        <v>2045</v>
      </c>
      <c r="B1682" s="11" t="s">
        <v>16</v>
      </c>
      <c r="C1682" s="11" t="s">
        <v>17</v>
      </c>
      <c r="D1682" s="22" t="s">
        <v>2046</v>
      </c>
      <c r="E1682" s="12">
        <v>0.3</v>
      </c>
      <c r="F1682" s="12">
        <v>1293.08</v>
      </c>
      <c r="G1682" s="13">
        <f>ROUND(E1682*F1682,2)</f>
        <v>387.92</v>
      </c>
      <c r="H1682" s="12">
        <v>0.3</v>
      </c>
      <c r="I1682" s="38">
        <v>0</v>
      </c>
      <c r="J1682" s="13">
        <f>ROUND(H1682*I1682,2)</f>
        <v>0</v>
      </c>
    </row>
    <row r="1683" spans="1:10" ht="56.25" x14ac:dyDescent="0.25">
      <c r="A1683" s="14"/>
      <c r="B1683" s="14"/>
      <c r="C1683" s="14"/>
      <c r="D1683" s="22" t="s">
        <v>2047</v>
      </c>
      <c r="E1683" s="14"/>
      <c r="F1683" s="14"/>
      <c r="G1683" s="14"/>
      <c r="H1683" s="14"/>
      <c r="I1683" s="14"/>
      <c r="J1683" s="14"/>
    </row>
    <row r="1684" spans="1:10" x14ac:dyDescent="0.25">
      <c r="A1684" s="10" t="s">
        <v>2048</v>
      </c>
      <c r="B1684" s="11" t="s">
        <v>16</v>
      </c>
      <c r="C1684" s="11" t="s">
        <v>17</v>
      </c>
      <c r="D1684" s="22" t="s">
        <v>2049</v>
      </c>
      <c r="E1684" s="12">
        <v>0.3</v>
      </c>
      <c r="F1684" s="12">
        <v>2839.2</v>
      </c>
      <c r="G1684" s="13">
        <f>ROUND(E1684*F1684,2)</f>
        <v>851.76</v>
      </c>
      <c r="H1684" s="12">
        <v>0.3</v>
      </c>
      <c r="I1684" s="38">
        <v>0</v>
      </c>
      <c r="J1684" s="13">
        <f>ROUND(H1684*I1684,2)</f>
        <v>0</v>
      </c>
    </row>
    <row r="1685" spans="1:10" ht="135" x14ac:dyDescent="0.25">
      <c r="A1685" s="14"/>
      <c r="B1685" s="14"/>
      <c r="C1685" s="14"/>
      <c r="D1685" s="22" t="s">
        <v>2050</v>
      </c>
      <c r="E1685" s="14"/>
      <c r="F1685" s="14"/>
      <c r="G1685" s="14"/>
      <c r="H1685" s="14"/>
      <c r="I1685" s="14"/>
      <c r="J1685" s="14"/>
    </row>
    <row r="1686" spans="1:10" x14ac:dyDescent="0.25">
      <c r="A1686" s="10" t="s">
        <v>2051</v>
      </c>
      <c r="B1686" s="11" t="s">
        <v>16</v>
      </c>
      <c r="C1686" s="11" t="s">
        <v>17</v>
      </c>
      <c r="D1686" s="22" t="s">
        <v>2052</v>
      </c>
      <c r="E1686" s="12">
        <v>0.3</v>
      </c>
      <c r="F1686" s="12">
        <v>3861.9</v>
      </c>
      <c r="G1686" s="13">
        <f>ROUND(E1686*F1686,2)</f>
        <v>1158.57</v>
      </c>
      <c r="H1686" s="12">
        <v>0.3</v>
      </c>
      <c r="I1686" s="38">
        <v>0</v>
      </c>
      <c r="J1686" s="13">
        <f>ROUND(H1686*I1686,2)</f>
        <v>0</v>
      </c>
    </row>
    <row r="1687" spans="1:10" ht="157.5" x14ac:dyDescent="0.25">
      <c r="A1687" s="14"/>
      <c r="B1687" s="14"/>
      <c r="C1687" s="14"/>
      <c r="D1687" s="22" t="s">
        <v>2053</v>
      </c>
      <c r="E1687" s="14"/>
      <c r="F1687" s="14"/>
      <c r="G1687" s="14"/>
      <c r="H1687" s="14"/>
      <c r="I1687" s="14"/>
      <c r="J1687" s="14"/>
    </row>
    <row r="1688" spans="1:10" x14ac:dyDescent="0.25">
      <c r="A1688" s="14"/>
      <c r="B1688" s="14"/>
      <c r="C1688" s="14"/>
      <c r="D1688" s="33" t="s">
        <v>2054</v>
      </c>
      <c r="E1688" s="12">
        <v>1</v>
      </c>
      <c r="F1688" s="15">
        <f>G1682+G1684+G1686</f>
        <v>2398.25</v>
      </c>
      <c r="G1688" s="15">
        <f>ROUND(E1688*F1688,2)</f>
        <v>2398.25</v>
      </c>
      <c r="H1688" s="12">
        <v>1</v>
      </c>
      <c r="I1688" s="15">
        <f>J1682+J1684+J1686</f>
        <v>0</v>
      </c>
      <c r="J1688" s="15">
        <f>ROUND(H1688*I1688,2)</f>
        <v>0</v>
      </c>
    </row>
    <row r="1689" spans="1:10" ht="1.1499999999999999" customHeight="1" x14ac:dyDescent="0.25">
      <c r="A1689" s="16"/>
      <c r="B1689" s="16"/>
      <c r="C1689" s="16"/>
      <c r="D1689" s="34"/>
      <c r="E1689" s="16"/>
      <c r="F1689" s="16"/>
      <c r="G1689" s="16"/>
      <c r="H1689" s="16"/>
      <c r="I1689" s="16"/>
      <c r="J1689" s="16"/>
    </row>
    <row r="1690" spans="1:10" x14ac:dyDescent="0.25">
      <c r="A1690" s="14"/>
      <c r="B1690" s="14"/>
      <c r="C1690" s="14"/>
      <c r="D1690" s="33" t="s">
        <v>2055</v>
      </c>
      <c r="E1690" s="12">
        <v>1</v>
      </c>
      <c r="F1690" s="15">
        <f>G1601+G1610+G1651+G1670+G1681</f>
        <v>56964.37</v>
      </c>
      <c r="G1690" s="15">
        <f>ROUND(E1690*F1690,2)</f>
        <v>56964.37</v>
      </c>
      <c r="H1690" s="12">
        <v>1</v>
      </c>
      <c r="I1690" s="15">
        <f>J1601+J1610+J1651+J1670+J1681</f>
        <v>0</v>
      </c>
      <c r="J1690" s="15">
        <f>ROUND(H1690*I1690,2)</f>
        <v>0</v>
      </c>
    </row>
    <row r="1691" spans="1:10" ht="1.1499999999999999" customHeight="1" x14ac:dyDescent="0.25">
      <c r="A1691" s="16"/>
      <c r="B1691" s="16"/>
      <c r="C1691" s="16"/>
      <c r="D1691" s="34"/>
      <c r="E1691" s="16"/>
      <c r="F1691" s="16"/>
      <c r="G1691" s="16"/>
      <c r="H1691" s="16"/>
      <c r="I1691" s="16"/>
      <c r="J1691" s="16"/>
    </row>
    <row r="1692" spans="1:10" x14ac:dyDescent="0.25">
      <c r="A1692" s="17" t="s">
        <v>2056</v>
      </c>
      <c r="B1692" s="23" t="s">
        <v>10</v>
      </c>
      <c r="C1692" s="17" t="s">
        <v>11</v>
      </c>
      <c r="D1692" s="35" t="s">
        <v>2057</v>
      </c>
      <c r="E1692" s="18">
        <f t="shared" ref="E1692:J1692" si="101">E1910</f>
        <v>1</v>
      </c>
      <c r="F1692" s="18">
        <f t="shared" si="101"/>
        <v>209653.42</v>
      </c>
      <c r="G1692" s="18">
        <f t="shared" si="101"/>
        <v>209653.42</v>
      </c>
      <c r="H1692" s="18">
        <f t="shared" si="101"/>
        <v>1</v>
      </c>
      <c r="I1692" s="18">
        <f t="shared" si="101"/>
        <v>0</v>
      </c>
      <c r="J1692" s="18">
        <f t="shared" si="101"/>
        <v>0</v>
      </c>
    </row>
    <row r="1693" spans="1:10" x14ac:dyDescent="0.25">
      <c r="A1693" s="20" t="s">
        <v>2058</v>
      </c>
      <c r="B1693" s="26" t="s">
        <v>10</v>
      </c>
      <c r="C1693" s="20" t="s">
        <v>11</v>
      </c>
      <c r="D1693" s="36" t="s">
        <v>2059</v>
      </c>
      <c r="E1693" s="21">
        <f t="shared" ref="E1693:J1693" si="102">E1706</f>
        <v>1</v>
      </c>
      <c r="F1693" s="21">
        <f t="shared" si="102"/>
        <v>11535.39</v>
      </c>
      <c r="G1693" s="21">
        <f t="shared" si="102"/>
        <v>11535.39</v>
      </c>
      <c r="H1693" s="21">
        <f t="shared" si="102"/>
        <v>1</v>
      </c>
      <c r="I1693" s="21">
        <f t="shared" si="102"/>
        <v>0</v>
      </c>
      <c r="J1693" s="21">
        <f t="shared" si="102"/>
        <v>0</v>
      </c>
    </row>
    <row r="1694" spans="1:10" x14ac:dyDescent="0.25">
      <c r="A1694" s="10" t="s">
        <v>2060</v>
      </c>
      <c r="B1694" s="11" t="s">
        <v>16</v>
      </c>
      <c r="C1694" s="11" t="s">
        <v>17</v>
      </c>
      <c r="D1694" s="22" t="s">
        <v>2061</v>
      </c>
      <c r="E1694" s="12">
        <v>5</v>
      </c>
      <c r="F1694" s="12">
        <v>897.27</v>
      </c>
      <c r="G1694" s="13">
        <f>ROUND(E1694*F1694,2)</f>
        <v>4486.3500000000004</v>
      </c>
      <c r="H1694" s="12">
        <v>5</v>
      </c>
      <c r="I1694" s="38">
        <v>0</v>
      </c>
      <c r="J1694" s="13">
        <f>ROUND(H1694*I1694,2)</f>
        <v>0</v>
      </c>
    </row>
    <row r="1695" spans="1:10" ht="213.75" x14ac:dyDescent="0.25">
      <c r="A1695" s="14"/>
      <c r="B1695" s="14"/>
      <c r="C1695" s="14"/>
      <c r="D1695" s="22" t="s">
        <v>2062</v>
      </c>
      <c r="E1695" s="14"/>
      <c r="F1695" s="14"/>
      <c r="G1695" s="14"/>
      <c r="H1695" s="14"/>
      <c r="I1695" s="14"/>
      <c r="J1695" s="14"/>
    </row>
    <row r="1696" spans="1:10" x14ac:dyDescent="0.25">
      <c r="A1696" s="10" t="s">
        <v>2063</v>
      </c>
      <c r="B1696" s="11" t="s">
        <v>16</v>
      </c>
      <c r="C1696" s="11" t="s">
        <v>17</v>
      </c>
      <c r="D1696" s="22" t="s">
        <v>2064</v>
      </c>
      <c r="E1696" s="12">
        <v>2</v>
      </c>
      <c r="F1696" s="12">
        <v>629.52</v>
      </c>
      <c r="G1696" s="13">
        <f>ROUND(E1696*F1696,2)</f>
        <v>1259.04</v>
      </c>
      <c r="H1696" s="12">
        <v>2</v>
      </c>
      <c r="I1696" s="38">
        <v>0</v>
      </c>
      <c r="J1696" s="13">
        <f>ROUND(H1696*I1696,2)</f>
        <v>0</v>
      </c>
    </row>
    <row r="1697" spans="1:10" ht="180" x14ac:dyDescent="0.25">
      <c r="A1697" s="14"/>
      <c r="B1697" s="14"/>
      <c r="C1697" s="14"/>
      <c r="D1697" s="22" t="s">
        <v>2065</v>
      </c>
      <c r="E1697" s="14"/>
      <c r="F1697" s="14"/>
      <c r="G1697" s="14"/>
      <c r="H1697" s="14"/>
      <c r="I1697" s="14"/>
      <c r="J1697" s="14"/>
    </row>
    <row r="1698" spans="1:10" x14ac:dyDescent="0.25">
      <c r="A1698" s="10" t="s">
        <v>2066</v>
      </c>
      <c r="B1698" s="11" t="s">
        <v>16</v>
      </c>
      <c r="C1698" s="11" t="s">
        <v>107</v>
      </c>
      <c r="D1698" s="22" t="s">
        <v>2067</v>
      </c>
      <c r="E1698" s="12">
        <v>750</v>
      </c>
      <c r="F1698" s="12">
        <v>3.87</v>
      </c>
      <c r="G1698" s="13">
        <f>ROUND(E1698*F1698,2)</f>
        <v>2902.5</v>
      </c>
      <c r="H1698" s="12">
        <v>750</v>
      </c>
      <c r="I1698" s="38">
        <v>0</v>
      </c>
      <c r="J1698" s="13">
        <f>ROUND(H1698*I1698,2)</f>
        <v>0</v>
      </c>
    </row>
    <row r="1699" spans="1:10" ht="22.5" x14ac:dyDescent="0.25">
      <c r="A1699" s="14"/>
      <c r="B1699" s="14"/>
      <c r="C1699" s="14"/>
      <c r="D1699" s="22" t="s">
        <v>2068</v>
      </c>
      <c r="E1699" s="14"/>
      <c r="F1699" s="14"/>
      <c r="G1699" s="14"/>
      <c r="H1699" s="14"/>
      <c r="I1699" s="14"/>
      <c r="J1699" s="14"/>
    </row>
    <row r="1700" spans="1:10" x14ac:dyDescent="0.25">
      <c r="A1700" s="10" t="s">
        <v>2069</v>
      </c>
      <c r="B1700" s="11" t="s">
        <v>16</v>
      </c>
      <c r="C1700" s="11" t="s">
        <v>17</v>
      </c>
      <c r="D1700" s="22" t="s">
        <v>2070</v>
      </c>
      <c r="E1700" s="12">
        <v>1</v>
      </c>
      <c r="F1700" s="12">
        <v>1155</v>
      </c>
      <c r="G1700" s="13">
        <f>ROUND(E1700*F1700,2)</f>
        <v>1155</v>
      </c>
      <c r="H1700" s="12">
        <v>1</v>
      </c>
      <c r="I1700" s="38">
        <v>0</v>
      </c>
      <c r="J1700" s="13">
        <f>ROUND(H1700*I1700,2)</f>
        <v>0</v>
      </c>
    </row>
    <row r="1701" spans="1:10" ht="22.5" x14ac:dyDescent="0.25">
      <c r="A1701" s="14"/>
      <c r="B1701" s="14"/>
      <c r="C1701" s="14"/>
      <c r="D1701" s="22" t="s">
        <v>2071</v>
      </c>
      <c r="E1701" s="14"/>
      <c r="F1701" s="14"/>
      <c r="G1701" s="14"/>
      <c r="H1701" s="14"/>
      <c r="I1701" s="14"/>
      <c r="J1701" s="14"/>
    </row>
    <row r="1702" spans="1:10" x14ac:dyDescent="0.25">
      <c r="A1702" s="10" t="s">
        <v>2072</v>
      </c>
      <c r="B1702" s="11" t="s">
        <v>16</v>
      </c>
      <c r="C1702" s="11" t="s">
        <v>17</v>
      </c>
      <c r="D1702" s="22" t="s">
        <v>2073</v>
      </c>
      <c r="E1702" s="12">
        <v>1</v>
      </c>
      <c r="F1702" s="12">
        <v>1260</v>
      </c>
      <c r="G1702" s="13">
        <f>ROUND(E1702*F1702,2)</f>
        <v>1260</v>
      </c>
      <c r="H1702" s="12">
        <v>1</v>
      </c>
      <c r="I1702" s="38">
        <v>0</v>
      </c>
      <c r="J1702" s="13">
        <f>ROUND(H1702*I1702,2)</f>
        <v>0</v>
      </c>
    </row>
    <row r="1703" spans="1:10" ht="33.75" x14ac:dyDescent="0.25">
      <c r="A1703" s="14"/>
      <c r="B1703" s="14"/>
      <c r="C1703" s="14"/>
      <c r="D1703" s="22" t="s">
        <v>2074</v>
      </c>
      <c r="E1703" s="14"/>
      <c r="F1703" s="14"/>
      <c r="G1703" s="14"/>
      <c r="H1703" s="14"/>
      <c r="I1703" s="14"/>
      <c r="J1703" s="14"/>
    </row>
    <row r="1704" spans="1:10" x14ac:dyDescent="0.25">
      <c r="A1704" s="10" t="s">
        <v>2075</v>
      </c>
      <c r="B1704" s="11" t="s">
        <v>16</v>
      </c>
      <c r="C1704" s="11" t="s">
        <v>17</v>
      </c>
      <c r="D1704" s="22" t="s">
        <v>2076</v>
      </c>
      <c r="E1704" s="12">
        <v>1</v>
      </c>
      <c r="F1704" s="12">
        <v>472.5</v>
      </c>
      <c r="G1704" s="13">
        <f>ROUND(E1704*F1704,2)</f>
        <v>472.5</v>
      </c>
      <c r="H1704" s="12">
        <v>1</v>
      </c>
      <c r="I1704" s="38">
        <v>0</v>
      </c>
      <c r="J1704" s="13">
        <f>ROUND(H1704*I1704,2)</f>
        <v>0</v>
      </c>
    </row>
    <row r="1705" spans="1:10" ht="22.5" x14ac:dyDescent="0.25">
      <c r="A1705" s="14"/>
      <c r="B1705" s="14"/>
      <c r="C1705" s="14"/>
      <c r="D1705" s="22" t="s">
        <v>2077</v>
      </c>
      <c r="E1705" s="14"/>
      <c r="F1705" s="14"/>
      <c r="G1705" s="14"/>
      <c r="H1705" s="14"/>
      <c r="I1705" s="14"/>
      <c r="J1705" s="14"/>
    </row>
    <row r="1706" spans="1:10" x14ac:dyDescent="0.25">
      <c r="A1706" s="14"/>
      <c r="B1706" s="14"/>
      <c r="C1706" s="14"/>
      <c r="D1706" s="33" t="s">
        <v>2078</v>
      </c>
      <c r="E1706" s="12">
        <v>1</v>
      </c>
      <c r="F1706" s="15">
        <f>G1694+G1696+G1698+G1700+G1702+G1704</f>
        <v>11535.39</v>
      </c>
      <c r="G1706" s="15">
        <f>ROUND(E1706*F1706,2)</f>
        <v>11535.39</v>
      </c>
      <c r="H1706" s="12">
        <v>1</v>
      </c>
      <c r="I1706" s="15">
        <f>J1694+J1696+J1698+J1700+J1702+J1704</f>
        <v>0</v>
      </c>
      <c r="J1706" s="15">
        <f>ROUND(H1706*I1706,2)</f>
        <v>0</v>
      </c>
    </row>
    <row r="1707" spans="1:10" ht="1.1499999999999999" customHeight="1" x14ac:dyDescent="0.25">
      <c r="A1707" s="16"/>
      <c r="B1707" s="16"/>
      <c r="C1707" s="16"/>
      <c r="D1707" s="34"/>
      <c r="E1707" s="16"/>
      <c r="F1707" s="16"/>
      <c r="G1707" s="16"/>
      <c r="H1707" s="16"/>
      <c r="I1707" s="16"/>
      <c r="J1707" s="16"/>
    </row>
    <row r="1708" spans="1:10" x14ac:dyDescent="0.25">
      <c r="A1708" s="20" t="s">
        <v>2079</v>
      </c>
      <c r="B1708" s="26" t="s">
        <v>10</v>
      </c>
      <c r="C1708" s="20" t="s">
        <v>11</v>
      </c>
      <c r="D1708" s="36" t="s">
        <v>2080</v>
      </c>
      <c r="E1708" s="21">
        <f t="shared" ref="E1708:J1708" si="103">E1733</f>
        <v>1</v>
      </c>
      <c r="F1708" s="21">
        <f t="shared" si="103"/>
        <v>29229.27</v>
      </c>
      <c r="G1708" s="21">
        <f t="shared" si="103"/>
        <v>29229.27</v>
      </c>
      <c r="H1708" s="21">
        <f t="shared" si="103"/>
        <v>1</v>
      </c>
      <c r="I1708" s="21">
        <f t="shared" si="103"/>
        <v>0</v>
      </c>
      <c r="J1708" s="21">
        <f t="shared" si="103"/>
        <v>0</v>
      </c>
    </row>
    <row r="1709" spans="1:10" x14ac:dyDescent="0.25">
      <c r="A1709" s="10" t="s">
        <v>2081</v>
      </c>
      <c r="B1709" s="11" t="s">
        <v>16</v>
      </c>
      <c r="C1709" s="11" t="s">
        <v>17</v>
      </c>
      <c r="D1709" s="22" t="s">
        <v>2082</v>
      </c>
      <c r="E1709" s="12">
        <v>3</v>
      </c>
      <c r="F1709" s="12">
        <v>523.1</v>
      </c>
      <c r="G1709" s="13">
        <f>ROUND(E1709*F1709,2)</f>
        <v>1569.3</v>
      </c>
      <c r="H1709" s="12">
        <v>3</v>
      </c>
      <c r="I1709" s="38">
        <v>0</v>
      </c>
      <c r="J1709" s="13">
        <f>ROUND(H1709*I1709,2)</f>
        <v>0</v>
      </c>
    </row>
    <row r="1710" spans="1:10" ht="22.5" x14ac:dyDescent="0.25">
      <c r="A1710" s="14"/>
      <c r="B1710" s="14"/>
      <c r="C1710" s="14"/>
      <c r="D1710" s="22" t="s">
        <v>2083</v>
      </c>
      <c r="E1710" s="14"/>
      <c r="F1710" s="14"/>
      <c r="G1710" s="14"/>
      <c r="H1710" s="14"/>
      <c r="I1710" s="14"/>
      <c r="J1710" s="14"/>
    </row>
    <row r="1711" spans="1:10" x14ac:dyDescent="0.25">
      <c r="A1711" s="10" t="s">
        <v>2084</v>
      </c>
      <c r="B1711" s="11" t="s">
        <v>16</v>
      </c>
      <c r="C1711" s="11" t="s">
        <v>2085</v>
      </c>
      <c r="D1711" s="22" t="s">
        <v>2086</v>
      </c>
      <c r="E1711" s="12">
        <v>2</v>
      </c>
      <c r="F1711" s="12">
        <v>302.69</v>
      </c>
      <c r="G1711" s="13">
        <f>ROUND(E1711*F1711,2)</f>
        <v>605.38</v>
      </c>
      <c r="H1711" s="12">
        <v>2</v>
      </c>
      <c r="I1711" s="38">
        <v>0</v>
      </c>
      <c r="J1711" s="13">
        <f>ROUND(H1711*I1711,2)</f>
        <v>0</v>
      </c>
    </row>
    <row r="1712" spans="1:10" ht="33.75" x14ac:dyDescent="0.25">
      <c r="A1712" s="14"/>
      <c r="B1712" s="14"/>
      <c r="C1712" s="14"/>
      <c r="D1712" s="22" t="s">
        <v>2087</v>
      </c>
      <c r="E1712" s="14"/>
      <c r="F1712" s="14"/>
      <c r="G1712" s="14"/>
      <c r="H1712" s="14"/>
      <c r="I1712" s="14"/>
      <c r="J1712" s="14"/>
    </row>
    <row r="1713" spans="1:10" x14ac:dyDescent="0.25">
      <c r="A1713" s="10" t="s">
        <v>2088</v>
      </c>
      <c r="B1713" s="11" t="s">
        <v>16</v>
      </c>
      <c r="C1713" s="11" t="s">
        <v>2085</v>
      </c>
      <c r="D1713" s="22" t="s">
        <v>2089</v>
      </c>
      <c r="E1713" s="12">
        <v>2</v>
      </c>
      <c r="F1713" s="12">
        <v>302.69</v>
      </c>
      <c r="G1713" s="13">
        <f>ROUND(E1713*F1713,2)</f>
        <v>605.38</v>
      </c>
      <c r="H1713" s="12">
        <v>2</v>
      </c>
      <c r="I1713" s="38">
        <v>0</v>
      </c>
      <c r="J1713" s="13">
        <f>ROUND(H1713*I1713,2)</f>
        <v>0</v>
      </c>
    </row>
    <row r="1714" spans="1:10" ht="33.75" x14ac:dyDescent="0.25">
      <c r="A1714" s="14"/>
      <c r="B1714" s="14"/>
      <c r="C1714" s="14"/>
      <c r="D1714" s="22" t="s">
        <v>2090</v>
      </c>
      <c r="E1714" s="14"/>
      <c r="F1714" s="14"/>
      <c r="G1714" s="14"/>
      <c r="H1714" s="14"/>
      <c r="I1714" s="14"/>
      <c r="J1714" s="14"/>
    </row>
    <row r="1715" spans="1:10" x14ac:dyDescent="0.25">
      <c r="A1715" s="10" t="s">
        <v>2091</v>
      </c>
      <c r="B1715" s="11" t="s">
        <v>16</v>
      </c>
      <c r="C1715" s="11" t="s">
        <v>2085</v>
      </c>
      <c r="D1715" s="22" t="s">
        <v>2092</v>
      </c>
      <c r="E1715" s="12">
        <v>1</v>
      </c>
      <c r="F1715" s="12">
        <v>3203.08</v>
      </c>
      <c r="G1715" s="13">
        <f>ROUND(E1715*F1715,2)</f>
        <v>3203.08</v>
      </c>
      <c r="H1715" s="12">
        <v>1</v>
      </c>
      <c r="I1715" s="38">
        <v>0</v>
      </c>
      <c r="J1715" s="13">
        <f>ROUND(H1715*I1715,2)</f>
        <v>0</v>
      </c>
    </row>
    <row r="1716" spans="1:10" ht="33.75" x14ac:dyDescent="0.25">
      <c r="A1716" s="14"/>
      <c r="B1716" s="14"/>
      <c r="C1716" s="14"/>
      <c r="D1716" s="22" t="s">
        <v>2093</v>
      </c>
      <c r="E1716" s="14"/>
      <c r="F1716" s="14"/>
      <c r="G1716" s="14"/>
      <c r="H1716" s="14"/>
      <c r="I1716" s="14"/>
      <c r="J1716" s="14"/>
    </row>
    <row r="1717" spans="1:10" x14ac:dyDescent="0.25">
      <c r="A1717" s="10" t="s">
        <v>2094</v>
      </c>
      <c r="B1717" s="11" t="s">
        <v>16</v>
      </c>
      <c r="C1717" s="11" t="s">
        <v>2085</v>
      </c>
      <c r="D1717" s="22" t="s">
        <v>2095</v>
      </c>
      <c r="E1717" s="12">
        <v>1</v>
      </c>
      <c r="F1717" s="12">
        <v>274.73</v>
      </c>
      <c r="G1717" s="13">
        <f>ROUND(E1717*F1717,2)</f>
        <v>274.73</v>
      </c>
      <c r="H1717" s="12">
        <v>1</v>
      </c>
      <c r="I1717" s="38">
        <v>0</v>
      </c>
      <c r="J1717" s="13">
        <f>ROUND(H1717*I1717,2)</f>
        <v>0</v>
      </c>
    </row>
    <row r="1718" spans="1:10" ht="22.5" x14ac:dyDescent="0.25">
      <c r="A1718" s="14"/>
      <c r="B1718" s="14"/>
      <c r="C1718" s="14"/>
      <c r="D1718" s="22" t="s">
        <v>2096</v>
      </c>
      <c r="E1718" s="14"/>
      <c r="F1718" s="14"/>
      <c r="G1718" s="14"/>
      <c r="H1718" s="14"/>
      <c r="I1718" s="14"/>
      <c r="J1718" s="14"/>
    </row>
    <row r="1719" spans="1:10" x14ac:dyDescent="0.25">
      <c r="A1719" s="10" t="s">
        <v>2097</v>
      </c>
      <c r="B1719" s="11" t="s">
        <v>16</v>
      </c>
      <c r="C1719" s="11" t="s">
        <v>107</v>
      </c>
      <c r="D1719" s="22" t="s">
        <v>2098</v>
      </c>
      <c r="E1719" s="12">
        <v>1250</v>
      </c>
      <c r="F1719" s="12">
        <v>9.31</v>
      </c>
      <c r="G1719" s="13">
        <f>ROUND(E1719*F1719,2)</f>
        <v>11637.5</v>
      </c>
      <c r="H1719" s="12">
        <v>1250</v>
      </c>
      <c r="I1719" s="38">
        <v>0</v>
      </c>
      <c r="J1719" s="13">
        <f>ROUND(H1719*I1719,2)</f>
        <v>0</v>
      </c>
    </row>
    <row r="1720" spans="1:10" ht="22.5" x14ac:dyDescent="0.25">
      <c r="A1720" s="14"/>
      <c r="B1720" s="14"/>
      <c r="C1720" s="14"/>
      <c r="D1720" s="22" t="s">
        <v>2099</v>
      </c>
      <c r="E1720" s="14"/>
      <c r="F1720" s="14"/>
      <c r="G1720" s="14"/>
      <c r="H1720" s="14"/>
      <c r="I1720" s="14"/>
      <c r="J1720" s="14"/>
    </row>
    <row r="1721" spans="1:10" x14ac:dyDescent="0.25">
      <c r="A1721" s="10" t="s">
        <v>2100</v>
      </c>
      <c r="B1721" s="11" t="s">
        <v>16</v>
      </c>
      <c r="C1721" s="11" t="s">
        <v>17</v>
      </c>
      <c r="D1721" s="22" t="s">
        <v>2101</v>
      </c>
      <c r="E1721" s="12">
        <v>8</v>
      </c>
      <c r="F1721" s="12">
        <v>742.85</v>
      </c>
      <c r="G1721" s="13">
        <f>ROUND(E1721*F1721,2)</f>
        <v>5942.8</v>
      </c>
      <c r="H1721" s="12">
        <v>8</v>
      </c>
      <c r="I1721" s="38">
        <v>0</v>
      </c>
      <c r="J1721" s="13">
        <f>ROUND(H1721*I1721,2)</f>
        <v>0</v>
      </c>
    </row>
    <row r="1722" spans="1:10" ht="56.25" x14ac:dyDescent="0.25">
      <c r="A1722" s="14"/>
      <c r="B1722" s="14"/>
      <c r="C1722" s="14"/>
      <c r="D1722" s="22" t="s">
        <v>2102</v>
      </c>
      <c r="E1722" s="14"/>
      <c r="F1722" s="14"/>
      <c r="G1722" s="14"/>
      <c r="H1722" s="14"/>
      <c r="I1722" s="14"/>
      <c r="J1722" s="14"/>
    </row>
    <row r="1723" spans="1:10" x14ac:dyDescent="0.25">
      <c r="A1723" s="10" t="s">
        <v>2103</v>
      </c>
      <c r="B1723" s="11" t="s">
        <v>16</v>
      </c>
      <c r="C1723" s="11" t="s">
        <v>17</v>
      </c>
      <c r="D1723" s="22" t="s">
        <v>2104</v>
      </c>
      <c r="E1723" s="12">
        <v>1</v>
      </c>
      <c r="F1723" s="12">
        <v>1611.1</v>
      </c>
      <c r="G1723" s="13">
        <f>ROUND(E1723*F1723,2)</f>
        <v>1611.1</v>
      </c>
      <c r="H1723" s="12">
        <v>1</v>
      </c>
      <c r="I1723" s="38">
        <v>0</v>
      </c>
      <c r="J1723" s="13">
        <f>ROUND(H1723*I1723,2)</f>
        <v>0</v>
      </c>
    </row>
    <row r="1724" spans="1:10" ht="22.5" x14ac:dyDescent="0.25">
      <c r="A1724" s="14"/>
      <c r="B1724" s="14"/>
      <c r="C1724" s="14"/>
      <c r="D1724" s="22" t="s">
        <v>2105</v>
      </c>
      <c r="E1724" s="14"/>
      <c r="F1724" s="14"/>
      <c r="G1724" s="14"/>
      <c r="H1724" s="14"/>
      <c r="I1724" s="14"/>
      <c r="J1724" s="14"/>
    </row>
    <row r="1725" spans="1:10" x14ac:dyDescent="0.25">
      <c r="A1725" s="10" t="s">
        <v>2106</v>
      </c>
      <c r="B1725" s="11" t="s">
        <v>16</v>
      </c>
      <c r="C1725" s="11" t="s">
        <v>17</v>
      </c>
      <c r="D1725" s="22" t="s">
        <v>2107</v>
      </c>
      <c r="E1725" s="12">
        <v>1</v>
      </c>
      <c r="F1725" s="12">
        <v>997.5</v>
      </c>
      <c r="G1725" s="13">
        <f>ROUND(E1725*F1725,2)</f>
        <v>997.5</v>
      </c>
      <c r="H1725" s="12">
        <v>1</v>
      </c>
      <c r="I1725" s="38">
        <v>0</v>
      </c>
      <c r="J1725" s="13">
        <f>ROUND(H1725*I1725,2)</f>
        <v>0</v>
      </c>
    </row>
    <row r="1726" spans="1:10" ht="22.5" x14ac:dyDescent="0.25">
      <c r="A1726" s="14"/>
      <c r="B1726" s="14"/>
      <c r="C1726" s="14"/>
      <c r="D1726" s="22" t="s">
        <v>2108</v>
      </c>
      <c r="E1726" s="14"/>
      <c r="F1726" s="14"/>
      <c r="G1726" s="14"/>
      <c r="H1726" s="14"/>
      <c r="I1726" s="14"/>
      <c r="J1726" s="14"/>
    </row>
    <row r="1727" spans="1:10" x14ac:dyDescent="0.25">
      <c r="A1727" s="10" t="s">
        <v>2109</v>
      </c>
      <c r="B1727" s="11" t="s">
        <v>16</v>
      </c>
      <c r="C1727" s="11" t="s">
        <v>17</v>
      </c>
      <c r="D1727" s="22" t="s">
        <v>2110</v>
      </c>
      <c r="E1727" s="12">
        <v>1</v>
      </c>
      <c r="F1727" s="12">
        <v>1470</v>
      </c>
      <c r="G1727" s="13">
        <f>ROUND(E1727*F1727,2)</f>
        <v>1470</v>
      </c>
      <c r="H1727" s="12">
        <v>1</v>
      </c>
      <c r="I1727" s="38">
        <v>0</v>
      </c>
      <c r="J1727" s="13">
        <f>ROUND(H1727*I1727,2)</f>
        <v>0</v>
      </c>
    </row>
    <row r="1728" spans="1:10" ht="22.5" x14ac:dyDescent="0.25">
      <c r="A1728" s="14"/>
      <c r="B1728" s="14"/>
      <c r="C1728" s="14"/>
      <c r="D1728" s="22" t="s">
        <v>2111</v>
      </c>
      <c r="E1728" s="14"/>
      <c r="F1728" s="14"/>
      <c r="G1728" s="14"/>
      <c r="H1728" s="14"/>
      <c r="I1728" s="14"/>
      <c r="J1728" s="14"/>
    </row>
    <row r="1729" spans="1:10" x14ac:dyDescent="0.25">
      <c r="A1729" s="10" t="s">
        <v>2112</v>
      </c>
      <c r="B1729" s="11" t="s">
        <v>16</v>
      </c>
      <c r="C1729" s="11" t="s">
        <v>17</v>
      </c>
      <c r="D1729" s="22" t="s">
        <v>2113</v>
      </c>
      <c r="E1729" s="12">
        <v>1</v>
      </c>
      <c r="F1729" s="12">
        <v>472.5</v>
      </c>
      <c r="G1729" s="13">
        <f>ROUND(E1729*F1729,2)</f>
        <v>472.5</v>
      </c>
      <c r="H1729" s="12">
        <v>1</v>
      </c>
      <c r="I1729" s="38">
        <v>0</v>
      </c>
      <c r="J1729" s="13">
        <f>ROUND(H1729*I1729,2)</f>
        <v>0</v>
      </c>
    </row>
    <row r="1730" spans="1:10" ht="22.5" x14ac:dyDescent="0.25">
      <c r="A1730" s="14"/>
      <c r="B1730" s="14"/>
      <c r="C1730" s="14"/>
      <c r="D1730" s="22" t="s">
        <v>2114</v>
      </c>
      <c r="E1730" s="14"/>
      <c r="F1730" s="14"/>
      <c r="G1730" s="14"/>
      <c r="H1730" s="14"/>
      <c r="I1730" s="14"/>
      <c r="J1730" s="14"/>
    </row>
    <row r="1731" spans="1:10" x14ac:dyDescent="0.25">
      <c r="A1731" s="10" t="s">
        <v>2115</v>
      </c>
      <c r="B1731" s="11" t="s">
        <v>16</v>
      </c>
      <c r="C1731" s="11" t="s">
        <v>17</v>
      </c>
      <c r="D1731" s="22" t="s">
        <v>2116</v>
      </c>
      <c r="E1731" s="12">
        <v>1</v>
      </c>
      <c r="F1731" s="12">
        <v>840</v>
      </c>
      <c r="G1731" s="13">
        <f>ROUND(E1731*F1731,2)</f>
        <v>840</v>
      </c>
      <c r="H1731" s="12">
        <v>1</v>
      </c>
      <c r="I1731" s="38">
        <v>0</v>
      </c>
      <c r="J1731" s="13">
        <f>ROUND(H1731*I1731,2)</f>
        <v>0</v>
      </c>
    </row>
    <row r="1732" spans="1:10" x14ac:dyDescent="0.25">
      <c r="A1732" s="14"/>
      <c r="B1732" s="14"/>
      <c r="C1732" s="14"/>
      <c r="D1732" s="22" t="s">
        <v>2116</v>
      </c>
      <c r="E1732" s="14"/>
      <c r="F1732" s="14"/>
      <c r="G1732" s="14"/>
      <c r="H1732" s="14"/>
      <c r="I1732" s="14"/>
      <c r="J1732" s="14"/>
    </row>
    <row r="1733" spans="1:10" x14ac:dyDescent="0.25">
      <c r="A1733" s="14"/>
      <c r="B1733" s="14"/>
      <c r="C1733" s="14"/>
      <c r="D1733" s="33" t="s">
        <v>2117</v>
      </c>
      <c r="E1733" s="12">
        <v>1</v>
      </c>
      <c r="F1733" s="15">
        <f>G1709+G1711+G1713+G1715+G1717+G1719+G1721+G1723+G1725+G1727+G1729+G1731</f>
        <v>29229.27</v>
      </c>
      <c r="G1733" s="15">
        <f>ROUND(E1733*F1733,2)</f>
        <v>29229.27</v>
      </c>
      <c r="H1733" s="12">
        <v>1</v>
      </c>
      <c r="I1733" s="15">
        <f>J1709+J1711+J1713+J1715+J1717+J1719+J1721+J1723+J1725+J1727+J1729+J1731</f>
        <v>0</v>
      </c>
      <c r="J1733" s="15">
        <f>ROUND(H1733*I1733,2)</f>
        <v>0</v>
      </c>
    </row>
    <row r="1734" spans="1:10" ht="1.1499999999999999" customHeight="1" x14ac:dyDescent="0.25">
      <c r="A1734" s="16"/>
      <c r="B1734" s="16"/>
      <c r="C1734" s="16"/>
      <c r="D1734" s="34"/>
      <c r="E1734" s="16"/>
      <c r="F1734" s="16"/>
      <c r="G1734" s="16"/>
      <c r="H1734" s="16"/>
      <c r="I1734" s="16"/>
      <c r="J1734" s="16"/>
    </row>
    <row r="1735" spans="1:10" x14ac:dyDescent="0.25">
      <c r="A1735" s="20" t="s">
        <v>2118</v>
      </c>
      <c r="B1735" s="20" t="s">
        <v>10</v>
      </c>
      <c r="C1735" s="20" t="s">
        <v>11</v>
      </c>
      <c r="D1735" s="36" t="s">
        <v>2119</v>
      </c>
      <c r="E1735" s="21">
        <f t="shared" ref="E1735:J1735" si="104">E1755</f>
        <v>1</v>
      </c>
      <c r="F1735" s="21">
        <f t="shared" si="104"/>
        <v>28334.26</v>
      </c>
      <c r="G1735" s="21">
        <f t="shared" si="104"/>
        <v>28334.26</v>
      </c>
      <c r="H1735" s="21">
        <f t="shared" si="104"/>
        <v>1</v>
      </c>
      <c r="I1735" s="21">
        <f t="shared" si="104"/>
        <v>0</v>
      </c>
      <c r="J1735" s="21">
        <f t="shared" si="104"/>
        <v>0</v>
      </c>
    </row>
    <row r="1736" spans="1:10" x14ac:dyDescent="0.25">
      <c r="A1736" s="10" t="s">
        <v>2120</v>
      </c>
      <c r="B1736" s="11" t="s">
        <v>16</v>
      </c>
      <c r="C1736" s="11" t="s">
        <v>17</v>
      </c>
      <c r="D1736" s="22" t="s">
        <v>2121</v>
      </c>
      <c r="E1736" s="12">
        <v>1</v>
      </c>
      <c r="F1736" s="12">
        <v>510.7</v>
      </c>
      <c r="G1736" s="13">
        <f>ROUND(E1736*F1736,2)</f>
        <v>510.7</v>
      </c>
      <c r="H1736" s="12">
        <v>1</v>
      </c>
      <c r="I1736" s="38">
        <v>0</v>
      </c>
      <c r="J1736" s="13">
        <f>ROUND(H1736*I1736,2)</f>
        <v>0</v>
      </c>
    </row>
    <row r="1737" spans="1:10" ht="45" x14ac:dyDescent="0.25">
      <c r="A1737" s="14"/>
      <c r="B1737" s="14"/>
      <c r="C1737" s="14"/>
      <c r="D1737" s="22" t="s">
        <v>2122</v>
      </c>
      <c r="E1737" s="14"/>
      <c r="F1737" s="14"/>
      <c r="G1737" s="14"/>
      <c r="H1737" s="14"/>
      <c r="I1737" s="14"/>
      <c r="J1737" s="14"/>
    </row>
    <row r="1738" spans="1:10" x14ac:dyDescent="0.25">
      <c r="A1738" s="10" t="s">
        <v>2123</v>
      </c>
      <c r="B1738" s="11" t="s">
        <v>16</v>
      </c>
      <c r="C1738" s="11" t="s">
        <v>17</v>
      </c>
      <c r="D1738" s="22" t="s">
        <v>2124</v>
      </c>
      <c r="E1738" s="12">
        <v>1</v>
      </c>
      <c r="F1738" s="12">
        <v>7204.26</v>
      </c>
      <c r="G1738" s="13">
        <f>ROUND(E1738*F1738,2)</f>
        <v>7204.26</v>
      </c>
      <c r="H1738" s="12">
        <v>1</v>
      </c>
      <c r="I1738" s="38">
        <v>0</v>
      </c>
      <c r="J1738" s="13">
        <f>ROUND(H1738*I1738,2)</f>
        <v>0</v>
      </c>
    </row>
    <row r="1739" spans="1:10" ht="236.25" x14ac:dyDescent="0.25">
      <c r="A1739" s="14"/>
      <c r="B1739" s="14"/>
      <c r="C1739" s="14"/>
      <c r="D1739" s="22" t="s">
        <v>2125</v>
      </c>
      <c r="E1739" s="14"/>
      <c r="F1739" s="14"/>
      <c r="G1739" s="14"/>
      <c r="H1739" s="14"/>
      <c r="I1739" s="14"/>
      <c r="J1739" s="14"/>
    </row>
    <row r="1740" spans="1:10" x14ac:dyDescent="0.25">
      <c r="A1740" s="10" t="s">
        <v>2126</v>
      </c>
      <c r="B1740" s="11" t="s">
        <v>16</v>
      </c>
      <c r="C1740" s="11" t="s">
        <v>17</v>
      </c>
      <c r="D1740" s="22" t="s">
        <v>2127</v>
      </c>
      <c r="E1740" s="12">
        <v>1</v>
      </c>
      <c r="F1740" s="12">
        <v>1296.02</v>
      </c>
      <c r="G1740" s="13">
        <f>ROUND(E1740*F1740,2)</f>
        <v>1296.02</v>
      </c>
      <c r="H1740" s="12">
        <v>1</v>
      </c>
      <c r="I1740" s="38">
        <v>0</v>
      </c>
      <c r="J1740" s="13">
        <f>ROUND(H1740*I1740,2)</f>
        <v>0</v>
      </c>
    </row>
    <row r="1741" spans="1:10" ht="45" x14ac:dyDescent="0.25">
      <c r="A1741" s="14"/>
      <c r="B1741" s="14"/>
      <c r="C1741" s="14"/>
      <c r="D1741" s="22" t="s">
        <v>2128</v>
      </c>
      <c r="E1741" s="14"/>
      <c r="F1741" s="14"/>
      <c r="G1741" s="14"/>
      <c r="H1741" s="14"/>
      <c r="I1741" s="14"/>
      <c r="J1741" s="14"/>
    </row>
    <row r="1742" spans="1:10" x14ac:dyDescent="0.25">
      <c r="A1742" s="10" t="s">
        <v>2129</v>
      </c>
      <c r="B1742" s="11" t="s">
        <v>16</v>
      </c>
      <c r="C1742" s="11" t="s">
        <v>17</v>
      </c>
      <c r="D1742" s="22" t="s">
        <v>2130</v>
      </c>
      <c r="E1742" s="12">
        <v>1</v>
      </c>
      <c r="F1742" s="12">
        <v>124.08</v>
      </c>
      <c r="G1742" s="13">
        <f>ROUND(E1742*F1742,2)</f>
        <v>124.08</v>
      </c>
      <c r="H1742" s="12">
        <v>1</v>
      </c>
      <c r="I1742" s="38">
        <v>0</v>
      </c>
      <c r="J1742" s="13">
        <f>ROUND(H1742*I1742,2)</f>
        <v>0</v>
      </c>
    </row>
    <row r="1743" spans="1:10" ht="33.75" x14ac:dyDescent="0.25">
      <c r="A1743" s="14"/>
      <c r="B1743" s="14"/>
      <c r="C1743" s="14"/>
      <c r="D1743" s="22" t="s">
        <v>2131</v>
      </c>
      <c r="E1743" s="14"/>
      <c r="F1743" s="14"/>
      <c r="G1743" s="14"/>
      <c r="H1743" s="14"/>
      <c r="I1743" s="14"/>
      <c r="J1743" s="14"/>
    </row>
    <row r="1744" spans="1:10" x14ac:dyDescent="0.25">
      <c r="A1744" s="10" t="s">
        <v>2132</v>
      </c>
      <c r="B1744" s="11" t="s">
        <v>16</v>
      </c>
      <c r="C1744" s="11" t="s">
        <v>17</v>
      </c>
      <c r="D1744" s="22" t="s">
        <v>2133</v>
      </c>
      <c r="E1744" s="12">
        <v>1</v>
      </c>
      <c r="F1744" s="12">
        <v>6902.07</v>
      </c>
      <c r="G1744" s="13">
        <f>ROUND(E1744*F1744,2)</f>
        <v>6902.07</v>
      </c>
      <c r="H1744" s="12">
        <v>1</v>
      </c>
      <c r="I1744" s="38">
        <v>0</v>
      </c>
      <c r="J1744" s="13">
        <f>ROUND(H1744*I1744,2)</f>
        <v>0</v>
      </c>
    </row>
    <row r="1745" spans="1:10" ht="56.25" x14ac:dyDescent="0.25">
      <c r="A1745" s="14"/>
      <c r="B1745" s="14"/>
      <c r="C1745" s="14"/>
      <c r="D1745" s="22" t="s">
        <v>2134</v>
      </c>
      <c r="E1745" s="14"/>
      <c r="F1745" s="14"/>
      <c r="G1745" s="14"/>
      <c r="H1745" s="14"/>
      <c r="I1745" s="14"/>
      <c r="J1745" s="14"/>
    </row>
    <row r="1746" spans="1:10" x14ac:dyDescent="0.25">
      <c r="A1746" s="10" t="s">
        <v>2135</v>
      </c>
      <c r="B1746" s="11" t="s">
        <v>16</v>
      </c>
      <c r="C1746" s="11" t="s">
        <v>17</v>
      </c>
      <c r="D1746" s="22" t="s">
        <v>2136</v>
      </c>
      <c r="E1746" s="12">
        <v>1</v>
      </c>
      <c r="F1746" s="12">
        <v>5181.28</v>
      </c>
      <c r="G1746" s="13">
        <f>ROUND(E1746*F1746,2)</f>
        <v>5181.28</v>
      </c>
      <c r="H1746" s="12">
        <v>1</v>
      </c>
      <c r="I1746" s="38">
        <v>0</v>
      </c>
      <c r="J1746" s="13">
        <f>ROUND(H1746*I1746,2)</f>
        <v>0</v>
      </c>
    </row>
    <row r="1747" spans="1:10" ht="67.5" x14ac:dyDescent="0.25">
      <c r="A1747" s="14"/>
      <c r="B1747" s="14"/>
      <c r="C1747" s="14"/>
      <c r="D1747" s="22" t="s">
        <v>2137</v>
      </c>
      <c r="E1747" s="14"/>
      <c r="F1747" s="14"/>
      <c r="G1747" s="14"/>
      <c r="H1747" s="14"/>
      <c r="I1747" s="14"/>
      <c r="J1747" s="14"/>
    </row>
    <row r="1748" spans="1:10" x14ac:dyDescent="0.25">
      <c r="A1748" s="10" t="s">
        <v>2138</v>
      </c>
      <c r="B1748" s="27" t="s">
        <v>16</v>
      </c>
      <c r="C1748" s="11" t="s">
        <v>17</v>
      </c>
      <c r="D1748" s="22" t="s">
        <v>2139</v>
      </c>
      <c r="E1748" s="12">
        <v>1</v>
      </c>
      <c r="F1748" s="12">
        <v>3545.85</v>
      </c>
      <c r="G1748" s="13">
        <f>ROUND(E1748*F1748,2)</f>
        <v>3545.85</v>
      </c>
      <c r="H1748" s="12">
        <v>1</v>
      </c>
      <c r="I1748" s="38">
        <v>0</v>
      </c>
      <c r="J1748" s="13">
        <f>ROUND(H1748*I1748,2)</f>
        <v>0</v>
      </c>
    </row>
    <row r="1749" spans="1:10" ht="78.75" x14ac:dyDescent="0.25">
      <c r="A1749" s="14"/>
      <c r="B1749" s="14"/>
      <c r="C1749" s="14"/>
      <c r="D1749" s="22" t="s">
        <v>2140</v>
      </c>
      <c r="E1749" s="14"/>
      <c r="F1749" s="14"/>
      <c r="G1749" s="14"/>
      <c r="H1749" s="14"/>
      <c r="I1749" s="14"/>
      <c r="J1749" s="14"/>
    </row>
    <row r="1750" spans="1:10" x14ac:dyDescent="0.25">
      <c r="A1750" s="10" t="s">
        <v>2141</v>
      </c>
      <c r="B1750" s="11" t="s">
        <v>16</v>
      </c>
      <c r="C1750" s="11" t="s">
        <v>17</v>
      </c>
      <c r="D1750" s="22" t="s">
        <v>2142</v>
      </c>
      <c r="E1750" s="12">
        <v>1</v>
      </c>
      <c r="F1750" s="12">
        <v>1785</v>
      </c>
      <c r="G1750" s="13">
        <f>ROUND(E1750*F1750,2)</f>
        <v>1785</v>
      </c>
      <c r="H1750" s="12">
        <v>1</v>
      </c>
      <c r="I1750" s="38">
        <v>0</v>
      </c>
      <c r="J1750" s="13">
        <f>ROUND(H1750*I1750,2)</f>
        <v>0</v>
      </c>
    </row>
    <row r="1751" spans="1:10" ht="22.5" x14ac:dyDescent="0.25">
      <c r="A1751" s="14"/>
      <c r="B1751" s="14"/>
      <c r="C1751" s="14"/>
      <c r="D1751" s="22" t="s">
        <v>2143</v>
      </c>
      <c r="E1751" s="14"/>
      <c r="F1751" s="14"/>
      <c r="G1751" s="14"/>
      <c r="H1751" s="14"/>
      <c r="I1751" s="14"/>
      <c r="J1751" s="14"/>
    </row>
    <row r="1752" spans="1:10" x14ac:dyDescent="0.25">
      <c r="A1752" s="10" t="s">
        <v>2144</v>
      </c>
      <c r="B1752" s="11" t="s">
        <v>16</v>
      </c>
      <c r="C1752" s="11" t="s">
        <v>107</v>
      </c>
      <c r="D1752" s="22" t="s">
        <v>2145</v>
      </c>
      <c r="E1752" s="12">
        <v>75</v>
      </c>
      <c r="F1752" s="12">
        <v>8.4</v>
      </c>
      <c r="G1752" s="13">
        <f>ROUND(E1752*F1752,2)</f>
        <v>630</v>
      </c>
      <c r="H1752" s="12">
        <v>75</v>
      </c>
      <c r="I1752" s="38">
        <v>0</v>
      </c>
      <c r="J1752" s="13">
        <f>ROUND(H1752*I1752,2)</f>
        <v>0</v>
      </c>
    </row>
    <row r="1753" spans="1:10" ht="22.5" x14ac:dyDescent="0.25">
      <c r="A1753" s="14"/>
      <c r="B1753" s="14"/>
      <c r="C1753" s="14"/>
      <c r="D1753" s="22" t="s">
        <v>2146</v>
      </c>
      <c r="E1753" s="14"/>
      <c r="F1753" s="14"/>
      <c r="G1753" s="14"/>
      <c r="H1753" s="14"/>
      <c r="I1753" s="14"/>
      <c r="J1753" s="14"/>
    </row>
    <row r="1754" spans="1:10" x14ac:dyDescent="0.25">
      <c r="A1754" s="10" t="s">
        <v>2147</v>
      </c>
      <c r="B1754" s="27" t="s">
        <v>16</v>
      </c>
      <c r="C1754" s="11" t="s">
        <v>17</v>
      </c>
      <c r="D1754" s="22" t="s">
        <v>2148</v>
      </c>
      <c r="E1754" s="12">
        <v>1</v>
      </c>
      <c r="F1754" s="12">
        <v>1155</v>
      </c>
      <c r="G1754" s="13">
        <f>ROUND(E1754*F1754,2)</f>
        <v>1155</v>
      </c>
      <c r="H1754" s="12">
        <v>1</v>
      </c>
      <c r="I1754" s="38">
        <v>0</v>
      </c>
      <c r="J1754" s="13">
        <f>ROUND(H1754*I1754,2)</f>
        <v>0</v>
      </c>
    </row>
    <row r="1755" spans="1:10" x14ac:dyDescent="0.25">
      <c r="A1755" s="14"/>
      <c r="B1755" s="14"/>
      <c r="C1755" s="14"/>
      <c r="D1755" s="33" t="s">
        <v>2149</v>
      </c>
      <c r="E1755" s="12">
        <v>1</v>
      </c>
      <c r="F1755" s="15">
        <f>G1736+G1738+G1740+G1742+G1744+G1746+G1748+G1750+G1752+G1754</f>
        <v>28334.26</v>
      </c>
      <c r="G1755" s="15">
        <f>ROUND(E1755*F1755,2)</f>
        <v>28334.26</v>
      </c>
      <c r="H1755" s="12">
        <v>1</v>
      </c>
      <c r="I1755" s="15">
        <f>J1736+J1738+J1740+J1742+J1744+J1746+J1748+J1750+J1752+J1754</f>
        <v>0</v>
      </c>
      <c r="J1755" s="15">
        <f>ROUND(H1755*I1755,2)</f>
        <v>0</v>
      </c>
    </row>
    <row r="1756" spans="1:10" ht="1.1499999999999999" customHeight="1" x14ac:dyDescent="0.25">
      <c r="A1756" s="16"/>
      <c r="B1756" s="16"/>
      <c r="C1756" s="16"/>
      <c r="D1756" s="34"/>
      <c r="E1756" s="16"/>
      <c r="F1756" s="16"/>
      <c r="G1756" s="16"/>
      <c r="H1756" s="16"/>
      <c r="I1756" s="16"/>
      <c r="J1756" s="16"/>
    </row>
    <row r="1757" spans="1:10" x14ac:dyDescent="0.25">
      <c r="A1757" s="20" t="s">
        <v>2150</v>
      </c>
      <c r="B1757" s="26" t="s">
        <v>10</v>
      </c>
      <c r="C1757" s="20" t="s">
        <v>11</v>
      </c>
      <c r="D1757" s="36" t="s">
        <v>2151</v>
      </c>
      <c r="E1757" s="21">
        <f t="shared" ref="E1757:J1757" si="105">E1764</f>
        <v>1</v>
      </c>
      <c r="F1757" s="21">
        <f t="shared" si="105"/>
        <v>7612.5</v>
      </c>
      <c r="G1757" s="21">
        <f t="shared" si="105"/>
        <v>7612.5</v>
      </c>
      <c r="H1757" s="21">
        <f t="shared" si="105"/>
        <v>1</v>
      </c>
      <c r="I1757" s="21">
        <f t="shared" si="105"/>
        <v>0</v>
      </c>
      <c r="J1757" s="21">
        <f t="shared" si="105"/>
        <v>0</v>
      </c>
    </row>
    <row r="1758" spans="1:10" x14ac:dyDescent="0.25">
      <c r="A1758" s="10" t="s">
        <v>2152</v>
      </c>
      <c r="B1758" s="11" t="s">
        <v>16</v>
      </c>
      <c r="C1758" s="11" t="s">
        <v>17</v>
      </c>
      <c r="D1758" s="22" t="s">
        <v>2153</v>
      </c>
      <c r="E1758" s="12">
        <v>1</v>
      </c>
      <c r="F1758" s="12">
        <v>2257.5</v>
      </c>
      <c r="G1758" s="13">
        <f>ROUND(E1758*F1758,2)</f>
        <v>2257.5</v>
      </c>
      <c r="H1758" s="12">
        <v>1</v>
      </c>
      <c r="I1758" s="38">
        <v>0</v>
      </c>
      <c r="J1758" s="13">
        <f>ROUND(H1758*I1758,2)</f>
        <v>0</v>
      </c>
    </row>
    <row r="1759" spans="1:10" ht="33.75" x14ac:dyDescent="0.25">
      <c r="A1759" s="14"/>
      <c r="B1759" s="14"/>
      <c r="C1759" s="14"/>
      <c r="D1759" s="22" t="s">
        <v>2154</v>
      </c>
      <c r="E1759" s="14"/>
      <c r="F1759" s="14"/>
      <c r="G1759" s="14"/>
      <c r="H1759" s="14"/>
      <c r="I1759" s="14"/>
      <c r="J1759" s="14"/>
    </row>
    <row r="1760" spans="1:10" x14ac:dyDescent="0.25">
      <c r="A1760" s="10" t="s">
        <v>2155</v>
      </c>
      <c r="B1760" s="11" t="s">
        <v>16</v>
      </c>
      <c r="C1760" s="11" t="s">
        <v>17</v>
      </c>
      <c r="D1760" s="22" t="s">
        <v>2156</v>
      </c>
      <c r="E1760" s="12">
        <v>2</v>
      </c>
      <c r="F1760" s="12">
        <v>1365</v>
      </c>
      <c r="G1760" s="13">
        <f>ROUND(E1760*F1760,2)</f>
        <v>2730</v>
      </c>
      <c r="H1760" s="12">
        <v>2</v>
      </c>
      <c r="I1760" s="38">
        <v>0</v>
      </c>
      <c r="J1760" s="13">
        <f>ROUND(H1760*I1760,2)</f>
        <v>0</v>
      </c>
    </row>
    <row r="1761" spans="1:10" ht="22.5" x14ac:dyDescent="0.25">
      <c r="A1761" s="14"/>
      <c r="B1761" s="14"/>
      <c r="C1761" s="14"/>
      <c r="D1761" s="22" t="s">
        <v>2157</v>
      </c>
      <c r="E1761" s="14"/>
      <c r="F1761" s="14"/>
      <c r="G1761" s="14"/>
      <c r="H1761" s="14"/>
      <c r="I1761" s="14"/>
      <c r="J1761" s="14"/>
    </row>
    <row r="1762" spans="1:10" x14ac:dyDescent="0.25">
      <c r="A1762" s="10" t="s">
        <v>2158</v>
      </c>
      <c r="B1762" s="11" t="s">
        <v>16</v>
      </c>
      <c r="C1762" s="11" t="s">
        <v>17</v>
      </c>
      <c r="D1762" s="22" t="s">
        <v>2159</v>
      </c>
      <c r="E1762" s="12">
        <v>1</v>
      </c>
      <c r="F1762" s="12">
        <v>2625</v>
      </c>
      <c r="G1762" s="13">
        <f>ROUND(E1762*F1762,2)</f>
        <v>2625</v>
      </c>
      <c r="H1762" s="12">
        <v>1</v>
      </c>
      <c r="I1762" s="38">
        <v>0</v>
      </c>
      <c r="J1762" s="13">
        <f>ROUND(H1762*I1762,2)</f>
        <v>0</v>
      </c>
    </row>
    <row r="1763" spans="1:10" ht="56.25" x14ac:dyDescent="0.25">
      <c r="A1763" s="14"/>
      <c r="B1763" s="14"/>
      <c r="C1763" s="14"/>
      <c r="D1763" s="22" t="s">
        <v>2160</v>
      </c>
      <c r="E1763" s="14"/>
      <c r="F1763" s="14"/>
      <c r="G1763" s="14"/>
      <c r="H1763" s="14"/>
      <c r="I1763" s="14"/>
      <c r="J1763" s="14"/>
    </row>
    <row r="1764" spans="1:10" x14ac:dyDescent="0.25">
      <c r="A1764" s="14"/>
      <c r="B1764" s="14"/>
      <c r="C1764" s="14"/>
      <c r="D1764" s="33" t="s">
        <v>2161</v>
      </c>
      <c r="E1764" s="12">
        <v>1</v>
      </c>
      <c r="F1764" s="15">
        <f>G1758+G1760+G1762</f>
        <v>7612.5</v>
      </c>
      <c r="G1764" s="15">
        <f>ROUND(E1764*F1764,2)</f>
        <v>7612.5</v>
      </c>
      <c r="H1764" s="12">
        <v>1</v>
      </c>
      <c r="I1764" s="15">
        <f>J1758+J1760+J1762</f>
        <v>0</v>
      </c>
      <c r="J1764" s="15">
        <f>ROUND(H1764*I1764,2)</f>
        <v>0</v>
      </c>
    </row>
    <row r="1765" spans="1:10" ht="1.1499999999999999" customHeight="1" x14ac:dyDescent="0.25">
      <c r="A1765" s="16"/>
      <c r="B1765" s="16"/>
      <c r="C1765" s="16"/>
      <c r="D1765" s="34"/>
      <c r="E1765" s="16"/>
      <c r="F1765" s="16"/>
      <c r="G1765" s="16"/>
      <c r="H1765" s="16"/>
      <c r="I1765" s="16"/>
      <c r="J1765" s="16"/>
    </row>
    <row r="1766" spans="1:10" x14ac:dyDescent="0.25">
      <c r="A1766" s="20" t="s">
        <v>2162</v>
      </c>
      <c r="B1766" s="26" t="s">
        <v>10</v>
      </c>
      <c r="C1766" s="20" t="s">
        <v>11</v>
      </c>
      <c r="D1766" s="36" t="s">
        <v>2163</v>
      </c>
      <c r="E1766" s="21">
        <f t="shared" ref="E1766:J1766" si="106">E1801</f>
        <v>1</v>
      </c>
      <c r="F1766" s="21">
        <f t="shared" si="106"/>
        <v>19020.900000000001</v>
      </c>
      <c r="G1766" s="21">
        <f t="shared" si="106"/>
        <v>19020.900000000001</v>
      </c>
      <c r="H1766" s="21">
        <f t="shared" si="106"/>
        <v>1</v>
      </c>
      <c r="I1766" s="21">
        <f t="shared" si="106"/>
        <v>0</v>
      </c>
      <c r="J1766" s="21">
        <f t="shared" si="106"/>
        <v>0</v>
      </c>
    </row>
    <row r="1767" spans="1:10" x14ac:dyDescent="0.25">
      <c r="A1767" s="28" t="s">
        <v>2164</v>
      </c>
      <c r="B1767" s="28" t="s">
        <v>10</v>
      </c>
      <c r="C1767" s="28" t="s">
        <v>11</v>
      </c>
      <c r="D1767" s="37" t="s">
        <v>2165</v>
      </c>
      <c r="E1767" s="29">
        <f t="shared" ref="E1767:J1767" si="107">E1782</f>
        <v>1</v>
      </c>
      <c r="F1767" s="29">
        <f t="shared" si="107"/>
        <v>6509.97</v>
      </c>
      <c r="G1767" s="29">
        <f t="shared" si="107"/>
        <v>6509.97</v>
      </c>
      <c r="H1767" s="29">
        <f t="shared" si="107"/>
        <v>1</v>
      </c>
      <c r="I1767" s="29">
        <f t="shared" si="107"/>
        <v>0</v>
      </c>
      <c r="J1767" s="29">
        <f t="shared" si="107"/>
        <v>0</v>
      </c>
    </row>
    <row r="1768" spans="1:10" x14ac:dyDescent="0.25">
      <c r="A1768" s="10" t="s">
        <v>2166</v>
      </c>
      <c r="B1768" s="11" t="s">
        <v>16</v>
      </c>
      <c r="C1768" s="11" t="s">
        <v>17</v>
      </c>
      <c r="D1768" s="22" t="s">
        <v>2167</v>
      </c>
      <c r="E1768" s="12">
        <v>1</v>
      </c>
      <c r="F1768" s="12">
        <v>2981.98</v>
      </c>
      <c r="G1768" s="13">
        <f>ROUND(E1768*F1768,2)</f>
        <v>2981.98</v>
      </c>
      <c r="H1768" s="12">
        <v>1</v>
      </c>
      <c r="I1768" s="38">
        <v>0</v>
      </c>
      <c r="J1768" s="13">
        <f>ROUND(H1768*I1768,2)</f>
        <v>0</v>
      </c>
    </row>
    <row r="1769" spans="1:10" ht="123.75" x14ac:dyDescent="0.25">
      <c r="A1769" s="14"/>
      <c r="B1769" s="14"/>
      <c r="C1769" s="14"/>
      <c r="D1769" s="22" t="s">
        <v>2168</v>
      </c>
      <c r="E1769" s="14"/>
      <c r="F1769" s="14"/>
      <c r="G1769" s="14"/>
      <c r="H1769" s="14"/>
      <c r="I1769" s="14"/>
      <c r="J1769" s="14"/>
    </row>
    <row r="1770" spans="1:10" x14ac:dyDescent="0.25">
      <c r="A1770" s="10" t="s">
        <v>2169</v>
      </c>
      <c r="B1770" s="11" t="s">
        <v>16</v>
      </c>
      <c r="C1770" s="11" t="s">
        <v>17</v>
      </c>
      <c r="D1770" s="22" t="s">
        <v>2170</v>
      </c>
      <c r="E1770" s="12">
        <v>1</v>
      </c>
      <c r="F1770" s="12">
        <v>515.77</v>
      </c>
      <c r="G1770" s="13">
        <f>ROUND(E1770*F1770,2)</f>
        <v>515.77</v>
      </c>
      <c r="H1770" s="12">
        <v>1</v>
      </c>
      <c r="I1770" s="38">
        <v>0</v>
      </c>
      <c r="J1770" s="13">
        <f>ROUND(H1770*I1770,2)</f>
        <v>0</v>
      </c>
    </row>
    <row r="1771" spans="1:10" ht="45" x14ac:dyDescent="0.25">
      <c r="A1771" s="14"/>
      <c r="B1771" s="14"/>
      <c r="C1771" s="14"/>
      <c r="D1771" s="22" t="s">
        <v>2171</v>
      </c>
      <c r="E1771" s="14"/>
      <c r="F1771" s="14"/>
      <c r="G1771" s="14"/>
      <c r="H1771" s="14"/>
      <c r="I1771" s="14"/>
      <c r="J1771" s="14"/>
    </row>
    <row r="1772" spans="1:10" x14ac:dyDescent="0.25">
      <c r="A1772" s="10" t="s">
        <v>2172</v>
      </c>
      <c r="B1772" s="11" t="s">
        <v>16</v>
      </c>
      <c r="C1772" s="11" t="s">
        <v>17</v>
      </c>
      <c r="D1772" s="22" t="s">
        <v>2173</v>
      </c>
      <c r="E1772" s="12">
        <v>1</v>
      </c>
      <c r="F1772" s="12">
        <v>47.66</v>
      </c>
      <c r="G1772" s="13">
        <f>ROUND(E1772*F1772,2)</f>
        <v>47.66</v>
      </c>
      <c r="H1772" s="12">
        <v>1</v>
      </c>
      <c r="I1772" s="38">
        <v>0</v>
      </c>
      <c r="J1772" s="13">
        <f>ROUND(H1772*I1772,2)</f>
        <v>0</v>
      </c>
    </row>
    <row r="1773" spans="1:10" ht="56.25" x14ac:dyDescent="0.25">
      <c r="A1773" s="14"/>
      <c r="B1773" s="14"/>
      <c r="C1773" s="14"/>
      <c r="D1773" s="22" t="s">
        <v>2174</v>
      </c>
      <c r="E1773" s="14"/>
      <c r="F1773" s="14"/>
      <c r="G1773" s="14"/>
      <c r="H1773" s="14"/>
      <c r="I1773" s="14"/>
      <c r="J1773" s="14"/>
    </row>
    <row r="1774" spans="1:10" x14ac:dyDescent="0.25">
      <c r="A1774" s="10" t="s">
        <v>2175</v>
      </c>
      <c r="B1774" s="11" t="s">
        <v>16</v>
      </c>
      <c r="C1774" s="11" t="s">
        <v>17</v>
      </c>
      <c r="D1774" s="22" t="s">
        <v>2176</v>
      </c>
      <c r="E1774" s="12">
        <v>1</v>
      </c>
      <c r="F1774" s="12">
        <v>917.06</v>
      </c>
      <c r="G1774" s="13">
        <f>ROUND(E1774*F1774,2)</f>
        <v>917.06</v>
      </c>
      <c r="H1774" s="12">
        <v>1</v>
      </c>
      <c r="I1774" s="38">
        <v>0</v>
      </c>
      <c r="J1774" s="13">
        <f>ROUND(H1774*I1774,2)</f>
        <v>0</v>
      </c>
    </row>
    <row r="1775" spans="1:10" ht="123.75" x14ac:dyDescent="0.25">
      <c r="A1775" s="14"/>
      <c r="B1775" s="14"/>
      <c r="C1775" s="14"/>
      <c r="D1775" s="22" t="s">
        <v>2177</v>
      </c>
      <c r="E1775" s="14"/>
      <c r="F1775" s="14"/>
      <c r="G1775" s="14"/>
      <c r="H1775" s="14"/>
      <c r="I1775" s="14"/>
      <c r="J1775" s="14"/>
    </row>
    <row r="1776" spans="1:10" x14ac:dyDescent="0.25">
      <c r="A1776" s="10" t="s">
        <v>2178</v>
      </c>
      <c r="B1776" s="11" t="s">
        <v>16</v>
      </c>
      <c r="C1776" s="11" t="s">
        <v>17</v>
      </c>
      <c r="D1776" s="22" t="s">
        <v>2179</v>
      </c>
      <c r="E1776" s="12">
        <v>1</v>
      </c>
      <c r="F1776" s="12">
        <v>498.75</v>
      </c>
      <c r="G1776" s="13">
        <f>ROUND(E1776*F1776,2)</f>
        <v>498.75</v>
      </c>
      <c r="H1776" s="12">
        <v>1</v>
      </c>
      <c r="I1776" s="38">
        <v>0</v>
      </c>
      <c r="J1776" s="13">
        <f>ROUND(H1776*I1776,2)</f>
        <v>0</v>
      </c>
    </row>
    <row r="1777" spans="1:10" ht="45" x14ac:dyDescent="0.25">
      <c r="A1777" s="14"/>
      <c r="B1777" s="14"/>
      <c r="C1777" s="14"/>
      <c r="D1777" s="22" t="s">
        <v>2180</v>
      </c>
      <c r="E1777" s="14"/>
      <c r="F1777" s="14"/>
      <c r="G1777" s="14"/>
      <c r="H1777" s="14"/>
      <c r="I1777" s="14"/>
      <c r="J1777" s="14"/>
    </row>
    <row r="1778" spans="1:10" x14ac:dyDescent="0.25">
      <c r="A1778" s="10" t="s">
        <v>2181</v>
      </c>
      <c r="B1778" s="11" t="s">
        <v>16</v>
      </c>
      <c r="C1778" s="11" t="s">
        <v>17</v>
      </c>
      <c r="D1778" s="22" t="s">
        <v>2182</v>
      </c>
      <c r="E1778" s="12">
        <v>1</v>
      </c>
      <c r="F1778" s="12">
        <v>367.5</v>
      </c>
      <c r="G1778" s="13">
        <f>ROUND(E1778*F1778,2)</f>
        <v>367.5</v>
      </c>
      <c r="H1778" s="12">
        <v>1</v>
      </c>
      <c r="I1778" s="38">
        <v>0</v>
      </c>
      <c r="J1778" s="13">
        <f>ROUND(H1778*I1778,2)</f>
        <v>0</v>
      </c>
    </row>
    <row r="1779" spans="1:10" ht="22.5" x14ac:dyDescent="0.25">
      <c r="A1779" s="14"/>
      <c r="B1779" s="14"/>
      <c r="C1779" s="14"/>
      <c r="D1779" s="22" t="s">
        <v>2183</v>
      </c>
      <c r="E1779" s="14"/>
      <c r="F1779" s="14"/>
      <c r="G1779" s="14"/>
      <c r="H1779" s="14"/>
      <c r="I1779" s="14"/>
      <c r="J1779" s="14"/>
    </row>
    <row r="1780" spans="1:10" x14ac:dyDescent="0.25">
      <c r="A1780" s="10" t="s">
        <v>2184</v>
      </c>
      <c r="B1780" s="11" t="s">
        <v>16</v>
      </c>
      <c r="C1780" s="11" t="s">
        <v>17</v>
      </c>
      <c r="D1780" s="22" t="s">
        <v>2185</v>
      </c>
      <c r="E1780" s="12">
        <v>1</v>
      </c>
      <c r="F1780" s="12">
        <v>1181.25</v>
      </c>
      <c r="G1780" s="13">
        <f>ROUND(E1780*F1780,2)</f>
        <v>1181.25</v>
      </c>
      <c r="H1780" s="12">
        <v>1</v>
      </c>
      <c r="I1780" s="38">
        <v>0</v>
      </c>
      <c r="J1780" s="13">
        <f>ROUND(H1780*I1780,2)</f>
        <v>0</v>
      </c>
    </row>
    <row r="1781" spans="1:10" ht="22.5" x14ac:dyDescent="0.25">
      <c r="A1781" s="14"/>
      <c r="B1781" s="14"/>
      <c r="C1781" s="14"/>
      <c r="D1781" s="22" t="s">
        <v>2186</v>
      </c>
      <c r="E1781" s="14"/>
      <c r="F1781" s="14"/>
      <c r="G1781" s="14"/>
      <c r="H1781" s="14"/>
      <c r="I1781" s="14"/>
      <c r="J1781" s="14"/>
    </row>
    <row r="1782" spans="1:10" x14ac:dyDescent="0.25">
      <c r="A1782" s="14"/>
      <c r="B1782" s="14"/>
      <c r="C1782" s="14"/>
      <c r="D1782" s="33" t="s">
        <v>2187</v>
      </c>
      <c r="E1782" s="12">
        <v>1</v>
      </c>
      <c r="F1782" s="15">
        <f>G1768+G1770+G1772+G1774+G1776+G1778+G1780</f>
        <v>6509.97</v>
      </c>
      <c r="G1782" s="15">
        <f>ROUND(E1782*F1782,2)</f>
        <v>6509.97</v>
      </c>
      <c r="H1782" s="12">
        <v>1</v>
      </c>
      <c r="I1782" s="15">
        <f>J1768+J1770+J1772+J1774+J1776+J1778+J1780</f>
        <v>0</v>
      </c>
      <c r="J1782" s="15">
        <f>ROUND(H1782*I1782,2)</f>
        <v>0</v>
      </c>
    </row>
    <row r="1783" spans="1:10" ht="1.1499999999999999" customHeight="1" x14ac:dyDescent="0.25">
      <c r="A1783" s="16"/>
      <c r="B1783" s="16"/>
      <c r="C1783" s="16"/>
      <c r="D1783" s="34"/>
      <c r="E1783" s="16"/>
      <c r="F1783" s="16"/>
      <c r="G1783" s="16"/>
      <c r="H1783" s="16"/>
      <c r="I1783" s="16"/>
      <c r="J1783" s="16"/>
    </row>
    <row r="1784" spans="1:10" x14ac:dyDescent="0.25">
      <c r="A1784" s="28" t="s">
        <v>2188</v>
      </c>
      <c r="B1784" s="28" t="s">
        <v>10</v>
      </c>
      <c r="C1784" s="28" t="s">
        <v>11</v>
      </c>
      <c r="D1784" s="37" t="s">
        <v>2189</v>
      </c>
      <c r="E1784" s="29">
        <f t="shared" ref="E1784:J1784" si="108">E1799</f>
        <v>1</v>
      </c>
      <c r="F1784" s="29">
        <f t="shared" si="108"/>
        <v>12510.93</v>
      </c>
      <c r="G1784" s="29">
        <f t="shared" si="108"/>
        <v>12510.93</v>
      </c>
      <c r="H1784" s="29">
        <f t="shared" si="108"/>
        <v>1</v>
      </c>
      <c r="I1784" s="29">
        <f t="shared" si="108"/>
        <v>0</v>
      </c>
      <c r="J1784" s="29">
        <f t="shared" si="108"/>
        <v>0</v>
      </c>
    </row>
    <row r="1785" spans="1:10" x14ac:dyDescent="0.25">
      <c r="A1785" s="10" t="s">
        <v>2190</v>
      </c>
      <c r="B1785" s="11" t="s">
        <v>16</v>
      </c>
      <c r="C1785" s="11" t="s">
        <v>17</v>
      </c>
      <c r="D1785" s="22" t="s">
        <v>2191</v>
      </c>
      <c r="E1785" s="12">
        <v>1</v>
      </c>
      <c r="F1785" s="12">
        <v>3581.76</v>
      </c>
      <c r="G1785" s="13">
        <f>ROUND(E1785*F1785,2)</f>
        <v>3581.76</v>
      </c>
      <c r="H1785" s="12">
        <v>1</v>
      </c>
      <c r="I1785" s="38">
        <v>0</v>
      </c>
      <c r="J1785" s="13">
        <f>ROUND(H1785*I1785,2)</f>
        <v>0</v>
      </c>
    </row>
    <row r="1786" spans="1:10" ht="45" x14ac:dyDescent="0.25">
      <c r="A1786" s="14"/>
      <c r="B1786" s="14"/>
      <c r="C1786" s="14"/>
      <c r="D1786" s="22" t="s">
        <v>2192</v>
      </c>
      <c r="E1786" s="14"/>
      <c r="F1786" s="14"/>
      <c r="G1786" s="14"/>
      <c r="H1786" s="14"/>
      <c r="I1786" s="14"/>
      <c r="J1786" s="14"/>
    </row>
    <row r="1787" spans="1:10" x14ac:dyDescent="0.25">
      <c r="A1787" s="10" t="s">
        <v>2193</v>
      </c>
      <c r="B1787" s="11" t="s">
        <v>16</v>
      </c>
      <c r="C1787" s="11" t="s">
        <v>17</v>
      </c>
      <c r="D1787" s="22" t="s">
        <v>2194</v>
      </c>
      <c r="E1787" s="12">
        <v>2</v>
      </c>
      <c r="F1787" s="12">
        <v>895.76</v>
      </c>
      <c r="G1787" s="13">
        <f>ROUND(E1787*F1787,2)</f>
        <v>1791.52</v>
      </c>
      <c r="H1787" s="12">
        <v>2</v>
      </c>
      <c r="I1787" s="38">
        <v>0</v>
      </c>
      <c r="J1787" s="13">
        <f>ROUND(H1787*I1787,2)</f>
        <v>0</v>
      </c>
    </row>
    <row r="1788" spans="1:10" ht="33.75" x14ac:dyDescent="0.25">
      <c r="A1788" s="14"/>
      <c r="B1788" s="14"/>
      <c r="C1788" s="14"/>
      <c r="D1788" s="22" t="s">
        <v>2195</v>
      </c>
      <c r="E1788" s="14"/>
      <c r="F1788" s="14"/>
      <c r="G1788" s="14"/>
      <c r="H1788" s="14"/>
      <c r="I1788" s="14"/>
      <c r="J1788" s="14"/>
    </row>
    <row r="1789" spans="1:10" x14ac:dyDescent="0.25">
      <c r="A1789" s="10" t="s">
        <v>2196</v>
      </c>
      <c r="B1789" s="11" t="s">
        <v>16</v>
      </c>
      <c r="C1789" s="11" t="s">
        <v>17</v>
      </c>
      <c r="D1789" s="22" t="s">
        <v>2197</v>
      </c>
      <c r="E1789" s="12">
        <v>1</v>
      </c>
      <c r="F1789" s="12">
        <v>2202.31</v>
      </c>
      <c r="G1789" s="13">
        <f>ROUND(E1789*F1789,2)</f>
        <v>2202.31</v>
      </c>
      <c r="H1789" s="12">
        <v>1</v>
      </c>
      <c r="I1789" s="38">
        <v>0</v>
      </c>
      <c r="J1789" s="13">
        <f>ROUND(H1789*I1789,2)</f>
        <v>0</v>
      </c>
    </row>
    <row r="1790" spans="1:10" ht="45" x14ac:dyDescent="0.25">
      <c r="A1790" s="14"/>
      <c r="B1790" s="14"/>
      <c r="C1790" s="14"/>
      <c r="D1790" s="22" t="s">
        <v>2198</v>
      </c>
      <c r="E1790" s="14"/>
      <c r="F1790" s="14"/>
      <c r="G1790" s="14"/>
      <c r="H1790" s="14"/>
      <c r="I1790" s="14"/>
      <c r="J1790" s="14"/>
    </row>
    <row r="1791" spans="1:10" x14ac:dyDescent="0.25">
      <c r="A1791" s="10" t="s">
        <v>2199</v>
      </c>
      <c r="B1791" s="11" t="s">
        <v>16</v>
      </c>
      <c r="C1791" s="11" t="s">
        <v>17</v>
      </c>
      <c r="D1791" s="22" t="s">
        <v>2200</v>
      </c>
      <c r="E1791" s="12">
        <v>1</v>
      </c>
      <c r="F1791" s="12">
        <v>3045</v>
      </c>
      <c r="G1791" s="13">
        <f>ROUND(E1791*F1791,2)</f>
        <v>3045</v>
      </c>
      <c r="H1791" s="12">
        <v>1</v>
      </c>
      <c r="I1791" s="38">
        <v>0</v>
      </c>
      <c r="J1791" s="13">
        <f>ROUND(H1791*I1791,2)</f>
        <v>0</v>
      </c>
    </row>
    <row r="1792" spans="1:10" ht="22.5" x14ac:dyDescent="0.25">
      <c r="A1792" s="14"/>
      <c r="B1792" s="14"/>
      <c r="C1792" s="14"/>
      <c r="D1792" s="22" t="s">
        <v>2201</v>
      </c>
      <c r="E1792" s="14"/>
      <c r="F1792" s="14"/>
      <c r="G1792" s="14"/>
      <c r="H1792" s="14"/>
      <c r="I1792" s="14"/>
      <c r="J1792" s="14"/>
    </row>
    <row r="1793" spans="1:10" x14ac:dyDescent="0.25">
      <c r="A1793" s="10" t="s">
        <v>2202</v>
      </c>
      <c r="B1793" s="11" t="s">
        <v>16</v>
      </c>
      <c r="C1793" s="11" t="s">
        <v>17</v>
      </c>
      <c r="D1793" s="22" t="s">
        <v>2203</v>
      </c>
      <c r="E1793" s="12">
        <v>1</v>
      </c>
      <c r="F1793" s="12">
        <v>840</v>
      </c>
      <c r="G1793" s="13">
        <f>ROUND(E1793*F1793,2)</f>
        <v>840</v>
      </c>
      <c r="H1793" s="12">
        <v>1</v>
      </c>
      <c r="I1793" s="38">
        <v>0</v>
      </c>
      <c r="J1793" s="13">
        <f>ROUND(H1793*I1793,2)</f>
        <v>0</v>
      </c>
    </row>
    <row r="1794" spans="1:10" x14ac:dyDescent="0.25">
      <c r="A1794" s="14"/>
      <c r="B1794" s="14"/>
      <c r="C1794" s="14"/>
      <c r="D1794" s="22" t="s">
        <v>2203</v>
      </c>
      <c r="E1794" s="14"/>
      <c r="F1794" s="14"/>
      <c r="G1794" s="14"/>
      <c r="H1794" s="14"/>
      <c r="I1794" s="14"/>
      <c r="J1794" s="14"/>
    </row>
    <row r="1795" spans="1:10" x14ac:dyDescent="0.25">
      <c r="A1795" s="10" t="s">
        <v>2204</v>
      </c>
      <c r="B1795" s="11" t="s">
        <v>16</v>
      </c>
      <c r="C1795" s="11" t="s">
        <v>17</v>
      </c>
      <c r="D1795" s="22" t="s">
        <v>2182</v>
      </c>
      <c r="E1795" s="12">
        <v>1</v>
      </c>
      <c r="F1795" s="12">
        <v>797.5</v>
      </c>
      <c r="G1795" s="13">
        <f>ROUND(E1795*F1795,2)</f>
        <v>797.5</v>
      </c>
      <c r="H1795" s="12">
        <v>1</v>
      </c>
      <c r="I1795" s="38">
        <v>0</v>
      </c>
      <c r="J1795" s="13">
        <f>ROUND(H1795*I1795,2)</f>
        <v>0</v>
      </c>
    </row>
    <row r="1796" spans="1:10" x14ac:dyDescent="0.25">
      <c r="A1796" s="14"/>
      <c r="B1796" s="14"/>
      <c r="C1796" s="14"/>
      <c r="D1796" s="22" t="s">
        <v>2205</v>
      </c>
      <c r="E1796" s="14"/>
      <c r="F1796" s="14"/>
      <c r="G1796" s="14"/>
      <c r="H1796" s="14"/>
      <c r="I1796" s="14"/>
      <c r="J1796" s="14"/>
    </row>
    <row r="1797" spans="1:10" x14ac:dyDescent="0.25">
      <c r="A1797" s="10" t="s">
        <v>2206</v>
      </c>
      <c r="B1797" s="11" t="s">
        <v>16</v>
      </c>
      <c r="C1797" s="11" t="s">
        <v>17</v>
      </c>
      <c r="D1797" s="22" t="s">
        <v>2207</v>
      </c>
      <c r="E1797" s="12">
        <v>1</v>
      </c>
      <c r="F1797" s="12">
        <v>252.84</v>
      </c>
      <c r="G1797" s="13">
        <f>ROUND(E1797*F1797,2)</f>
        <v>252.84</v>
      </c>
      <c r="H1797" s="12">
        <v>1</v>
      </c>
      <c r="I1797" s="38">
        <v>0</v>
      </c>
      <c r="J1797" s="13">
        <f>ROUND(H1797*I1797,2)</f>
        <v>0</v>
      </c>
    </row>
    <row r="1798" spans="1:10" ht="22.5" x14ac:dyDescent="0.25">
      <c r="A1798" s="14"/>
      <c r="B1798" s="14"/>
      <c r="C1798" s="14"/>
      <c r="D1798" s="22" t="s">
        <v>2208</v>
      </c>
      <c r="E1798" s="14"/>
      <c r="F1798" s="14"/>
      <c r="G1798" s="14"/>
      <c r="H1798" s="14"/>
      <c r="I1798" s="14"/>
      <c r="J1798" s="14"/>
    </row>
    <row r="1799" spans="1:10" x14ac:dyDescent="0.25">
      <c r="A1799" s="14"/>
      <c r="B1799" s="14"/>
      <c r="C1799" s="14"/>
      <c r="D1799" s="33" t="s">
        <v>2209</v>
      </c>
      <c r="E1799" s="12">
        <v>1</v>
      </c>
      <c r="F1799" s="15">
        <f>G1785+G1787+G1789+G1791+G1793+G1795+G1797</f>
        <v>12510.93</v>
      </c>
      <c r="G1799" s="15">
        <f>ROUND(E1799*F1799,2)</f>
        <v>12510.93</v>
      </c>
      <c r="H1799" s="12">
        <v>1</v>
      </c>
      <c r="I1799" s="15">
        <f>J1785+J1787+J1789+J1791+J1793+J1795+J1797</f>
        <v>0</v>
      </c>
      <c r="J1799" s="15">
        <f>ROUND(H1799*I1799,2)</f>
        <v>0</v>
      </c>
    </row>
    <row r="1800" spans="1:10" ht="1.1499999999999999" customHeight="1" x14ac:dyDescent="0.25">
      <c r="A1800" s="16"/>
      <c r="B1800" s="16"/>
      <c r="C1800" s="16"/>
      <c r="D1800" s="34"/>
      <c r="E1800" s="16"/>
      <c r="F1800" s="16"/>
      <c r="G1800" s="16"/>
      <c r="H1800" s="16"/>
      <c r="I1800" s="16"/>
      <c r="J1800" s="16"/>
    </row>
    <row r="1801" spans="1:10" x14ac:dyDescent="0.25">
      <c r="A1801" s="14"/>
      <c r="B1801" s="14"/>
      <c r="C1801" s="14"/>
      <c r="D1801" s="33" t="s">
        <v>2210</v>
      </c>
      <c r="E1801" s="12">
        <v>1</v>
      </c>
      <c r="F1801" s="15">
        <f>G1767+G1784</f>
        <v>19020.900000000001</v>
      </c>
      <c r="G1801" s="15">
        <f>ROUND(E1801*F1801,2)</f>
        <v>19020.900000000001</v>
      </c>
      <c r="H1801" s="12">
        <v>1</v>
      </c>
      <c r="I1801" s="15">
        <f>J1767+J1784</f>
        <v>0</v>
      </c>
      <c r="J1801" s="15">
        <f>ROUND(H1801*I1801,2)</f>
        <v>0</v>
      </c>
    </row>
    <row r="1802" spans="1:10" ht="1.1499999999999999" customHeight="1" x14ac:dyDescent="0.25">
      <c r="A1802" s="16"/>
      <c r="B1802" s="16"/>
      <c r="C1802" s="16"/>
      <c r="D1802" s="34"/>
      <c r="E1802" s="16"/>
      <c r="F1802" s="16"/>
      <c r="G1802" s="16"/>
      <c r="H1802" s="16"/>
      <c r="I1802" s="16"/>
      <c r="J1802" s="16"/>
    </row>
    <row r="1803" spans="1:10" x14ac:dyDescent="0.25">
      <c r="A1803" s="20" t="s">
        <v>2211</v>
      </c>
      <c r="B1803" s="26" t="s">
        <v>10</v>
      </c>
      <c r="C1803" s="20" t="s">
        <v>11</v>
      </c>
      <c r="D1803" s="36" t="s">
        <v>2212</v>
      </c>
      <c r="E1803" s="21">
        <f t="shared" ref="E1803:J1803" si="109">E1812</f>
        <v>1</v>
      </c>
      <c r="F1803" s="21">
        <f t="shared" si="109"/>
        <v>15174.91</v>
      </c>
      <c r="G1803" s="21">
        <f t="shared" si="109"/>
        <v>15174.91</v>
      </c>
      <c r="H1803" s="21">
        <f t="shared" si="109"/>
        <v>1</v>
      </c>
      <c r="I1803" s="21">
        <f t="shared" si="109"/>
        <v>0</v>
      </c>
      <c r="J1803" s="21">
        <f t="shared" si="109"/>
        <v>0</v>
      </c>
    </row>
    <row r="1804" spans="1:10" x14ac:dyDescent="0.25">
      <c r="A1804" s="10" t="s">
        <v>2213</v>
      </c>
      <c r="B1804" s="11" t="s">
        <v>16</v>
      </c>
      <c r="C1804" s="11" t="s">
        <v>17</v>
      </c>
      <c r="D1804" s="22" t="s">
        <v>2214</v>
      </c>
      <c r="E1804" s="12">
        <v>1</v>
      </c>
      <c r="F1804" s="12">
        <v>7210.06</v>
      </c>
      <c r="G1804" s="13">
        <f>ROUND(E1804*F1804,2)</f>
        <v>7210.06</v>
      </c>
      <c r="H1804" s="12">
        <v>1</v>
      </c>
      <c r="I1804" s="38">
        <v>0</v>
      </c>
      <c r="J1804" s="13">
        <f>ROUND(H1804*I1804,2)</f>
        <v>0</v>
      </c>
    </row>
    <row r="1805" spans="1:10" ht="56.25" x14ac:dyDescent="0.25">
      <c r="A1805" s="14"/>
      <c r="B1805" s="14"/>
      <c r="C1805" s="14"/>
      <c r="D1805" s="22" t="s">
        <v>2215</v>
      </c>
      <c r="E1805" s="14"/>
      <c r="F1805" s="14"/>
      <c r="G1805" s="14"/>
      <c r="H1805" s="14"/>
      <c r="I1805" s="14"/>
      <c r="J1805" s="14"/>
    </row>
    <row r="1806" spans="1:10" x14ac:dyDescent="0.25">
      <c r="A1806" s="10" t="s">
        <v>2216</v>
      </c>
      <c r="B1806" s="11" t="s">
        <v>16</v>
      </c>
      <c r="C1806" s="11" t="s">
        <v>107</v>
      </c>
      <c r="D1806" s="22" t="s">
        <v>2217</v>
      </c>
      <c r="E1806" s="12">
        <v>95</v>
      </c>
      <c r="F1806" s="12">
        <v>5.48</v>
      </c>
      <c r="G1806" s="13">
        <f>ROUND(E1806*F1806,2)</f>
        <v>520.6</v>
      </c>
      <c r="H1806" s="12">
        <v>95</v>
      </c>
      <c r="I1806" s="38">
        <v>0</v>
      </c>
      <c r="J1806" s="13">
        <f>ROUND(H1806*I1806,2)</f>
        <v>0</v>
      </c>
    </row>
    <row r="1807" spans="1:10" ht="33.75" x14ac:dyDescent="0.25">
      <c r="A1807" s="14"/>
      <c r="B1807" s="14"/>
      <c r="C1807" s="14"/>
      <c r="D1807" s="22" t="s">
        <v>2218</v>
      </c>
      <c r="E1807" s="14"/>
      <c r="F1807" s="14"/>
      <c r="G1807" s="14"/>
      <c r="H1807" s="14"/>
      <c r="I1807" s="14"/>
      <c r="J1807" s="14"/>
    </row>
    <row r="1808" spans="1:10" x14ac:dyDescent="0.25">
      <c r="A1808" s="10" t="s">
        <v>2219</v>
      </c>
      <c r="B1808" s="11" t="s">
        <v>16</v>
      </c>
      <c r="C1808" s="11" t="s">
        <v>107</v>
      </c>
      <c r="D1808" s="22" t="s">
        <v>2220</v>
      </c>
      <c r="E1808" s="12">
        <v>95</v>
      </c>
      <c r="F1808" s="12">
        <v>4.6900000000000004</v>
      </c>
      <c r="G1808" s="13">
        <f>ROUND(E1808*F1808,2)</f>
        <v>445.55</v>
      </c>
      <c r="H1808" s="12">
        <v>95</v>
      </c>
      <c r="I1808" s="38">
        <v>0</v>
      </c>
      <c r="J1808" s="13">
        <f>ROUND(H1808*I1808,2)</f>
        <v>0</v>
      </c>
    </row>
    <row r="1809" spans="1:10" ht="33.75" x14ac:dyDescent="0.25">
      <c r="A1809" s="14"/>
      <c r="B1809" s="14"/>
      <c r="C1809" s="14"/>
      <c r="D1809" s="22" t="s">
        <v>2221</v>
      </c>
      <c r="E1809" s="14"/>
      <c r="F1809" s="14"/>
      <c r="G1809" s="14"/>
      <c r="H1809" s="14"/>
      <c r="I1809" s="14"/>
      <c r="J1809" s="14"/>
    </row>
    <row r="1810" spans="1:10" x14ac:dyDescent="0.25">
      <c r="A1810" s="10" t="s">
        <v>2222</v>
      </c>
      <c r="B1810" s="11" t="s">
        <v>16</v>
      </c>
      <c r="C1810" s="11" t="s">
        <v>17</v>
      </c>
      <c r="D1810" s="22" t="s">
        <v>2223</v>
      </c>
      <c r="E1810" s="12">
        <v>6</v>
      </c>
      <c r="F1810" s="12">
        <v>1166.45</v>
      </c>
      <c r="G1810" s="13">
        <f>ROUND(E1810*F1810,2)</f>
        <v>6998.7</v>
      </c>
      <c r="H1810" s="12">
        <v>6</v>
      </c>
      <c r="I1810" s="38">
        <v>0</v>
      </c>
      <c r="J1810" s="13">
        <f>ROUND(H1810*I1810,2)</f>
        <v>0</v>
      </c>
    </row>
    <row r="1811" spans="1:10" ht="45" x14ac:dyDescent="0.25">
      <c r="A1811" s="14"/>
      <c r="B1811" s="14"/>
      <c r="C1811" s="14"/>
      <c r="D1811" s="22" t="s">
        <v>2224</v>
      </c>
      <c r="E1811" s="14"/>
      <c r="F1811" s="14"/>
      <c r="G1811" s="14"/>
      <c r="H1811" s="14"/>
      <c r="I1811" s="14"/>
      <c r="J1811" s="14"/>
    </row>
    <row r="1812" spans="1:10" x14ac:dyDescent="0.25">
      <c r="A1812" s="14"/>
      <c r="B1812" s="14"/>
      <c r="C1812" s="14"/>
      <c r="D1812" s="33" t="s">
        <v>2225</v>
      </c>
      <c r="E1812" s="12">
        <v>1</v>
      </c>
      <c r="F1812" s="15">
        <f>G1804+G1806+G1808+G1810</f>
        <v>15174.91</v>
      </c>
      <c r="G1812" s="15">
        <f>ROUND(E1812*F1812,2)</f>
        <v>15174.91</v>
      </c>
      <c r="H1812" s="12">
        <v>1</v>
      </c>
      <c r="I1812" s="15">
        <f>J1804+J1806+J1808+J1810</f>
        <v>0</v>
      </c>
      <c r="J1812" s="15">
        <f>ROUND(H1812*I1812,2)</f>
        <v>0</v>
      </c>
    </row>
    <row r="1813" spans="1:10" ht="1.1499999999999999" customHeight="1" x14ac:dyDescent="0.25">
      <c r="A1813" s="16"/>
      <c r="B1813" s="16"/>
      <c r="C1813" s="16"/>
      <c r="D1813" s="34"/>
      <c r="E1813" s="16"/>
      <c r="F1813" s="16"/>
      <c r="G1813" s="16"/>
      <c r="H1813" s="16"/>
      <c r="I1813" s="16"/>
      <c r="J1813" s="16"/>
    </row>
    <row r="1814" spans="1:10" x14ac:dyDescent="0.25">
      <c r="A1814" s="20" t="s">
        <v>2226</v>
      </c>
      <c r="B1814" s="26" t="s">
        <v>10</v>
      </c>
      <c r="C1814" s="20" t="s">
        <v>11</v>
      </c>
      <c r="D1814" s="36" t="s">
        <v>2227</v>
      </c>
      <c r="E1814" s="21">
        <f t="shared" ref="E1814:J1814" si="110">E1839</f>
        <v>1</v>
      </c>
      <c r="F1814" s="21">
        <f t="shared" si="110"/>
        <v>21446.63</v>
      </c>
      <c r="G1814" s="21">
        <f t="shared" si="110"/>
        <v>21446.63</v>
      </c>
      <c r="H1814" s="21">
        <f t="shared" si="110"/>
        <v>1</v>
      </c>
      <c r="I1814" s="21">
        <f t="shared" si="110"/>
        <v>0</v>
      </c>
      <c r="J1814" s="21">
        <f t="shared" si="110"/>
        <v>0</v>
      </c>
    </row>
    <row r="1815" spans="1:10" x14ac:dyDescent="0.25">
      <c r="A1815" s="10" t="s">
        <v>2228</v>
      </c>
      <c r="B1815" s="11" t="s">
        <v>16</v>
      </c>
      <c r="C1815" s="11" t="s">
        <v>17</v>
      </c>
      <c r="D1815" s="22" t="s">
        <v>2229</v>
      </c>
      <c r="E1815" s="12">
        <v>1</v>
      </c>
      <c r="F1815" s="12">
        <v>1090.3800000000001</v>
      </c>
      <c r="G1815" s="13">
        <f>ROUND(E1815*F1815,2)</f>
        <v>1090.3800000000001</v>
      </c>
      <c r="H1815" s="12">
        <v>1</v>
      </c>
      <c r="I1815" s="38">
        <v>0</v>
      </c>
      <c r="J1815" s="13">
        <f>ROUND(H1815*I1815,2)</f>
        <v>0</v>
      </c>
    </row>
    <row r="1816" spans="1:10" ht="33.75" x14ac:dyDescent="0.25">
      <c r="A1816" s="14"/>
      <c r="B1816" s="14"/>
      <c r="C1816" s="14"/>
      <c r="D1816" s="22" t="s">
        <v>2230</v>
      </c>
      <c r="E1816" s="14"/>
      <c r="F1816" s="14"/>
      <c r="G1816" s="14"/>
      <c r="H1816" s="14"/>
      <c r="I1816" s="14"/>
      <c r="J1816" s="14"/>
    </row>
    <row r="1817" spans="1:10" x14ac:dyDescent="0.25">
      <c r="A1817" s="10" t="s">
        <v>2231</v>
      </c>
      <c r="B1817" s="11" t="s">
        <v>16</v>
      </c>
      <c r="C1817" s="11" t="s">
        <v>17</v>
      </c>
      <c r="D1817" s="22" t="s">
        <v>2232</v>
      </c>
      <c r="E1817" s="12">
        <v>1</v>
      </c>
      <c r="F1817" s="12">
        <v>2555.11</v>
      </c>
      <c r="G1817" s="13">
        <f>ROUND(E1817*F1817,2)</f>
        <v>2555.11</v>
      </c>
      <c r="H1817" s="12">
        <v>1</v>
      </c>
      <c r="I1817" s="38">
        <v>0</v>
      </c>
      <c r="J1817" s="13">
        <f>ROUND(H1817*I1817,2)</f>
        <v>0</v>
      </c>
    </row>
    <row r="1818" spans="1:10" ht="33.75" x14ac:dyDescent="0.25">
      <c r="A1818" s="14"/>
      <c r="B1818" s="14"/>
      <c r="C1818" s="14"/>
      <c r="D1818" s="22" t="s">
        <v>2233</v>
      </c>
      <c r="E1818" s="14"/>
      <c r="F1818" s="14"/>
      <c r="G1818" s="14"/>
      <c r="H1818" s="14"/>
      <c r="I1818" s="14"/>
      <c r="J1818" s="14"/>
    </row>
    <row r="1819" spans="1:10" x14ac:dyDescent="0.25">
      <c r="A1819" s="10" t="s">
        <v>2234</v>
      </c>
      <c r="B1819" s="11" t="s">
        <v>16</v>
      </c>
      <c r="C1819" s="11" t="s">
        <v>17</v>
      </c>
      <c r="D1819" s="22" t="s">
        <v>2235</v>
      </c>
      <c r="E1819" s="12">
        <v>2</v>
      </c>
      <c r="F1819" s="12">
        <v>1216.3599999999999</v>
      </c>
      <c r="G1819" s="13">
        <f>ROUND(E1819*F1819,2)</f>
        <v>2432.7199999999998</v>
      </c>
      <c r="H1819" s="12">
        <v>2</v>
      </c>
      <c r="I1819" s="38">
        <v>0</v>
      </c>
      <c r="J1819" s="13">
        <f>ROUND(H1819*I1819,2)</f>
        <v>0</v>
      </c>
    </row>
    <row r="1820" spans="1:10" ht="33.75" x14ac:dyDescent="0.25">
      <c r="A1820" s="14"/>
      <c r="B1820" s="14"/>
      <c r="C1820" s="14"/>
      <c r="D1820" s="22" t="s">
        <v>2236</v>
      </c>
      <c r="E1820" s="14"/>
      <c r="F1820" s="14"/>
      <c r="G1820" s="14"/>
      <c r="H1820" s="14"/>
      <c r="I1820" s="14"/>
      <c r="J1820" s="14"/>
    </row>
    <row r="1821" spans="1:10" x14ac:dyDescent="0.25">
      <c r="A1821" s="10" t="s">
        <v>2237</v>
      </c>
      <c r="B1821" s="11" t="s">
        <v>16</v>
      </c>
      <c r="C1821" s="11" t="s">
        <v>17</v>
      </c>
      <c r="D1821" s="22" t="s">
        <v>2238</v>
      </c>
      <c r="E1821" s="12">
        <v>2</v>
      </c>
      <c r="F1821" s="12">
        <v>365.4</v>
      </c>
      <c r="G1821" s="13">
        <f>ROUND(E1821*F1821,2)</f>
        <v>730.8</v>
      </c>
      <c r="H1821" s="12">
        <v>2</v>
      </c>
      <c r="I1821" s="38">
        <v>0</v>
      </c>
      <c r="J1821" s="13">
        <f>ROUND(H1821*I1821,2)</f>
        <v>0</v>
      </c>
    </row>
    <row r="1822" spans="1:10" ht="33.75" x14ac:dyDescent="0.25">
      <c r="A1822" s="14"/>
      <c r="B1822" s="14"/>
      <c r="C1822" s="14"/>
      <c r="D1822" s="22" t="s">
        <v>2239</v>
      </c>
      <c r="E1822" s="14"/>
      <c r="F1822" s="14"/>
      <c r="G1822" s="14"/>
      <c r="H1822" s="14"/>
      <c r="I1822" s="14"/>
      <c r="J1822" s="14"/>
    </row>
    <row r="1823" spans="1:10" x14ac:dyDescent="0.25">
      <c r="A1823" s="10" t="s">
        <v>2066</v>
      </c>
      <c r="B1823" s="11" t="s">
        <v>16</v>
      </c>
      <c r="C1823" s="11" t="s">
        <v>107</v>
      </c>
      <c r="D1823" s="22" t="s">
        <v>2067</v>
      </c>
      <c r="E1823" s="12">
        <v>1750</v>
      </c>
      <c r="F1823" s="12">
        <v>3.87</v>
      </c>
      <c r="G1823" s="13">
        <f>ROUND(E1823*F1823,2)</f>
        <v>6772.5</v>
      </c>
      <c r="H1823" s="12">
        <v>1750</v>
      </c>
      <c r="I1823" s="38">
        <v>0</v>
      </c>
      <c r="J1823" s="13">
        <f>ROUND(H1823*I1823,2)</f>
        <v>0</v>
      </c>
    </row>
    <row r="1824" spans="1:10" ht="22.5" x14ac:dyDescent="0.25">
      <c r="A1824" s="14"/>
      <c r="B1824" s="14"/>
      <c r="C1824" s="14"/>
      <c r="D1824" s="22" t="s">
        <v>2068</v>
      </c>
      <c r="E1824" s="14"/>
      <c r="F1824" s="14"/>
      <c r="G1824" s="14"/>
      <c r="H1824" s="14"/>
      <c r="I1824" s="14"/>
      <c r="J1824" s="14"/>
    </row>
    <row r="1825" spans="1:10" x14ac:dyDescent="0.25">
      <c r="A1825" s="10" t="s">
        <v>2240</v>
      </c>
      <c r="B1825" s="11" t="s">
        <v>16</v>
      </c>
      <c r="C1825" s="11" t="s">
        <v>107</v>
      </c>
      <c r="D1825" s="22" t="s">
        <v>2241</v>
      </c>
      <c r="E1825" s="12">
        <v>425</v>
      </c>
      <c r="F1825" s="12">
        <v>10.75</v>
      </c>
      <c r="G1825" s="13">
        <f>ROUND(E1825*F1825,2)</f>
        <v>4568.75</v>
      </c>
      <c r="H1825" s="12">
        <v>425</v>
      </c>
      <c r="I1825" s="38">
        <v>0</v>
      </c>
      <c r="J1825" s="13">
        <f>ROUND(H1825*I1825,2)</f>
        <v>0</v>
      </c>
    </row>
    <row r="1826" spans="1:10" ht="22.5" x14ac:dyDescent="0.25">
      <c r="A1826" s="14"/>
      <c r="B1826" s="14"/>
      <c r="C1826" s="14"/>
      <c r="D1826" s="22" t="s">
        <v>2242</v>
      </c>
      <c r="E1826" s="14"/>
      <c r="F1826" s="14"/>
      <c r="G1826" s="14"/>
      <c r="H1826" s="14"/>
      <c r="I1826" s="14"/>
      <c r="J1826" s="14"/>
    </row>
    <row r="1827" spans="1:10" x14ac:dyDescent="0.25">
      <c r="A1827" s="10" t="s">
        <v>2243</v>
      </c>
      <c r="B1827" s="11" t="s">
        <v>16</v>
      </c>
      <c r="C1827" s="11" t="s">
        <v>17</v>
      </c>
      <c r="D1827" s="22" t="s">
        <v>2244</v>
      </c>
      <c r="E1827" s="12">
        <v>32</v>
      </c>
      <c r="F1827" s="12">
        <v>9.65</v>
      </c>
      <c r="G1827" s="13">
        <f>ROUND(E1827*F1827,2)</f>
        <v>308.8</v>
      </c>
      <c r="H1827" s="12">
        <v>32</v>
      </c>
      <c r="I1827" s="38">
        <v>0</v>
      </c>
      <c r="J1827" s="13">
        <f>ROUND(H1827*I1827,2)</f>
        <v>0</v>
      </c>
    </row>
    <row r="1828" spans="1:10" x14ac:dyDescent="0.25">
      <c r="A1828" s="14"/>
      <c r="B1828" s="14"/>
      <c r="C1828" s="14"/>
      <c r="D1828" s="22" t="s">
        <v>2245</v>
      </c>
      <c r="E1828" s="14"/>
      <c r="F1828" s="14"/>
      <c r="G1828" s="14"/>
      <c r="H1828" s="14"/>
      <c r="I1828" s="14"/>
      <c r="J1828" s="14"/>
    </row>
    <row r="1829" spans="1:10" x14ac:dyDescent="0.25">
      <c r="A1829" s="10" t="s">
        <v>2246</v>
      </c>
      <c r="B1829" s="11" t="s">
        <v>16</v>
      </c>
      <c r="C1829" s="11" t="s">
        <v>17</v>
      </c>
      <c r="D1829" s="22" t="s">
        <v>2247</v>
      </c>
      <c r="E1829" s="12">
        <v>32</v>
      </c>
      <c r="F1829" s="12">
        <v>53.52</v>
      </c>
      <c r="G1829" s="13">
        <f>ROUND(E1829*F1829,2)</f>
        <v>1712.64</v>
      </c>
      <c r="H1829" s="12">
        <v>32</v>
      </c>
      <c r="I1829" s="38">
        <v>0</v>
      </c>
      <c r="J1829" s="13">
        <f>ROUND(H1829*I1829,2)</f>
        <v>0</v>
      </c>
    </row>
    <row r="1830" spans="1:10" ht="22.5" x14ac:dyDescent="0.25">
      <c r="A1830" s="14"/>
      <c r="B1830" s="14"/>
      <c r="C1830" s="14"/>
      <c r="D1830" s="22" t="s">
        <v>2248</v>
      </c>
      <c r="E1830" s="14"/>
      <c r="F1830" s="14"/>
      <c r="G1830" s="14"/>
      <c r="H1830" s="14"/>
      <c r="I1830" s="14"/>
      <c r="J1830" s="14"/>
    </row>
    <row r="1831" spans="1:10" x14ac:dyDescent="0.25">
      <c r="A1831" s="10" t="s">
        <v>2249</v>
      </c>
      <c r="B1831" s="11" t="s">
        <v>16</v>
      </c>
      <c r="C1831" s="11" t="s">
        <v>17</v>
      </c>
      <c r="D1831" s="22" t="s">
        <v>2250</v>
      </c>
      <c r="E1831" s="12">
        <v>4</v>
      </c>
      <c r="F1831" s="12">
        <v>57.67</v>
      </c>
      <c r="G1831" s="13">
        <f>ROUND(E1831*F1831,2)</f>
        <v>230.68</v>
      </c>
      <c r="H1831" s="12">
        <v>4</v>
      </c>
      <c r="I1831" s="38">
        <v>0</v>
      </c>
      <c r="J1831" s="13">
        <f>ROUND(H1831*I1831,2)</f>
        <v>0</v>
      </c>
    </row>
    <row r="1832" spans="1:10" ht="22.5" x14ac:dyDescent="0.25">
      <c r="A1832" s="14"/>
      <c r="B1832" s="14"/>
      <c r="C1832" s="14"/>
      <c r="D1832" s="22" t="s">
        <v>2251</v>
      </c>
      <c r="E1832" s="14"/>
      <c r="F1832" s="14"/>
      <c r="G1832" s="14"/>
      <c r="H1832" s="14"/>
      <c r="I1832" s="14"/>
      <c r="J1832" s="14"/>
    </row>
    <row r="1833" spans="1:10" x14ac:dyDescent="0.25">
      <c r="A1833" s="10" t="s">
        <v>2252</v>
      </c>
      <c r="B1833" s="11" t="s">
        <v>16</v>
      </c>
      <c r="C1833" s="11" t="s">
        <v>17</v>
      </c>
      <c r="D1833" s="22" t="s">
        <v>2253</v>
      </c>
      <c r="E1833" s="12">
        <v>4</v>
      </c>
      <c r="F1833" s="12">
        <v>88.54</v>
      </c>
      <c r="G1833" s="13">
        <f>ROUND(E1833*F1833,2)</f>
        <v>354.16</v>
      </c>
      <c r="H1833" s="12">
        <v>4</v>
      </c>
      <c r="I1833" s="38">
        <v>0</v>
      </c>
      <c r="J1833" s="13">
        <f>ROUND(H1833*I1833,2)</f>
        <v>0</v>
      </c>
    </row>
    <row r="1834" spans="1:10" ht="33.75" x14ac:dyDescent="0.25">
      <c r="A1834" s="14"/>
      <c r="B1834" s="14"/>
      <c r="C1834" s="14"/>
      <c r="D1834" s="22" t="s">
        <v>2254</v>
      </c>
      <c r="E1834" s="14"/>
      <c r="F1834" s="14"/>
      <c r="G1834" s="14"/>
      <c r="H1834" s="14"/>
      <c r="I1834" s="14"/>
      <c r="J1834" s="14"/>
    </row>
    <row r="1835" spans="1:10" x14ac:dyDescent="0.25">
      <c r="A1835" s="10" t="s">
        <v>2255</v>
      </c>
      <c r="B1835" s="11" t="s">
        <v>16</v>
      </c>
      <c r="C1835" s="11" t="s">
        <v>17</v>
      </c>
      <c r="D1835" s="22" t="s">
        <v>2256</v>
      </c>
      <c r="E1835" s="12">
        <v>2</v>
      </c>
      <c r="F1835" s="12">
        <v>279.42</v>
      </c>
      <c r="G1835" s="13">
        <f>ROUND(E1835*F1835,2)</f>
        <v>558.84</v>
      </c>
      <c r="H1835" s="12">
        <v>2</v>
      </c>
      <c r="I1835" s="38">
        <v>0</v>
      </c>
      <c r="J1835" s="13">
        <f>ROUND(H1835*I1835,2)</f>
        <v>0</v>
      </c>
    </row>
    <row r="1836" spans="1:10" ht="22.5" x14ac:dyDescent="0.25">
      <c r="A1836" s="14"/>
      <c r="B1836" s="14"/>
      <c r="C1836" s="14"/>
      <c r="D1836" s="22" t="s">
        <v>2257</v>
      </c>
      <c r="E1836" s="14"/>
      <c r="F1836" s="14"/>
      <c r="G1836" s="14"/>
      <c r="H1836" s="14"/>
      <c r="I1836" s="14"/>
      <c r="J1836" s="14"/>
    </row>
    <row r="1837" spans="1:10" x14ac:dyDescent="0.25">
      <c r="A1837" s="10" t="s">
        <v>2258</v>
      </c>
      <c r="B1837" s="11" t="s">
        <v>16</v>
      </c>
      <c r="C1837" s="11" t="s">
        <v>17</v>
      </c>
      <c r="D1837" s="22" t="s">
        <v>2259</v>
      </c>
      <c r="E1837" s="12">
        <v>1</v>
      </c>
      <c r="F1837" s="12">
        <v>131.25</v>
      </c>
      <c r="G1837" s="13">
        <f>ROUND(E1837*F1837,2)</f>
        <v>131.25</v>
      </c>
      <c r="H1837" s="12">
        <v>1</v>
      </c>
      <c r="I1837" s="38">
        <v>0</v>
      </c>
      <c r="J1837" s="13">
        <f>ROUND(H1837*I1837,2)</f>
        <v>0</v>
      </c>
    </row>
    <row r="1838" spans="1:10" ht="45" x14ac:dyDescent="0.25">
      <c r="A1838" s="14"/>
      <c r="B1838" s="14"/>
      <c r="C1838" s="14"/>
      <c r="D1838" s="22" t="s">
        <v>2260</v>
      </c>
      <c r="E1838" s="14"/>
      <c r="F1838" s="14"/>
      <c r="G1838" s="14"/>
      <c r="H1838" s="14"/>
      <c r="I1838" s="14"/>
      <c r="J1838" s="14"/>
    </row>
    <row r="1839" spans="1:10" x14ac:dyDescent="0.25">
      <c r="A1839" s="14"/>
      <c r="B1839" s="14"/>
      <c r="C1839" s="14"/>
      <c r="D1839" s="33" t="s">
        <v>2261</v>
      </c>
      <c r="E1839" s="12">
        <v>1</v>
      </c>
      <c r="F1839" s="15">
        <f>G1815+G1817+G1819+G1821+G1823+G1825+G1827+G1829+G1831+G1833+G1835+G1837</f>
        <v>21446.63</v>
      </c>
      <c r="G1839" s="15">
        <f>ROUND(E1839*F1839,2)</f>
        <v>21446.63</v>
      </c>
      <c r="H1839" s="12">
        <v>1</v>
      </c>
      <c r="I1839" s="15">
        <f>J1815+J1817+J1819+J1821+J1823+J1825+J1827+J1829+J1831+J1833+J1835+J1837</f>
        <v>0</v>
      </c>
      <c r="J1839" s="15">
        <f>ROUND(H1839*I1839,2)</f>
        <v>0</v>
      </c>
    </row>
    <row r="1840" spans="1:10" ht="1.1499999999999999" customHeight="1" x14ac:dyDescent="0.25">
      <c r="A1840" s="16"/>
      <c r="B1840" s="16"/>
      <c r="C1840" s="16"/>
      <c r="D1840" s="34"/>
      <c r="E1840" s="16"/>
      <c r="F1840" s="16"/>
      <c r="G1840" s="16"/>
      <c r="H1840" s="16"/>
      <c r="I1840" s="16"/>
      <c r="J1840" s="16"/>
    </row>
    <row r="1841" spans="1:10" x14ac:dyDescent="0.25">
      <c r="A1841" s="20" t="s">
        <v>2262</v>
      </c>
      <c r="B1841" s="26" t="s">
        <v>10</v>
      </c>
      <c r="C1841" s="20" t="s">
        <v>11</v>
      </c>
      <c r="D1841" s="36" t="s">
        <v>2263</v>
      </c>
      <c r="E1841" s="21">
        <f t="shared" ref="E1841:J1841" si="111">E1848</f>
        <v>1</v>
      </c>
      <c r="F1841" s="21">
        <f t="shared" si="111"/>
        <v>7618.75</v>
      </c>
      <c r="G1841" s="21">
        <f t="shared" si="111"/>
        <v>7618.75</v>
      </c>
      <c r="H1841" s="21">
        <f t="shared" si="111"/>
        <v>1</v>
      </c>
      <c r="I1841" s="21">
        <f t="shared" si="111"/>
        <v>0</v>
      </c>
      <c r="J1841" s="21">
        <f t="shared" si="111"/>
        <v>0</v>
      </c>
    </row>
    <row r="1842" spans="1:10" x14ac:dyDescent="0.25">
      <c r="A1842" s="10" t="s">
        <v>2264</v>
      </c>
      <c r="B1842" s="11" t="s">
        <v>16</v>
      </c>
      <c r="C1842" s="11" t="s">
        <v>107</v>
      </c>
      <c r="D1842" s="22" t="s">
        <v>2265</v>
      </c>
      <c r="E1842" s="12">
        <v>125</v>
      </c>
      <c r="F1842" s="12">
        <v>42.26</v>
      </c>
      <c r="G1842" s="13">
        <f>ROUND(E1842*F1842,2)</f>
        <v>5282.5</v>
      </c>
      <c r="H1842" s="12">
        <v>125</v>
      </c>
      <c r="I1842" s="38">
        <v>0</v>
      </c>
      <c r="J1842" s="13">
        <f>ROUND(H1842*I1842,2)</f>
        <v>0</v>
      </c>
    </row>
    <row r="1843" spans="1:10" ht="33.75" x14ac:dyDescent="0.25">
      <c r="A1843" s="14"/>
      <c r="B1843" s="14"/>
      <c r="C1843" s="14"/>
      <c r="D1843" s="22" t="s">
        <v>2266</v>
      </c>
      <c r="E1843" s="14"/>
      <c r="F1843" s="14"/>
      <c r="G1843" s="14"/>
      <c r="H1843" s="14"/>
      <c r="I1843" s="14"/>
      <c r="J1843" s="14"/>
    </row>
    <row r="1844" spans="1:10" x14ac:dyDescent="0.25">
      <c r="A1844" s="10" t="s">
        <v>2267</v>
      </c>
      <c r="B1844" s="11" t="s">
        <v>16</v>
      </c>
      <c r="C1844" s="11" t="s">
        <v>17</v>
      </c>
      <c r="D1844" s="22" t="s">
        <v>2268</v>
      </c>
      <c r="E1844" s="12">
        <v>1</v>
      </c>
      <c r="F1844" s="12">
        <v>2073.75</v>
      </c>
      <c r="G1844" s="13">
        <f>ROUND(E1844*F1844,2)</f>
        <v>2073.75</v>
      </c>
      <c r="H1844" s="12">
        <v>1</v>
      </c>
      <c r="I1844" s="38">
        <v>0</v>
      </c>
      <c r="J1844" s="13">
        <f>ROUND(H1844*I1844,2)</f>
        <v>0</v>
      </c>
    </row>
    <row r="1845" spans="1:10" ht="22.5" x14ac:dyDescent="0.25">
      <c r="A1845" s="14"/>
      <c r="B1845" s="14"/>
      <c r="C1845" s="14"/>
      <c r="D1845" s="22" t="s">
        <v>2269</v>
      </c>
      <c r="E1845" s="14"/>
      <c r="F1845" s="14"/>
      <c r="G1845" s="14"/>
      <c r="H1845" s="14"/>
      <c r="I1845" s="14"/>
      <c r="J1845" s="14"/>
    </row>
    <row r="1846" spans="1:10" x14ac:dyDescent="0.25">
      <c r="A1846" s="10" t="s">
        <v>2270</v>
      </c>
      <c r="B1846" s="11" t="s">
        <v>16</v>
      </c>
      <c r="C1846" s="11" t="s">
        <v>17</v>
      </c>
      <c r="D1846" s="22" t="s">
        <v>2271</v>
      </c>
      <c r="E1846" s="12">
        <v>1</v>
      </c>
      <c r="F1846" s="12">
        <v>262.5</v>
      </c>
      <c r="G1846" s="13">
        <f>ROUND(E1846*F1846,2)</f>
        <v>262.5</v>
      </c>
      <c r="H1846" s="12">
        <v>1</v>
      </c>
      <c r="I1846" s="38">
        <v>0</v>
      </c>
      <c r="J1846" s="13">
        <f>ROUND(H1846*I1846,2)</f>
        <v>0</v>
      </c>
    </row>
    <row r="1847" spans="1:10" x14ac:dyDescent="0.25">
      <c r="A1847" s="14"/>
      <c r="B1847" s="14"/>
      <c r="C1847" s="14"/>
      <c r="D1847" s="22" t="s">
        <v>2272</v>
      </c>
      <c r="E1847" s="14"/>
      <c r="F1847" s="14"/>
      <c r="G1847" s="14"/>
      <c r="H1847" s="14"/>
      <c r="I1847" s="14"/>
      <c r="J1847" s="14"/>
    </row>
    <row r="1848" spans="1:10" x14ac:dyDescent="0.25">
      <c r="A1848" s="14"/>
      <c r="B1848" s="14"/>
      <c r="C1848" s="14"/>
      <c r="D1848" s="33" t="s">
        <v>2273</v>
      </c>
      <c r="E1848" s="12">
        <v>1</v>
      </c>
      <c r="F1848" s="15">
        <f>G1842+G1844+G1846</f>
        <v>7618.75</v>
      </c>
      <c r="G1848" s="15">
        <f>ROUND(E1848*F1848,2)</f>
        <v>7618.75</v>
      </c>
      <c r="H1848" s="12">
        <v>1</v>
      </c>
      <c r="I1848" s="15">
        <f>J1842+J1844+J1846</f>
        <v>0</v>
      </c>
      <c r="J1848" s="15">
        <f>ROUND(H1848*I1848,2)</f>
        <v>0</v>
      </c>
    </row>
    <row r="1849" spans="1:10" ht="1.1499999999999999" customHeight="1" x14ac:dyDescent="0.25">
      <c r="A1849" s="16"/>
      <c r="B1849" s="16"/>
      <c r="C1849" s="16"/>
      <c r="D1849" s="34"/>
      <c r="E1849" s="16"/>
      <c r="F1849" s="16"/>
      <c r="G1849" s="16"/>
      <c r="H1849" s="16"/>
      <c r="I1849" s="16"/>
      <c r="J1849" s="16"/>
    </row>
    <row r="1850" spans="1:10" x14ac:dyDescent="0.25">
      <c r="A1850" s="20" t="s">
        <v>2274</v>
      </c>
      <c r="B1850" s="26" t="s">
        <v>10</v>
      </c>
      <c r="C1850" s="20" t="s">
        <v>11</v>
      </c>
      <c r="D1850" s="36" t="s">
        <v>2275</v>
      </c>
      <c r="E1850" s="21">
        <f t="shared" ref="E1850:J1850" si="112">E1861</f>
        <v>1</v>
      </c>
      <c r="F1850" s="21">
        <f t="shared" si="112"/>
        <v>10105.07</v>
      </c>
      <c r="G1850" s="21">
        <f t="shared" si="112"/>
        <v>10105.07</v>
      </c>
      <c r="H1850" s="21">
        <f t="shared" si="112"/>
        <v>1</v>
      </c>
      <c r="I1850" s="21">
        <f t="shared" si="112"/>
        <v>0</v>
      </c>
      <c r="J1850" s="21">
        <f t="shared" si="112"/>
        <v>0</v>
      </c>
    </row>
    <row r="1851" spans="1:10" x14ac:dyDescent="0.25">
      <c r="A1851" s="10" t="s">
        <v>2276</v>
      </c>
      <c r="B1851" s="11" t="s">
        <v>16</v>
      </c>
      <c r="C1851" s="11" t="s">
        <v>107</v>
      </c>
      <c r="D1851" s="22" t="s">
        <v>2277</v>
      </c>
      <c r="E1851" s="12">
        <v>475</v>
      </c>
      <c r="F1851" s="12">
        <v>5.46</v>
      </c>
      <c r="G1851" s="13">
        <f>ROUND(E1851*F1851,2)</f>
        <v>2593.5</v>
      </c>
      <c r="H1851" s="12">
        <v>475</v>
      </c>
      <c r="I1851" s="38">
        <v>0</v>
      </c>
      <c r="J1851" s="13">
        <f>ROUND(H1851*I1851,2)</f>
        <v>0</v>
      </c>
    </row>
    <row r="1852" spans="1:10" ht="45" x14ac:dyDescent="0.25">
      <c r="A1852" s="14"/>
      <c r="B1852" s="14"/>
      <c r="C1852" s="14"/>
      <c r="D1852" s="22" t="s">
        <v>2278</v>
      </c>
      <c r="E1852" s="14"/>
      <c r="F1852" s="14"/>
      <c r="G1852" s="14"/>
      <c r="H1852" s="14"/>
      <c r="I1852" s="14"/>
      <c r="J1852" s="14"/>
    </row>
    <row r="1853" spans="1:10" x14ac:dyDescent="0.25">
      <c r="A1853" s="10" t="s">
        <v>2279</v>
      </c>
      <c r="B1853" s="11" t="s">
        <v>16</v>
      </c>
      <c r="C1853" s="11" t="s">
        <v>17</v>
      </c>
      <c r="D1853" s="22" t="s">
        <v>2280</v>
      </c>
      <c r="E1853" s="12">
        <v>4</v>
      </c>
      <c r="F1853" s="12">
        <v>1332.45</v>
      </c>
      <c r="G1853" s="13">
        <f>ROUND(E1853*F1853,2)</f>
        <v>5329.8</v>
      </c>
      <c r="H1853" s="12">
        <v>4</v>
      </c>
      <c r="I1853" s="38">
        <v>0</v>
      </c>
      <c r="J1853" s="13">
        <f>ROUND(H1853*I1853,2)</f>
        <v>0</v>
      </c>
    </row>
    <row r="1854" spans="1:10" ht="56.25" x14ac:dyDescent="0.25">
      <c r="A1854" s="14"/>
      <c r="B1854" s="14"/>
      <c r="C1854" s="14"/>
      <c r="D1854" s="22" t="s">
        <v>2281</v>
      </c>
      <c r="E1854" s="14"/>
      <c r="F1854" s="14"/>
      <c r="G1854" s="14"/>
      <c r="H1854" s="14"/>
      <c r="I1854" s="14"/>
      <c r="J1854" s="14"/>
    </row>
    <row r="1855" spans="1:10" x14ac:dyDescent="0.25">
      <c r="A1855" s="10" t="s">
        <v>2282</v>
      </c>
      <c r="B1855" s="11" t="s">
        <v>16</v>
      </c>
      <c r="C1855" s="11" t="s">
        <v>17</v>
      </c>
      <c r="D1855" s="22" t="s">
        <v>2283</v>
      </c>
      <c r="E1855" s="12">
        <v>1</v>
      </c>
      <c r="F1855" s="12">
        <v>685.52</v>
      </c>
      <c r="G1855" s="13">
        <f>ROUND(E1855*F1855,2)</f>
        <v>685.52</v>
      </c>
      <c r="H1855" s="12">
        <v>1</v>
      </c>
      <c r="I1855" s="38">
        <v>0</v>
      </c>
      <c r="J1855" s="13">
        <f>ROUND(H1855*I1855,2)</f>
        <v>0</v>
      </c>
    </row>
    <row r="1856" spans="1:10" ht="67.5" x14ac:dyDescent="0.25">
      <c r="A1856" s="14"/>
      <c r="B1856" s="14"/>
      <c r="C1856" s="14"/>
      <c r="D1856" s="22" t="s">
        <v>2284</v>
      </c>
      <c r="E1856" s="14"/>
      <c r="F1856" s="14"/>
      <c r="G1856" s="14"/>
      <c r="H1856" s="14"/>
      <c r="I1856" s="14"/>
      <c r="J1856" s="14"/>
    </row>
    <row r="1857" spans="1:10" x14ac:dyDescent="0.25">
      <c r="A1857" s="10" t="s">
        <v>2285</v>
      </c>
      <c r="B1857" s="11" t="s">
        <v>16</v>
      </c>
      <c r="C1857" s="11" t="s">
        <v>17</v>
      </c>
      <c r="D1857" s="22" t="s">
        <v>2286</v>
      </c>
      <c r="E1857" s="12">
        <v>1</v>
      </c>
      <c r="F1857" s="12">
        <v>1207.5</v>
      </c>
      <c r="G1857" s="13">
        <f>ROUND(E1857*F1857,2)</f>
        <v>1207.5</v>
      </c>
      <c r="H1857" s="12">
        <v>1</v>
      </c>
      <c r="I1857" s="38">
        <v>0</v>
      </c>
      <c r="J1857" s="13">
        <f>ROUND(H1857*I1857,2)</f>
        <v>0</v>
      </c>
    </row>
    <row r="1858" spans="1:10" ht="22.5" x14ac:dyDescent="0.25">
      <c r="A1858" s="14"/>
      <c r="B1858" s="14"/>
      <c r="C1858" s="14"/>
      <c r="D1858" s="22" t="s">
        <v>2287</v>
      </c>
      <c r="E1858" s="14"/>
      <c r="F1858" s="14"/>
      <c r="G1858" s="14"/>
      <c r="H1858" s="14"/>
      <c r="I1858" s="14"/>
      <c r="J1858" s="14"/>
    </row>
    <row r="1859" spans="1:10" x14ac:dyDescent="0.25">
      <c r="A1859" s="10" t="s">
        <v>2288</v>
      </c>
      <c r="B1859" s="11" t="s">
        <v>16</v>
      </c>
      <c r="C1859" s="11" t="s">
        <v>17</v>
      </c>
      <c r="D1859" s="22" t="s">
        <v>2289</v>
      </c>
      <c r="E1859" s="12">
        <v>1</v>
      </c>
      <c r="F1859" s="12">
        <v>288.75</v>
      </c>
      <c r="G1859" s="13">
        <f>ROUND(E1859*F1859,2)</f>
        <v>288.75</v>
      </c>
      <c r="H1859" s="12">
        <v>1</v>
      </c>
      <c r="I1859" s="38">
        <v>0</v>
      </c>
      <c r="J1859" s="13">
        <f>ROUND(H1859*I1859,2)</f>
        <v>0</v>
      </c>
    </row>
    <row r="1860" spans="1:10" x14ac:dyDescent="0.25">
      <c r="A1860" s="14"/>
      <c r="B1860" s="14"/>
      <c r="C1860" s="14"/>
      <c r="D1860" s="22" t="s">
        <v>2290</v>
      </c>
      <c r="E1860" s="14"/>
      <c r="F1860" s="14"/>
      <c r="G1860" s="14"/>
      <c r="H1860" s="14"/>
      <c r="I1860" s="14"/>
      <c r="J1860" s="14"/>
    </row>
    <row r="1861" spans="1:10" x14ac:dyDescent="0.25">
      <c r="A1861" s="14"/>
      <c r="B1861" s="14"/>
      <c r="C1861" s="14"/>
      <c r="D1861" s="33" t="s">
        <v>2291</v>
      </c>
      <c r="E1861" s="12">
        <v>1</v>
      </c>
      <c r="F1861" s="15">
        <f>G1851+G1853+G1855+G1857+G1859</f>
        <v>10105.07</v>
      </c>
      <c r="G1861" s="15">
        <f>ROUND(E1861*F1861,2)</f>
        <v>10105.07</v>
      </c>
      <c r="H1861" s="12">
        <v>1</v>
      </c>
      <c r="I1861" s="15">
        <f>J1851+J1853+J1855+J1857+J1859</f>
        <v>0</v>
      </c>
      <c r="J1861" s="15">
        <f>ROUND(H1861*I1861,2)</f>
        <v>0</v>
      </c>
    </row>
    <row r="1862" spans="1:10" ht="1.1499999999999999" customHeight="1" x14ac:dyDescent="0.25">
      <c r="A1862" s="16"/>
      <c r="B1862" s="16"/>
      <c r="C1862" s="16"/>
      <c r="D1862" s="34"/>
      <c r="E1862" s="16"/>
      <c r="F1862" s="16"/>
      <c r="G1862" s="16"/>
      <c r="H1862" s="16"/>
      <c r="I1862" s="16"/>
      <c r="J1862" s="16"/>
    </row>
    <row r="1863" spans="1:10" x14ac:dyDescent="0.25">
      <c r="A1863" s="20" t="s">
        <v>2292</v>
      </c>
      <c r="B1863" s="26" t="s">
        <v>10</v>
      </c>
      <c r="C1863" s="20" t="s">
        <v>11</v>
      </c>
      <c r="D1863" s="36" t="s">
        <v>2293</v>
      </c>
      <c r="E1863" s="21">
        <f t="shared" ref="E1863:J1863" si="113">E1872</f>
        <v>1</v>
      </c>
      <c r="F1863" s="21">
        <f t="shared" si="113"/>
        <v>5418</v>
      </c>
      <c r="G1863" s="21">
        <f t="shared" si="113"/>
        <v>5418</v>
      </c>
      <c r="H1863" s="21">
        <f t="shared" si="113"/>
        <v>1</v>
      </c>
      <c r="I1863" s="21">
        <f t="shared" si="113"/>
        <v>0</v>
      </c>
      <c r="J1863" s="21">
        <f t="shared" si="113"/>
        <v>0</v>
      </c>
    </row>
    <row r="1864" spans="1:10" x14ac:dyDescent="0.25">
      <c r="A1864" s="10" t="s">
        <v>2294</v>
      </c>
      <c r="B1864" s="11" t="s">
        <v>16</v>
      </c>
      <c r="C1864" s="11" t="s">
        <v>107</v>
      </c>
      <c r="D1864" s="22" t="s">
        <v>2295</v>
      </c>
      <c r="E1864" s="12">
        <v>175</v>
      </c>
      <c r="F1864" s="12">
        <v>15.51</v>
      </c>
      <c r="G1864" s="13">
        <f>ROUND(E1864*F1864,2)</f>
        <v>2714.25</v>
      </c>
      <c r="H1864" s="12">
        <v>175</v>
      </c>
      <c r="I1864" s="38">
        <v>0</v>
      </c>
      <c r="J1864" s="13">
        <f>ROUND(H1864*I1864,2)</f>
        <v>0</v>
      </c>
    </row>
    <row r="1865" spans="1:10" ht="33.75" x14ac:dyDescent="0.25">
      <c r="A1865" s="14"/>
      <c r="B1865" s="14"/>
      <c r="C1865" s="14"/>
      <c r="D1865" s="22" t="s">
        <v>2296</v>
      </c>
      <c r="E1865" s="14"/>
      <c r="F1865" s="14"/>
      <c r="G1865" s="14"/>
      <c r="H1865" s="14"/>
      <c r="I1865" s="14"/>
      <c r="J1865" s="14"/>
    </row>
    <row r="1866" spans="1:10" x14ac:dyDescent="0.25">
      <c r="A1866" s="10" t="s">
        <v>2297</v>
      </c>
      <c r="B1866" s="11" t="s">
        <v>16</v>
      </c>
      <c r="C1866" s="11" t="s">
        <v>17</v>
      </c>
      <c r="D1866" s="22" t="s">
        <v>2298</v>
      </c>
      <c r="E1866" s="12">
        <v>1</v>
      </c>
      <c r="F1866" s="12">
        <v>1522.5</v>
      </c>
      <c r="G1866" s="13">
        <f>ROUND(E1866*F1866,2)</f>
        <v>1522.5</v>
      </c>
      <c r="H1866" s="12">
        <v>1</v>
      </c>
      <c r="I1866" s="38">
        <v>0</v>
      </c>
      <c r="J1866" s="13">
        <f>ROUND(H1866*I1866,2)</f>
        <v>0</v>
      </c>
    </row>
    <row r="1867" spans="1:10" ht="33.75" x14ac:dyDescent="0.25">
      <c r="A1867" s="14"/>
      <c r="B1867" s="14"/>
      <c r="C1867" s="14"/>
      <c r="D1867" s="22" t="s">
        <v>2299</v>
      </c>
      <c r="E1867" s="14"/>
      <c r="F1867" s="14"/>
      <c r="G1867" s="14"/>
      <c r="H1867" s="14"/>
      <c r="I1867" s="14"/>
      <c r="J1867" s="14"/>
    </row>
    <row r="1868" spans="1:10" x14ac:dyDescent="0.25">
      <c r="A1868" s="10" t="s">
        <v>2300</v>
      </c>
      <c r="B1868" s="11" t="s">
        <v>16</v>
      </c>
      <c r="C1868" s="11" t="s">
        <v>17</v>
      </c>
      <c r="D1868" s="22" t="s">
        <v>2301</v>
      </c>
      <c r="E1868" s="12">
        <v>1</v>
      </c>
      <c r="F1868" s="12">
        <v>787.5</v>
      </c>
      <c r="G1868" s="13">
        <f>ROUND(E1868*F1868,2)</f>
        <v>787.5</v>
      </c>
      <c r="H1868" s="12">
        <v>1</v>
      </c>
      <c r="I1868" s="38">
        <v>0</v>
      </c>
      <c r="J1868" s="13">
        <f>ROUND(H1868*I1868,2)</f>
        <v>0</v>
      </c>
    </row>
    <row r="1869" spans="1:10" x14ac:dyDescent="0.25">
      <c r="A1869" s="14"/>
      <c r="B1869" s="14"/>
      <c r="C1869" s="14"/>
      <c r="D1869" s="22" t="s">
        <v>2302</v>
      </c>
      <c r="E1869" s="14"/>
      <c r="F1869" s="14"/>
      <c r="G1869" s="14"/>
      <c r="H1869" s="14"/>
      <c r="I1869" s="14"/>
      <c r="J1869" s="14"/>
    </row>
    <row r="1870" spans="1:10" x14ac:dyDescent="0.25">
      <c r="A1870" s="10" t="s">
        <v>2303</v>
      </c>
      <c r="B1870" s="11" t="s">
        <v>16</v>
      </c>
      <c r="C1870" s="11" t="s">
        <v>17</v>
      </c>
      <c r="D1870" s="22" t="s">
        <v>2304</v>
      </c>
      <c r="E1870" s="12">
        <v>1</v>
      </c>
      <c r="F1870" s="12">
        <v>393.75</v>
      </c>
      <c r="G1870" s="13">
        <f>ROUND(E1870*F1870,2)</f>
        <v>393.75</v>
      </c>
      <c r="H1870" s="12">
        <v>1</v>
      </c>
      <c r="I1870" s="38">
        <v>0</v>
      </c>
      <c r="J1870" s="13">
        <f>ROUND(H1870*I1870,2)</f>
        <v>0</v>
      </c>
    </row>
    <row r="1871" spans="1:10" ht="22.5" x14ac:dyDescent="0.25">
      <c r="A1871" s="14"/>
      <c r="B1871" s="14"/>
      <c r="C1871" s="14"/>
      <c r="D1871" s="22" t="s">
        <v>2305</v>
      </c>
      <c r="E1871" s="14"/>
      <c r="F1871" s="14"/>
      <c r="G1871" s="14"/>
      <c r="H1871" s="14"/>
      <c r="I1871" s="14"/>
      <c r="J1871" s="14"/>
    </row>
    <row r="1872" spans="1:10" x14ac:dyDescent="0.25">
      <c r="A1872" s="14"/>
      <c r="B1872" s="14"/>
      <c r="C1872" s="14"/>
      <c r="D1872" s="33" t="s">
        <v>2306</v>
      </c>
      <c r="E1872" s="12">
        <v>1</v>
      </c>
      <c r="F1872" s="15">
        <f>G1864+G1866+G1868+G1870</f>
        <v>5418</v>
      </c>
      <c r="G1872" s="15">
        <f>ROUND(E1872*F1872,2)</f>
        <v>5418</v>
      </c>
      <c r="H1872" s="12">
        <v>1</v>
      </c>
      <c r="I1872" s="15">
        <f>J1864+J1866+J1868+J1870</f>
        <v>0</v>
      </c>
      <c r="J1872" s="15">
        <f>ROUND(H1872*I1872,2)</f>
        <v>0</v>
      </c>
    </row>
    <row r="1873" spans="1:10" ht="1.1499999999999999" customHeight="1" x14ac:dyDescent="0.25">
      <c r="A1873" s="16"/>
      <c r="B1873" s="16"/>
      <c r="C1873" s="16"/>
      <c r="D1873" s="34"/>
      <c r="E1873" s="16"/>
      <c r="F1873" s="16"/>
      <c r="G1873" s="16"/>
      <c r="H1873" s="16"/>
      <c r="I1873" s="16"/>
      <c r="J1873" s="16"/>
    </row>
    <row r="1874" spans="1:10" x14ac:dyDescent="0.25">
      <c r="A1874" s="20" t="s">
        <v>2307</v>
      </c>
      <c r="B1874" s="26" t="s">
        <v>10</v>
      </c>
      <c r="C1874" s="20" t="s">
        <v>11</v>
      </c>
      <c r="D1874" s="36" t="s">
        <v>2308</v>
      </c>
      <c r="E1874" s="21">
        <f t="shared" ref="E1874:J1874" si="114">E1887</f>
        <v>1</v>
      </c>
      <c r="F1874" s="21">
        <f t="shared" si="114"/>
        <v>25270.31</v>
      </c>
      <c r="G1874" s="21">
        <f t="shared" si="114"/>
        <v>25270.31</v>
      </c>
      <c r="H1874" s="21">
        <f t="shared" si="114"/>
        <v>1</v>
      </c>
      <c r="I1874" s="21">
        <f t="shared" si="114"/>
        <v>0</v>
      </c>
      <c r="J1874" s="21">
        <f t="shared" si="114"/>
        <v>0</v>
      </c>
    </row>
    <row r="1875" spans="1:10" x14ac:dyDescent="0.25">
      <c r="A1875" s="10" t="s">
        <v>2309</v>
      </c>
      <c r="B1875" s="11" t="s">
        <v>16</v>
      </c>
      <c r="C1875" s="11" t="s">
        <v>17</v>
      </c>
      <c r="D1875" s="22" t="s">
        <v>2310</v>
      </c>
      <c r="E1875" s="12">
        <v>4</v>
      </c>
      <c r="F1875" s="12">
        <v>1825.74</v>
      </c>
      <c r="G1875" s="13">
        <f>ROUND(E1875*F1875,2)</f>
        <v>7302.96</v>
      </c>
      <c r="H1875" s="12">
        <v>4</v>
      </c>
      <c r="I1875" s="38">
        <v>0</v>
      </c>
      <c r="J1875" s="13">
        <f>ROUND(H1875*I1875,2)</f>
        <v>0</v>
      </c>
    </row>
    <row r="1876" spans="1:10" ht="135" x14ac:dyDescent="0.25">
      <c r="A1876" s="14"/>
      <c r="B1876" s="14"/>
      <c r="C1876" s="14"/>
      <c r="D1876" s="22" t="s">
        <v>2311</v>
      </c>
      <c r="E1876" s="14"/>
      <c r="F1876" s="14"/>
      <c r="G1876" s="14"/>
      <c r="H1876" s="14"/>
      <c r="I1876" s="14"/>
      <c r="J1876" s="14"/>
    </row>
    <row r="1877" spans="1:10" x14ac:dyDescent="0.25">
      <c r="A1877" s="10" t="s">
        <v>2312</v>
      </c>
      <c r="B1877" s="11" t="s">
        <v>16</v>
      </c>
      <c r="C1877" s="11" t="s">
        <v>17</v>
      </c>
      <c r="D1877" s="22" t="s">
        <v>2313</v>
      </c>
      <c r="E1877" s="12">
        <v>2</v>
      </c>
      <c r="F1877" s="12">
        <v>693.9</v>
      </c>
      <c r="G1877" s="13">
        <f>ROUND(E1877*F1877,2)</f>
        <v>1387.8</v>
      </c>
      <c r="H1877" s="12">
        <v>2</v>
      </c>
      <c r="I1877" s="38">
        <v>0</v>
      </c>
      <c r="J1877" s="13">
        <f>ROUND(H1877*I1877,2)</f>
        <v>0</v>
      </c>
    </row>
    <row r="1878" spans="1:10" ht="56.25" x14ac:dyDescent="0.25">
      <c r="A1878" s="14"/>
      <c r="B1878" s="14"/>
      <c r="C1878" s="14"/>
      <c r="D1878" s="22" t="s">
        <v>2314</v>
      </c>
      <c r="E1878" s="14"/>
      <c r="F1878" s="14"/>
      <c r="G1878" s="14"/>
      <c r="H1878" s="14"/>
      <c r="I1878" s="14"/>
      <c r="J1878" s="14"/>
    </row>
    <row r="1879" spans="1:10" x14ac:dyDescent="0.25">
      <c r="A1879" s="10" t="s">
        <v>2315</v>
      </c>
      <c r="B1879" s="11" t="s">
        <v>16</v>
      </c>
      <c r="C1879" s="11" t="s">
        <v>17</v>
      </c>
      <c r="D1879" s="22" t="s">
        <v>2316</v>
      </c>
      <c r="E1879" s="12">
        <v>2</v>
      </c>
      <c r="F1879" s="12">
        <v>5270</v>
      </c>
      <c r="G1879" s="13">
        <f>ROUND(E1879*F1879,2)</f>
        <v>10540</v>
      </c>
      <c r="H1879" s="12">
        <v>2</v>
      </c>
      <c r="I1879" s="38">
        <v>0</v>
      </c>
      <c r="J1879" s="13">
        <f>ROUND(H1879*I1879,2)</f>
        <v>0</v>
      </c>
    </row>
    <row r="1880" spans="1:10" ht="315" x14ac:dyDescent="0.25">
      <c r="A1880" s="14"/>
      <c r="B1880" s="14"/>
      <c r="C1880" s="14"/>
      <c r="D1880" s="22" t="s">
        <v>2317</v>
      </c>
      <c r="E1880" s="14"/>
      <c r="F1880" s="14"/>
      <c r="G1880" s="14"/>
      <c r="H1880" s="14"/>
      <c r="I1880" s="14"/>
      <c r="J1880" s="14"/>
    </row>
    <row r="1881" spans="1:10" x14ac:dyDescent="0.25">
      <c r="A1881" s="10" t="s">
        <v>2318</v>
      </c>
      <c r="B1881" s="11" t="s">
        <v>16</v>
      </c>
      <c r="C1881" s="11" t="s">
        <v>107</v>
      </c>
      <c r="D1881" s="22" t="s">
        <v>2319</v>
      </c>
      <c r="E1881" s="12">
        <v>160</v>
      </c>
      <c r="F1881" s="12">
        <v>5.23</v>
      </c>
      <c r="G1881" s="13">
        <f>ROUND(E1881*F1881,2)</f>
        <v>836.8</v>
      </c>
      <c r="H1881" s="12">
        <v>160</v>
      </c>
      <c r="I1881" s="38">
        <v>0</v>
      </c>
      <c r="J1881" s="13">
        <f>ROUND(H1881*I1881,2)</f>
        <v>0</v>
      </c>
    </row>
    <row r="1882" spans="1:10" ht="33.75" x14ac:dyDescent="0.25">
      <c r="A1882" s="14"/>
      <c r="B1882" s="14"/>
      <c r="C1882" s="14"/>
      <c r="D1882" s="22" t="s">
        <v>2320</v>
      </c>
      <c r="E1882" s="14"/>
      <c r="F1882" s="14"/>
      <c r="G1882" s="14"/>
      <c r="H1882" s="14"/>
      <c r="I1882" s="14"/>
      <c r="J1882" s="14"/>
    </row>
    <row r="1883" spans="1:10" x14ac:dyDescent="0.25">
      <c r="A1883" s="10" t="s">
        <v>2321</v>
      </c>
      <c r="B1883" s="11" t="s">
        <v>16</v>
      </c>
      <c r="C1883" s="11" t="s">
        <v>17</v>
      </c>
      <c r="D1883" s="22" t="s">
        <v>2322</v>
      </c>
      <c r="E1883" s="12">
        <v>2</v>
      </c>
      <c r="F1883" s="12">
        <v>2535.75</v>
      </c>
      <c r="G1883" s="13">
        <f>ROUND(E1883*F1883,2)</f>
        <v>5071.5</v>
      </c>
      <c r="H1883" s="12">
        <v>2</v>
      </c>
      <c r="I1883" s="38">
        <v>0</v>
      </c>
      <c r="J1883" s="13">
        <f>ROUND(H1883*I1883,2)</f>
        <v>0</v>
      </c>
    </row>
    <row r="1884" spans="1:10" ht="45" x14ac:dyDescent="0.25">
      <c r="A1884" s="14"/>
      <c r="B1884" s="14"/>
      <c r="C1884" s="14"/>
      <c r="D1884" s="22" t="s">
        <v>2323</v>
      </c>
      <c r="E1884" s="14"/>
      <c r="F1884" s="14"/>
      <c r="G1884" s="14"/>
      <c r="H1884" s="14"/>
      <c r="I1884" s="14"/>
      <c r="J1884" s="14"/>
    </row>
    <row r="1885" spans="1:10" x14ac:dyDescent="0.25">
      <c r="A1885" s="10" t="s">
        <v>2258</v>
      </c>
      <c r="B1885" s="11" t="s">
        <v>16</v>
      </c>
      <c r="C1885" s="11" t="s">
        <v>17</v>
      </c>
      <c r="D1885" s="22" t="s">
        <v>2259</v>
      </c>
      <c r="E1885" s="12">
        <v>1</v>
      </c>
      <c r="F1885" s="12">
        <v>131.25</v>
      </c>
      <c r="G1885" s="13">
        <f>ROUND(E1885*F1885,2)</f>
        <v>131.25</v>
      </c>
      <c r="H1885" s="12">
        <v>1</v>
      </c>
      <c r="I1885" s="38">
        <v>0</v>
      </c>
      <c r="J1885" s="13">
        <f>ROUND(H1885*I1885,2)</f>
        <v>0</v>
      </c>
    </row>
    <row r="1886" spans="1:10" ht="45" x14ac:dyDescent="0.25">
      <c r="A1886" s="14"/>
      <c r="B1886" s="14"/>
      <c r="C1886" s="14"/>
      <c r="D1886" s="22" t="s">
        <v>2260</v>
      </c>
      <c r="E1886" s="14"/>
      <c r="F1886" s="14"/>
      <c r="G1886" s="14"/>
      <c r="H1886" s="14"/>
      <c r="I1886" s="14"/>
      <c r="J1886" s="14"/>
    </row>
    <row r="1887" spans="1:10" x14ac:dyDescent="0.25">
      <c r="A1887" s="14"/>
      <c r="B1887" s="14"/>
      <c r="C1887" s="14"/>
      <c r="D1887" s="33" t="s">
        <v>2324</v>
      </c>
      <c r="E1887" s="12">
        <v>1</v>
      </c>
      <c r="F1887" s="15">
        <f>G1875+G1877+G1879+G1881+G1883+G1885</f>
        <v>25270.31</v>
      </c>
      <c r="G1887" s="15">
        <f>ROUND(E1887*F1887,2)</f>
        <v>25270.31</v>
      </c>
      <c r="H1887" s="12">
        <v>1</v>
      </c>
      <c r="I1887" s="15">
        <f>J1875+J1877+J1879+J1881+J1883+J1885</f>
        <v>0</v>
      </c>
      <c r="J1887" s="15">
        <f>ROUND(H1887*I1887,2)</f>
        <v>0</v>
      </c>
    </row>
    <row r="1888" spans="1:10" ht="1.1499999999999999" customHeight="1" x14ac:dyDescent="0.25">
      <c r="A1888" s="16"/>
      <c r="B1888" s="16"/>
      <c r="C1888" s="16"/>
      <c r="D1888" s="34"/>
      <c r="E1888" s="16"/>
      <c r="F1888" s="16"/>
      <c r="G1888" s="16"/>
      <c r="H1888" s="16"/>
      <c r="I1888" s="16"/>
      <c r="J1888" s="16"/>
    </row>
    <row r="1889" spans="1:10" x14ac:dyDescent="0.25">
      <c r="A1889" s="20" t="s">
        <v>2325</v>
      </c>
      <c r="B1889" s="20" t="s">
        <v>10</v>
      </c>
      <c r="C1889" s="20" t="s">
        <v>11</v>
      </c>
      <c r="D1889" s="36" t="s">
        <v>2326</v>
      </c>
      <c r="E1889" s="21">
        <f t="shared" ref="E1889:J1889" si="115">E1908</f>
        <v>1</v>
      </c>
      <c r="F1889" s="21">
        <f t="shared" si="115"/>
        <v>28887.43</v>
      </c>
      <c r="G1889" s="21">
        <f t="shared" si="115"/>
        <v>28887.43</v>
      </c>
      <c r="H1889" s="21">
        <f t="shared" si="115"/>
        <v>1</v>
      </c>
      <c r="I1889" s="21">
        <f t="shared" si="115"/>
        <v>0</v>
      </c>
      <c r="J1889" s="21">
        <f t="shared" si="115"/>
        <v>0</v>
      </c>
    </row>
    <row r="1890" spans="1:10" x14ac:dyDescent="0.25">
      <c r="A1890" s="10" t="s">
        <v>2327</v>
      </c>
      <c r="B1890" s="11" t="s">
        <v>16</v>
      </c>
      <c r="C1890" s="11" t="s">
        <v>17</v>
      </c>
      <c r="D1890" s="22" t="s">
        <v>2328</v>
      </c>
      <c r="E1890" s="12">
        <v>1</v>
      </c>
      <c r="F1890" s="12">
        <v>1565.92</v>
      </c>
      <c r="G1890" s="13">
        <f>ROUND(E1890*F1890,2)</f>
        <v>1565.92</v>
      </c>
      <c r="H1890" s="12">
        <v>1</v>
      </c>
      <c r="I1890" s="38">
        <v>0</v>
      </c>
      <c r="J1890" s="13">
        <f>ROUND(H1890*I1890,2)</f>
        <v>0</v>
      </c>
    </row>
    <row r="1891" spans="1:10" ht="168.75" x14ac:dyDescent="0.25">
      <c r="A1891" s="14"/>
      <c r="B1891" s="14"/>
      <c r="C1891" s="14"/>
      <c r="D1891" s="22" t="s">
        <v>2329</v>
      </c>
      <c r="E1891" s="14"/>
      <c r="F1891" s="14"/>
      <c r="G1891" s="14"/>
      <c r="H1891" s="14"/>
      <c r="I1891" s="14"/>
      <c r="J1891" s="14"/>
    </row>
    <row r="1892" spans="1:10" x14ac:dyDescent="0.25">
      <c r="A1892" s="10" t="s">
        <v>2330</v>
      </c>
      <c r="B1892" s="11" t="s">
        <v>16</v>
      </c>
      <c r="C1892" s="11" t="s">
        <v>94</v>
      </c>
      <c r="D1892" s="22" t="s">
        <v>2331</v>
      </c>
      <c r="E1892" s="12">
        <v>15</v>
      </c>
      <c r="F1892" s="12">
        <v>107.69</v>
      </c>
      <c r="G1892" s="13">
        <f>ROUND(E1892*F1892,2)</f>
        <v>1615.35</v>
      </c>
      <c r="H1892" s="12">
        <v>15</v>
      </c>
      <c r="I1892" s="38">
        <v>0</v>
      </c>
      <c r="J1892" s="13">
        <f>ROUND(H1892*I1892,2)</f>
        <v>0</v>
      </c>
    </row>
    <row r="1893" spans="1:10" ht="78.75" x14ac:dyDescent="0.25">
      <c r="A1893" s="14"/>
      <c r="B1893" s="14"/>
      <c r="C1893" s="14"/>
      <c r="D1893" s="22" t="s">
        <v>2332</v>
      </c>
      <c r="E1893" s="14"/>
      <c r="F1893" s="14"/>
      <c r="G1893" s="14"/>
      <c r="H1893" s="14"/>
      <c r="I1893" s="14"/>
      <c r="J1893" s="14"/>
    </row>
    <row r="1894" spans="1:10" x14ac:dyDescent="0.25">
      <c r="A1894" s="10" t="s">
        <v>2333</v>
      </c>
      <c r="B1894" s="11" t="s">
        <v>16</v>
      </c>
      <c r="C1894" s="11" t="s">
        <v>107</v>
      </c>
      <c r="D1894" s="22" t="s">
        <v>2334</v>
      </c>
      <c r="E1894" s="12">
        <v>20</v>
      </c>
      <c r="F1894" s="12">
        <v>53.07</v>
      </c>
      <c r="G1894" s="13">
        <f>ROUND(E1894*F1894,2)</f>
        <v>1061.4000000000001</v>
      </c>
      <c r="H1894" s="12">
        <v>20</v>
      </c>
      <c r="I1894" s="38">
        <v>0</v>
      </c>
      <c r="J1894" s="13">
        <f>ROUND(H1894*I1894,2)</f>
        <v>0</v>
      </c>
    </row>
    <row r="1895" spans="1:10" ht="67.5" x14ac:dyDescent="0.25">
      <c r="A1895" s="14"/>
      <c r="B1895" s="14"/>
      <c r="C1895" s="14"/>
      <c r="D1895" s="22" t="s">
        <v>2335</v>
      </c>
      <c r="E1895" s="14"/>
      <c r="F1895" s="14"/>
      <c r="G1895" s="14"/>
      <c r="H1895" s="14"/>
      <c r="I1895" s="14"/>
      <c r="J1895" s="14"/>
    </row>
    <row r="1896" spans="1:10" x14ac:dyDescent="0.25">
      <c r="A1896" s="10" t="s">
        <v>2336</v>
      </c>
      <c r="B1896" s="11" t="s">
        <v>16</v>
      </c>
      <c r="C1896" s="11" t="s">
        <v>17</v>
      </c>
      <c r="D1896" s="22" t="s">
        <v>2337</v>
      </c>
      <c r="E1896" s="12">
        <v>1</v>
      </c>
      <c r="F1896" s="12">
        <v>11770.58</v>
      </c>
      <c r="G1896" s="13">
        <f>ROUND(E1896*F1896,2)</f>
        <v>11770.58</v>
      </c>
      <c r="H1896" s="12">
        <v>1</v>
      </c>
      <c r="I1896" s="38">
        <v>0</v>
      </c>
      <c r="J1896" s="13">
        <f>ROUND(H1896*I1896,2)</f>
        <v>0</v>
      </c>
    </row>
    <row r="1897" spans="1:10" ht="180" x14ac:dyDescent="0.25">
      <c r="A1897" s="14"/>
      <c r="B1897" s="14"/>
      <c r="C1897" s="14"/>
      <c r="D1897" s="22" t="s">
        <v>2338</v>
      </c>
      <c r="E1897" s="14"/>
      <c r="F1897" s="14"/>
      <c r="G1897" s="14"/>
      <c r="H1897" s="14"/>
      <c r="I1897" s="14"/>
      <c r="J1897" s="14"/>
    </row>
    <row r="1898" spans="1:10" x14ac:dyDescent="0.25">
      <c r="A1898" s="10" t="s">
        <v>2339</v>
      </c>
      <c r="B1898" s="11" t="s">
        <v>16</v>
      </c>
      <c r="C1898" s="11" t="s">
        <v>17</v>
      </c>
      <c r="D1898" s="22" t="s">
        <v>2340</v>
      </c>
      <c r="E1898" s="12">
        <v>1</v>
      </c>
      <c r="F1898" s="12">
        <v>5223.4399999999996</v>
      </c>
      <c r="G1898" s="13">
        <f>ROUND(E1898*F1898,2)</f>
        <v>5223.4399999999996</v>
      </c>
      <c r="H1898" s="12">
        <v>1</v>
      </c>
      <c r="I1898" s="38">
        <v>0</v>
      </c>
      <c r="J1898" s="13">
        <f>ROUND(H1898*I1898,2)</f>
        <v>0</v>
      </c>
    </row>
    <row r="1899" spans="1:10" ht="146.25" x14ac:dyDescent="0.25">
      <c r="A1899" s="14"/>
      <c r="B1899" s="14"/>
      <c r="C1899" s="14"/>
      <c r="D1899" s="22" t="s">
        <v>2341</v>
      </c>
      <c r="E1899" s="14"/>
      <c r="F1899" s="14"/>
      <c r="G1899" s="14"/>
      <c r="H1899" s="14"/>
      <c r="I1899" s="14"/>
      <c r="J1899" s="14"/>
    </row>
    <row r="1900" spans="1:10" x14ac:dyDescent="0.25">
      <c r="A1900" s="10" t="s">
        <v>2342</v>
      </c>
      <c r="B1900" s="11" t="s">
        <v>16</v>
      </c>
      <c r="C1900" s="11" t="s">
        <v>17</v>
      </c>
      <c r="D1900" s="22" t="s">
        <v>2343</v>
      </c>
      <c r="E1900" s="12">
        <v>1</v>
      </c>
      <c r="F1900" s="12">
        <v>2126.04</v>
      </c>
      <c r="G1900" s="13">
        <f>ROUND(E1900*F1900,2)</f>
        <v>2126.04</v>
      </c>
      <c r="H1900" s="12">
        <v>1</v>
      </c>
      <c r="I1900" s="38">
        <v>0</v>
      </c>
      <c r="J1900" s="13">
        <f>ROUND(H1900*I1900,2)</f>
        <v>0</v>
      </c>
    </row>
    <row r="1901" spans="1:10" ht="22.5" x14ac:dyDescent="0.25">
      <c r="A1901" s="14"/>
      <c r="B1901" s="14"/>
      <c r="C1901" s="14"/>
      <c r="D1901" s="22" t="s">
        <v>2344</v>
      </c>
      <c r="E1901" s="14"/>
      <c r="F1901" s="14"/>
      <c r="G1901" s="14"/>
      <c r="H1901" s="14"/>
      <c r="I1901" s="14"/>
      <c r="J1901" s="14"/>
    </row>
    <row r="1902" spans="1:10" x14ac:dyDescent="0.25">
      <c r="A1902" s="10" t="s">
        <v>2345</v>
      </c>
      <c r="B1902" s="11" t="s">
        <v>16</v>
      </c>
      <c r="C1902" s="11" t="s">
        <v>17</v>
      </c>
      <c r="D1902" s="22" t="s">
        <v>2346</v>
      </c>
      <c r="E1902" s="12">
        <v>1</v>
      </c>
      <c r="F1902" s="12">
        <v>747.65</v>
      </c>
      <c r="G1902" s="13">
        <f>ROUND(E1902*F1902,2)</f>
        <v>747.65</v>
      </c>
      <c r="H1902" s="12">
        <v>1</v>
      </c>
      <c r="I1902" s="38">
        <v>0</v>
      </c>
      <c r="J1902" s="13">
        <f>ROUND(H1902*I1902,2)</f>
        <v>0</v>
      </c>
    </row>
    <row r="1903" spans="1:10" x14ac:dyDescent="0.25">
      <c r="A1903" s="14"/>
      <c r="B1903" s="14"/>
      <c r="C1903" s="14"/>
      <c r="D1903" s="22" t="s">
        <v>2347</v>
      </c>
      <c r="E1903" s="14"/>
      <c r="F1903" s="14"/>
      <c r="G1903" s="14"/>
      <c r="H1903" s="14"/>
      <c r="I1903" s="14"/>
      <c r="J1903" s="14"/>
    </row>
    <row r="1904" spans="1:10" x14ac:dyDescent="0.25">
      <c r="A1904" s="10" t="s">
        <v>2348</v>
      </c>
      <c r="B1904" s="11" t="s">
        <v>16</v>
      </c>
      <c r="C1904" s="11" t="s">
        <v>17</v>
      </c>
      <c r="D1904" s="22" t="s">
        <v>2349</v>
      </c>
      <c r="E1904" s="12">
        <v>1</v>
      </c>
      <c r="F1904" s="12">
        <v>316.05</v>
      </c>
      <c r="G1904" s="13">
        <f>ROUND(E1904*F1904,2)</f>
        <v>316.05</v>
      </c>
      <c r="H1904" s="12">
        <v>1</v>
      </c>
      <c r="I1904" s="38">
        <v>0</v>
      </c>
      <c r="J1904" s="13">
        <f>ROUND(H1904*I1904,2)</f>
        <v>0</v>
      </c>
    </row>
    <row r="1905" spans="1:10" x14ac:dyDescent="0.25">
      <c r="A1905" s="14"/>
      <c r="B1905" s="14"/>
      <c r="C1905" s="14"/>
      <c r="D1905" s="22" t="s">
        <v>2350</v>
      </c>
      <c r="E1905" s="14"/>
      <c r="F1905" s="14"/>
      <c r="G1905" s="14"/>
      <c r="H1905" s="14"/>
      <c r="I1905" s="14"/>
      <c r="J1905" s="14"/>
    </row>
    <row r="1906" spans="1:10" x14ac:dyDescent="0.25">
      <c r="A1906" s="10" t="s">
        <v>2351</v>
      </c>
      <c r="B1906" s="11" t="s">
        <v>16</v>
      </c>
      <c r="C1906" s="11" t="s">
        <v>17</v>
      </c>
      <c r="D1906" s="22" t="s">
        <v>2352</v>
      </c>
      <c r="E1906" s="12">
        <v>1</v>
      </c>
      <c r="F1906" s="12">
        <v>4461</v>
      </c>
      <c r="G1906" s="13">
        <f>ROUND(E1906*F1906,2)</f>
        <v>4461</v>
      </c>
      <c r="H1906" s="12">
        <v>1</v>
      </c>
      <c r="I1906" s="38">
        <v>0</v>
      </c>
      <c r="J1906" s="13">
        <f>ROUND(H1906*I1906,2)</f>
        <v>0</v>
      </c>
    </row>
    <row r="1907" spans="1:10" ht="90" x14ac:dyDescent="0.25">
      <c r="A1907" s="14"/>
      <c r="B1907" s="14"/>
      <c r="C1907" s="14"/>
      <c r="D1907" s="22" t="s">
        <v>2353</v>
      </c>
      <c r="E1907" s="14"/>
      <c r="F1907" s="14"/>
      <c r="G1907" s="14"/>
      <c r="H1907" s="14"/>
      <c r="I1907" s="14"/>
      <c r="J1907" s="14"/>
    </row>
    <row r="1908" spans="1:10" x14ac:dyDescent="0.25">
      <c r="A1908" s="14"/>
      <c r="B1908" s="14"/>
      <c r="C1908" s="14"/>
      <c r="D1908" s="33" t="s">
        <v>2354</v>
      </c>
      <c r="E1908" s="12">
        <v>1</v>
      </c>
      <c r="F1908" s="15">
        <f>G1890+G1892+G1894+G1896+G1898+G1900+G1902+G1904+G1906</f>
        <v>28887.43</v>
      </c>
      <c r="G1908" s="15">
        <f>ROUND(E1908*F1908,2)</f>
        <v>28887.43</v>
      </c>
      <c r="H1908" s="12">
        <v>1</v>
      </c>
      <c r="I1908" s="15">
        <f>J1890+J1892+J1894+J1896+J1898+J1900+J1902+J1904+J1906</f>
        <v>0</v>
      </c>
      <c r="J1908" s="15">
        <f>ROUND(H1908*I1908,2)</f>
        <v>0</v>
      </c>
    </row>
    <row r="1909" spans="1:10" ht="1.1499999999999999" customHeight="1" x14ac:dyDescent="0.25">
      <c r="A1909" s="16"/>
      <c r="B1909" s="16"/>
      <c r="C1909" s="16"/>
      <c r="D1909" s="34"/>
      <c r="E1909" s="16"/>
      <c r="F1909" s="16"/>
      <c r="G1909" s="16"/>
      <c r="H1909" s="16"/>
      <c r="I1909" s="16"/>
      <c r="J1909" s="16"/>
    </row>
    <row r="1910" spans="1:10" x14ac:dyDescent="0.25">
      <c r="A1910" s="14"/>
      <c r="B1910" s="14"/>
      <c r="C1910" s="14"/>
      <c r="D1910" s="33" t="s">
        <v>2355</v>
      </c>
      <c r="E1910" s="12">
        <v>1</v>
      </c>
      <c r="F1910" s="15">
        <f>G1693+G1708+G1735+G1757+G1766+G1803+G1814+G1841+G1850+G1863+G1874+G1889</f>
        <v>209653.42</v>
      </c>
      <c r="G1910" s="15">
        <f>ROUND(E1910*F1910,2)</f>
        <v>209653.42</v>
      </c>
      <c r="H1910" s="12">
        <v>1</v>
      </c>
      <c r="I1910" s="15">
        <f>J1693+J1708+J1735+J1757+J1766+J1803+J1814+J1841+J1850+J1863+J1874+J1889</f>
        <v>0</v>
      </c>
      <c r="J1910" s="15">
        <f>ROUND(H1910*I1910,2)</f>
        <v>0</v>
      </c>
    </row>
    <row r="1911" spans="1:10" ht="1.1499999999999999" customHeight="1" x14ac:dyDescent="0.25">
      <c r="A1911" s="16"/>
      <c r="B1911" s="16"/>
      <c r="C1911" s="16"/>
      <c r="D1911" s="34"/>
      <c r="E1911" s="16"/>
      <c r="F1911" s="16"/>
      <c r="G1911" s="16"/>
      <c r="H1911" s="16"/>
      <c r="I1911" s="16"/>
      <c r="J1911" s="16"/>
    </row>
    <row r="1912" spans="1:10" x14ac:dyDescent="0.25">
      <c r="A1912" s="17" t="s">
        <v>2356</v>
      </c>
      <c r="B1912" s="17" t="s">
        <v>10</v>
      </c>
      <c r="C1912" s="17" t="s">
        <v>11</v>
      </c>
      <c r="D1912" s="35" t="s">
        <v>2357</v>
      </c>
      <c r="E1912" s="18">
        <f t="shared" ref="E1912:J1912" si="116">E1917</f>
        <v>1</v>
      </c>
      <c r="F1912" s="18">
        <f t="shared" si="116"/>
        <v>5376.75</v>
      </c>
      <c r="G1912" s="18">
        <f t="shared" si="116"/>
        <v>5376.75</v>
      </c>
      <c r="H1912" s="18">
        <f t="shared" si="116"/>
        <v>1</v>
      </c>
      <c r="I1912" s="18">
        <f t="shared" si="116"/>
        <v>0</v>
      </c>
      <c r="J1912" s="18">
        <f t="shared" si="116"/>
        <v>0</v>
      </c>
    </row>
    <row r="1913" spans="1:10" x14ac:dyDescent="0.25">
      <c r="A1913" s="10" t="s">
        <v>2358</v>
      </c>
      <c r="B1913" s="11" t="s">
        <v>16</v>
      </c>
      <c r="C1913" s="11" t="s">
        <v>1723</v>
      </c>
      <c r="D1913" s="22" t="s">
        <v>2359</v>
      </c>
      <c r="E1913" s="12">
        <v>3</v>
      </c>
      <c r="F1913" s="12">
        <v>800</v>
      </c>
      <c r="G1913" s="13">
        <f>ROUND(E1913*F1913,2)</f>
        <v>2400</v>
      </c>
      <c r="H1913" s="12">
        <v>3</v>
      </c>
      <c r="I1913" s="38">
        <v>0</v>
      </c>
      <c r="J1913" s="13">
        <f>ROUND(H1913*I1913,2)</f>
        <v>0</v>
      </c>
    </row>
    <row r="1914" spans="1:10" ht="90" x14ac:dyDescent="0.25">
      <c r="A1914" s="14"/>
      <c r="B1914" s="14"/>
      <c r="C1914" s="14"/>
      <c r="D1914" s="22" t="s">
        <v>2360</v>
      </c>
      <c r="E1914" s="14"/>
      <c r="F1914" s="14"/>
      <c r="G1914" s="14"/>
      <c r="H1914" s="14"/>
      <c r="I1914" s="14"/>
      <c r="J1914" s="14"/>
    </row>
    <row r="1915" spans="1:10" ht="22.5" x14ac:dyDescent="0.25">
      <c r="A1915" s="10" t="s">
        <v>2361</v>
      </c>
      <c r="B1915" s="11" t="s">
        <v>16</v>
      </c>
      <c r="C1915" s="11" t="s">
        <v>1723</v>
      </c>
      <c r="D1915" s="22" t="s">
        <v>2362</v>
      </c>
      <c r="E1915" s="12">
        <v>1</v>
      </c>
      <c r="F1915" s="12">
        <v>2976.75</v>
      </c>
      <c r="G1915" s="13">
        <f>ROUND(E1915*F1915,2)</f>
        <v>2976.75</v>
      </c>
      <c r="H1915" s="12">
        <v>1</v>
      </c>
      <c r="I1915" s="38">
        <v>0</v>
      </c>
      <c r="J1915" s="13">
        <f>ROUND(H1915*I1915,2)</f>
        <v>0</v>
      </c>
    </row>
    <row r="1916" spans="1:10" ht="33.75" x14ac:dyDescent="0.25">
      <c r="A1916" s="14"/>
      <c r="B1916" s="14"/>
      <c r="C1916" s="14"/>
      <c r="D1916" s="22" t="s">
        <v>2363</v>
      </c>
      <c r="E1916" s="14"/>
      <c r="F1916" s="14"/>
      <c r="G1916" s="14"/>
      <c r="H1916" s="14"/>
      <c r="I1916" s="14"/>
      <c r="J1916" s="14"/>
    </row>
    <row r="1917" spans="1:10" x14ac:dyDescent="0.25">
      <c r="A1917" s="14"/>
      <c r="B1917" s="14"/>
      <c r="C1917" s="14"/>
      <c r="D1917" s="33" t="s">
        <v>2364</v>
      </c>
      <c r="E1917" s="12">
        <v>1</v>
      </c>
      <c r="F1917" s="15">
        <f>G1913+G1915</f>
        <v>5376.75</v>
      </c>
      <c r="G1917" s="15">
        <f>ROUND(E1917*F1917,2)</f>
        <v>5376.75</v>
      </c>
      <c r="H1917" s="12">
        <v>1</v>
      </c>
      <c r="I1917" s="15">
        <f>J1913+J1915</f>
        <v>0</v>
      </c>
      <c r="J1917" s="15">
        <f>ROUND(H1917*I1917,2)</f>
        <v>0</v>
      </c>
    </row>
    <row r="1918" spans="1:10" ht="1.1499999999999999" customHeight="1" x14ac:dyDescent="0.25">
      <c r="A1918" s="16"/>
      <c r="B1918" s="16"/>
      <c r="C1918" s="16"/>
      <c r="D1918" s="34"/>
      <c r="E1918" s="16"/>
      <c r="F1918" s="16"/>
      <c r="G1918" s="16"/>
      <c r="H1918" s="16"/>
      <c r="I1918" s="16"/>
      <c r="J1918" s="16"/>
    </row>
    <row r="1919" spans="1:10" x14ac:dyDescent="0.25">
      <c r="A1919" s="17" t="s">
        <v>2365</v>
      </c>
      <c r="B1919" s="23" t="s">
        <v>10</v>
      </c>
      <c r="C1919" s="17" t="s">
        <v>11</v>
      </c>
      <c r="D1919" s="35" t="s">
        <v>2366</v>
      </c>
      <c r="E1919" s="18">
        <f t="shared" ref="E1919:J1919" si="117">E1982</f>
        <v>1</v>
      </c>
      <c r="F1919" s="18">
        <f t="shared" si="117"/>
        <v>59402.38</v>
      </c>
      <c r="G1919" s="18">
        <f t="shared" si="117"/>
        <v>59402.38</v>
      </c>
      <c r="H1919" s="18">
        <f t="shared" si="117"/>
        <v>1</v>
      </c>
      <c r="I1919" s="18">
        <f t="shared" si="117"/>
        <v>0</v>
      </c>
      <c r="J1919" s="18">
        <f t="shared" si="117"/>
        <v>0</v>
      </c>
    </row>
    <row r="1920" spans="1:10" x14ac:dyDescent="0.25">
      <c r="A1920" s="20" t="s">
        <v>2367</v>
      </c>
      <c r="B1920" s="20" t="s">
        <v>10</v>
      </c>
      <c r="C1920" s="20" t="s">
        <v>11</v>
      </c>
      <c r="D1920" s="36" t="s">
        <v>2368</v>
      </c>
      <c r="E1920" s="21">
        <f t="shared" ref="E1920:J1920" si="118">E1971</f>
        <v>1</v>
      </c>
      <c r="F1920" s="21">
        <f t="shared" si="118"/>
        <v>55090.03</v>
      </c>
      <c r="G1920" s="21">
        <f t="shared" si="118"/>
        <v>55090.03</v>
      </c>
      <c r="H1920" s="21">
        <f t="shared" si="118"/>
        <v>1</v>
      </c>
      <c r="I1920" s="21">
        <f t="shared" si="118"/>
        <v>0</v>
      </c>
      <c r="J1920" s="21">
        <f t="shared" si="118"/>
        <v>0</v>
      </c>
    </row>
    <row r="1921" spans="1:10" x14ac:dyDescent="0.25">
      <c r="A1921" s="28" t="s">
        <v>2369</v>
      </c>
      <c r="B1921" s="28" t="s">
        <v>10</v>
      </c>
      <c r="C1921" s="28" t="s">
        <v>11</v>
      </c>
      <c r="D1921" s="37" t="s">
        <v>2370</v>
      </c>
      <c r="E1921" s="29">
        <f t="shared" ref="E1921:J1921" si="119">E1924</f>
        <v>1</v>
      </c>
      <c r="F1921" s="29">
        <f t="shared" si="119"/>
        <v>1962.66</v>
      </c>
      <c r="G1921" s="29">
        <f t="shared" si="119"/>
        <v>1962.66</v>
      </c>
      <c r="H1921" s="29">
        <f t="shared" si="119"/>
        <v>1</v>
      </c>
      <c r="I1921" s="29">
        <f t="shared" si="119"/>
        <v>0</v>
      </c>
      <c r="J1921" s="29">
        <f t="shared" si="119"/>
        <v>0</v>
      </c>
    </row>
    <row r="1922" spans="1:10" x14ac:dyDescent="0.25">
      <c r="A1922" s="10" t="s">
        <v>2371</v>
      </c>
      <c r="B1922" s="11" t="s">
        <v>16</v>
      </c>
      <c r="C1922" s="11" t="s">
        <v>1723</v>
      </c>
      <c r="D1922" s="22" t="s">
        <v>2372</v>
      </c>
      <c r="E1922" s="12">
        <v>1</v>
      </c>
      <c r="F1922" s="12">
        <v>1962.66</v>
      </c>
      <c r="G1922" s="13">
        <f>ROUND(E1922*F1922,2)</f>
        <v>1962.66</v>
      </c>
      <c r="H1922" s="12">
        <v>1</v>
      </c>
      <c r="I1922" s="38">
        <v>0</v>
      </c>
      <c r="J1922" s="13">
        <f>ROUND(H1922*I1922,2)</f>
        <v>0</v>
      </c>
    </row>
    <row r="1923" spans="1:10" ht="33.75" x14ac:dyDescent="0.25">
      <c r="A1923" s="14"/>
      <c r="B1923" s="14"/>
      <c r="C1923" s="14"/>
      <c r="D1923" s="22" t="s">
        <v>2373</v>
      </c>
      <c r="E1923" s="14"/>
      <c r="F1923" s="14"/>
      <c r="G1923" s="14"/>
      <c r="H1923" s="14"/>
      <c r="I1923" s="14"/>
      <c r="J1923" s="14"/>
    </row>
    <row r="1924" spans="1:10" x14ac:dyDescent="0.25">
      <c r="A1924" s="14"/>
      <c r="B1924" s="14"/>
      <c r="C1924" s="14"/>
      <c r="D1924" s="33" t="s">
        <v>2374</v>
      </c>
      <c r="E1924" s="12">
        <v>1</v>
      </c>
      <c r="F1924" s="15">
        <f>G1922</f>
        <v>1962.66</v>
      </c>
      <c r="G1924" s="15">
        <f>ROUND(E1924*F1924,2)</f>
        <v>1962.66</v>
      </c>
      <c r="H1924" s="12">
        <v>1</v>
      </c>
      <c r="I1924" s="15">
        <f>J1922</f>
        <v>0</v>
      </c>
      <c r="J1924" s="15">
        <f>ROUND(H1924*I1924,2)</f>
        <v>0</v>
      </c>
    </row>
    <row r="1925" spans="1:10" ht="1.1499999999999999" customHeight="1" x14ac:dyDescent="0.25">
      <c r="A1925" s="16"/>
      <c r="B1925" s="16"/>
      <c r="C1925" s="16"/>
      <c r="D1925" s="34"/>
      <c r="E1925" s="16"/>
      <c r="F1925" s="16"/>
      <c r="G1925" s="16"/>
      <c r="H1925" s="16"/>
      <c r="I1925" s="16"/>
      <c r="J1925" s="16"/>
    </row>
    <row r="1926" spans="1:10" x14ac:dyDescent="0.25">
      <c r="A1926" s="28" t="s">
        <v>2375</v>
      </c>
      <c r="B1926" s="28" t="s">
        <v>10</v>
      </c>
      <c r="C1926" s="28" t="s">
        <v>11</v>
      </c>
      <c r="D1926" s="37" t="s">
        <v>2376</v>
      </c>
      <c r="E1926" s="29">
        <f t="shared" ref="E1926:J1926" si="120">E1947</f>
        <v>1</v>
      </c>
      <c r="F1926" s="29">
        <f t="shared" si="120"/>
        <v>40064.82</v>
      </c>
      <c r="G1926" s="29">
        <f t="shared" si="120"/>
        <v>40064.82</v>
      </c>
      <c r="H1926" s="29">
        <f t="shared" si="120"/>
        <v>1</v>
      </c>
      <c r="I1926" s="29">
        <f t="shared" si="120"/>
        <v>0</v>
      </c>
      <c r="J1926" s="29">
        <f t="shared" si="120"/>
        <v>0</v>
      </c>
    </row>
    <row r="1927" spans="1:10" x14ac:dyDescent="0.25">
      <c r="A1927" s="10" t="s">
        <v>2377</v>
      </c>
      <c r="B1927" s="11" t="s">
        <v>16</v>
      </c>
      <c r="C1927" s="11" t="s">
        <v>1723</v>
      </c>
      <c r="D1927" s="22" t="s">
        <v>2378</v>
      </c>
      <c r="E1927" s="12">
        <v>1</v>
      </c>
      <c r="F1927" s="12">
        <v>1157.5</v>
      </c>
      <c r="G1927" s="13">
        <f>ROUND(E1927*F1927,2)</f>
        <v>1157.5</v>
      </c>
      <c r="H1927" s="12">
        <v>1</v>
      </c>
      <c r="I1927" s="38">
        <v>0</v>
      </c>
      <c r="J1927" s="13">
        <f>ROUND(H1927*I1927,2)</f>
        <v>0</v>
      </c>
    </row>
    <row r="1928" spans="1:10" ht="101.25" x14ac:dyDescent="0.25">
      <c r="A1928" s="14"/>
      <c r="B1928" s="14"/>
      <c r="C1928" s="14"/>
      <c r="D1928" s="22" t="s">
        <v>2379</v>
      </c>
      <c r="E1928" s="14"/>
      <c r="F1928" s="14"/>
      <c r="G1928" s="14"/>
      <c r="H1928" s="14"/>
      <c r="I1928" s="14"/>
      <c r="J1928" s="14"/>
    </row>
    <row r="1929" spans="1:10" ht="22.5" x14ac:dyDescent="0.25">
      <c r="A1929" s="10" t="s">
        <v>2380</v>
      </c>
      <c r="B1929" s="11" t="s">
        <v>16</v>
      </c>
      <c r="C1929" s="11" t="s">
        <v>1723</v>
      </c>
      <c r="D1929" s="22" t="s">
        <v>2381</v>
      </c>
      <c r="E1929" s="12">
        <v>0.3</v>
      </c>
      <c r="F1929" s="12">
        <v>7624.44</v>
      </c>
      <c r="G1929" s="13">
        <f>ROUND(E1929*F1929,2)</f>
        <v>2287.33</v>
      </c>
      <c r="H1929" s="12">
        <v>0.3</v>
      </c>
      <c r="I1929" s="38">
        <v>0</v>
      </c>
      <c r="J1929" s="13">
        <f>ROUND(H1929*I1929,2)</f>
        <v>0</v>
      </c>
    </row>
    <row r="1930" spans="1:10" ht="45" x14ac:dyDescent="0.25">
      <c r="A1930" s="14"/>
      <c r="B1930" s="14"/>
      <c r="C1930" s="14"/>
      <c r="D1930" s="22" t="s">
        <v>2382</v>
      </c>
      <c r="E1930" s="14"/>
      <c r="F1930" s="14"/>
      <c r="G1930" s="14"/>
      <c r="H1930" s="14"/>
      <c r="I1930" s="14"/>
      <c r="J1930" s="14"/>
    </row>
    <row r="1931" spans="1:10" x14ac:dyDescent="0.25">
      <c r="A1931" s="10" t="s">
        <v>2383</v>
      </c>
      <c r="B1931" s="11" t="s">
        <v>16</v>
      </c>
      <c r="C1931" s="11" t="s">
        <v>1723</v>
      </c>
      <c r="D1931" s="22" t="s">
        <v>2384</v>
      </c>
      <c r="E1931" s="12">
        <v>0.3</v>
      </c>
      <c r="F1931" s="12">
        <v>10029.64</v>
      </c>
      <c r="G1931" s="13">
        <f>ROUND(E1931*F1931,2)</f>
        <v>3008.89</v>
      </c>
      <c r="H1931" s="12">
        <v>0.3</v>
      </c>
      <c r="I1931" s="38">
        <v>0</v>
      </c>
      <c r="J1931" s="13">
        <f>ROUND(H1931*I1931,2)</f>
        <v>0</v>
      </c>
    </row>
    <row r="1932" spans="1:10" ht="45" x14ac:dyDescent="0.25">
      <c r="A1932" s="14"/>
      <c r="B1932" s="14"/>
      <c r="C1932" s="14"/>
      <c r="D1932" s="22" t="s">
        <v>2385</v>
      </c>
      <c r="E1932" s="14"/>
      <c r="F1932" s="14"/>
      <c r="G1932" s="14"/>
      <c r="H1932" s="14"/>
      <c r="I1932" s="14"/>
      <c r="J1932" s="14"/>
    </row>
    <row r="1933" spans="1:10" x14ac:dyDescent="0.25">
      <c r="A1933" s="10" t="s">
        <v>2386</v>
      </c>
      <c r="B1933" s="11" t="s">
        <v>16</v>
      </c>
      <c r="C1933" s="11" t="s">
        <v>107</v>
      </c>
      <c r="D1933" s="22" t="s">
        <v>2387</v>
      </c>
      <c r="E1933" s="12">
        <v>300</v>
      </c>
      <c r="F1933" s="12">
        <v>2.31</v>
      </c>
      <c r="G1933" s="13">
        <f>ROUND(E1933*F1933,2)</f>
        <v>693</v>
      </c>
      <c r="H1933" s="12">
        <v>300</v>
      </c>
      <c r="I1933" s="38">
        <v>0</v>
      </c>
      <c r="J1933" s="13">
        <f>ROUND(H1933*I1933,2)</f>
        <v>0</v>
      </c>
    </row>
    <row r="1934" spans="1:10" ht="33.75" x14ac:dyDescent="0.25">
      <c r="A1934" s="14"/>
      <c r="B1934" s="14"/>
      <c r="C1934" s="14"/>
      <c r="D1934" s="22" t="s">
        <v>2388</v>
      </c>
      <c r="E1934" s="14"/>
      <c r="F1934" s="14"/>
      <c r="G1934" s="14"/>
      <c r="H1934" s="14"/>
      <c r="I1934" s="14"/>
      <c r="J1934" s="14"/>
    </row>
    <row r="1935" spans="1:10" x14ac:dyDescent="0.25">
      <c r="A1935" s="10" t="s">
        <v>2389</v>
      </c>
      <c r="B1935" s="11" t="s">
        <v>16</v>
      </c>
      <c r="C1935" s="11" t="s">
        <v>1723</v>
      </c>
      <c r="D1935" s="22" t="s">
        <v>2390</v>
      </c>
      <c r="E1935" s="12">
        <v>0.3</v>
      </c>
      <c r="F1935" s="12">
        <v>131.72999999999999</v>
      </c>
      <c r="G1935" s="13">
        <f>ROUND(E1935*F1935,2)</f>
        <v>39.520000000000003</v>
      </c>
      <c r="H1935" s="12">
        <v>0.3</v>
      </c>
      <c r="I1935" s="38">
        <v>0</v>
      </c>
      <c r="J1935" s="13">
        <f>ROUND(H1935*I1935,2)</f>
        <v>0</v>
      </c>
    </row>
    <row r="1936" spans="1:10" ht="22.5" x14ac:dyDescent="0.25">
      <c r="A1936" s="14"/>
      <c r="B1936" s="14"/>
      <c r="C1936" s="14"/>
      <c r="D1936" s="22" t="s">
        <v>2391</v>
      </c>
      <c r="E1936" s="14"/>
      <c r="F1936" s="14"/>
      <c r="G1936" s="14"/>
      <c r="H1936" s="14"/>
      <c r="I1936" s="14"/>
      <c r="J1936" s="14"/>
    </row>
    <row r="1937" spans="1:10" x14ac:dyDescent="0.25">
      <c r="A1937" s="10" t="s">
        <v>2392</v>
      </c>
      <c r="B1937" s="11" t="s">
        <v>16</v>
      </c>
      <c r="C1937" s="11" t="s">
        <v>1723</v>
      </c>
      <c r="D1937" s="22" t="s">
        <v>2393</v>
      </c>
      <c r="E1937" s="12">
        <v>2</v>
      </c>
      <c r="F1937" s="12">
        <v>9381.33</v>
      </c>
      <c r="G1937" s="13">
        <f>ROUND(E1937*F1937,2)</f>
        <v>18762.66</v>
      </c>
      <c r="H1937" s="12">
        <v>2</v>
      </c>
      <c r="I1937" s="38">
        <v>0</v>
      </c>
      <c r="J1937" s="13">
        <f>ROUND(H1937*I1937,2)</f>
        <v>0</v>
      </c>
    </row>
    <row r="1938" spans="1:10" ht="45" x14ac:dyDescent="0.25">
      <c r="A1938" s="14"/>
      <c r="B1938" s="14"/>
      <c r="C1938" s="14"/>
      <c r="D1938" s="22" t="s">
        <v>2394</v>
      </c>
      <c r="E1938" s="14"/>
      <c r="F1938" s="14"/>
      <c r="G1938" s="14"/>
      <c r="H1938" s="14"/>
      <c r="I1938" s="14"/>
      <c r="J1938" s="14"/>
    </row>
    <row r="1939" spans="1:10" x14ac:dyDescent="0.25">
      <c r="A1939" s="10" t="s">
        <v>2395</v>
      </c>
      <c r="B1939" s="11" t="s">
        <v>16</v>
      </c>
      <c r="C1939" s="11" t="s">
        <v>1723</v>
      </c>
      <c r="D1939" s="22" t="s">
        <v>2396</v>
      </c>
      <c r="E1939" s="12">
        <v>2</v>
      </c>
      <c r="F1939" s="12">
        <v>1181.1300000000001</v>
      </c>
      <c r="G1939" s="13">
        <f>ROUND(E1939*F1939,2)</f>
        <v>2362.2600000000002</v>
      </c>
      <c r="H1939" s="12">
        <v>2</v>
      </c>
      <c r="I1939" s="38">
        <v>0</v>
      </c>
      <c r="J1939" s="13">
        <f>ROUND(H1939*I1939,2)</f>
        <v>0</v>
      </c>
    </row>
    <row r="1940" spans="1:10" ht="45" x14ac:dyDescent="0.25">
      <c r="A1940" s="14"/>
      <c r="B1940" s="14"/>
      <c r="C1940" s="14"/>
      <c r="D1940" s="22" t="s">
        <v>2397</v>
      </c>
      <c r="E1940" s="14"/>
      <c r="F1940" s="14"/>
      <c r="G1940" s="14"/>
      <c r="H1940" s="14"/>
      <c r="I1940" s="14"/>
      <c r="J1940" s="14"/>
    </row>
    <row r="1941" spans="1:10" x14ac:dyDescent="0.25">
      <c r="A1941" s="10" t="s">
        <v>2398</v>
      </c>
      <c r="B1941" s="11" t="s">
        <v>16</v>
      </c>
      <c r="C1941" s="11" t="s">
        <v>1723</v>
      </c>
      <c r="D1941" s="22" t="s">
        <v>2399</v>
      </c>
      <c r="E1941" s="12">
        <v>4</v>
      </c>
      <c r="F1941" s="12">
        <v>716.12</v>
      </c>
      <c r="G1941" s="13">
        <f>ROUND(E1941*F1941,2)</f>
        <v>2864.48</v>
      </c>
      <c r="H1941" s="12">
        <v>4</v>
      </c>
      <c r="I1941" s="38">
        <v>0</v>
      </c>
      <c r="J1941" s="13">
        <f>ROUND(H1941*I1941,2)</f>
        <v>0</v>
      </c>
    </row>
    <row r="1942" spans="1:10" ht="202.5" x14ac:dyDescent="0.25">
      <c r="A1942" s="14"/>
      <c r="B1942" s="14"/>
      <c r="C1942" s="14"/>
      <c r="D1942" s="22" t="s">
        <v>2400</v>
      </c>
      <c r="E1942" s="14"/>
      <c r="F1942" s="14"/>
      <c r="G1942" s="14"/>
      <c r="H1942" s="14"/>
      <c r="I1942" s="14"/>
      <c r="J1942" s="14"/>
    </row>
    <row r="1943" spans="1:10" x14ac:dyDescent="0.25">
      <c r="A1943" s="10" t="s">
        <v>2401</v>
      </c>
      <c r="B1943" s="11" t="s">
        <v>16</v>
      </c>
      <c r="C1943" s="11" t="s">
        <v>1723</v>
      </c>
      <c r="D1943" s="22" t="s">
        <v>2402</v>
      </c>
      <c r="E1943" s="12">
        <v>1</v>
      </c>
      <c r="F1943" s="12">
        <v>1046.52</v>
      </c>
      <c r="G1943" s="13">
        <f>ROUND(E1943*F1943,2)</f>
        <v>1046.52</v>
      </c>
      <c r="H1943" s="12">
        <v>1</v>
      </c>
      <c r="I1943" s="38">
        <v>0</v>
      </c>
      <c r="J1943" s="13">
        <f>ROUND(H1943*I1943,2)</f>
        <v>0</v>
      </c>
    </row>
    <row r="1944" spans="1:10" ht="33.75" x14ac:dyDescent="0.25">
      <c r="A1944" s="14"/>
      <c r="B1944" s="14"/>
      <c r="C1944" s="14"/>
      <c r="D1944" s="22" t="s">
        <v>2403</v>
      </c>
      <c r="E1944" s="14"/>
      <c r="F1944" s="14"/>
      <c r="G1944" s="14"/>
      <c r="H1944" s="14"/>
      <c r="I1944" s="14"/>
      <c r="J1944" s="14"/>
    </row>
    <row r="1945" spans="1:10" ht="22.5" x14ac:dyDescent="0.25">
      <c r="A1945" s="10" t="s">
        <v>2404</v>
      </c>
      <c r="B1945" s="11" t="s">
        <v>16</v>
      </c>
      <c r="C1945" s="11" t="s">
        <v>1723</v>
      </c>
      <c r="D1945" s="22" t="s">
        <v>2405</v>
      </c>
      <c r="E1945" s="12">
        <v>1</v>
      </c>
      <c r="F1945" s="12">
        <v>7842.66</v>
      </c>
      <c r="G1945" s="13">
        <f>ROUND(E1945*F1945,2)</f>
        <v>7842.66</v>
      </c>
      <c r="H1945" s="12">
        <v>1</v>
      </c>
      <c r="I1945" s="38">
        <v>0</v>
      </c>
      <c r="J1945" s="13">
        <f>ROUND(H1945*I1945,2)</f>
        <v>0</v>
      </c>
    </row>
    <row r="1946" spans="1:10" ht="315" x14ac:dyDescent="0.25">
      <c r="A1946" s="14"/>
      <c r="B1946" s="14"/>
      <c r="C1946" s="14"/>
      <c r="D1946" s="22" t="s">
        <v>2406</v>
      </c>
      <c r="E1946" s="14"/>
      <c r="F1946" s="14"/>
      <c r="G1946" s="14"/>
      <c r="H1946" s="14"/>
      <c r="I1946" s="14"/>
      <c r="J1946" s="14"/>
    </row>
    <row r="1947" spans="1:10" x14ac:dyDescent="0.25">
      <c r="A1947" s="14"/>
      <c r="B1947" s="14"/>
      <c r="C1947" s="14"/>
      <c r="D1947" s="33" t="s">
        <v>2407</v>
      </c>
      <c r="E1947" s="12">
        <v>1</v>
      </c>
      <c r="F1947" s="15">
        <f>G1927+G1929+G1931+G1933+G1935+G1937+G1939+G1941+G1943+G1945</f>
        <v>40064.82</v>
      </c>
      <c r="G1947" s="15">
        <f>ROUND(E1947*F1947,2)</f>
        <v>40064.82</v>
      </c>
      <c r="H1947" s="12">
        <v>1</v>
      </c>
      <c r="I1947" s="15">
        <f>J1927+J1929+J1931+J1933+J1935+J1937+J1939+J1941+J1943+J1945</f>
        <v>0</v>
      </c>
      <c r="J1947" s="15">
        <f>ROUND(H1947*I1947,2)</f>
        <v>0</v>
      </c>
    </row>
    <row r="1948" spans="1:10" ht="1.1499999999999999" customHeight="1" x14ac:dyDescent="0.25">
      <c r="A1948" s="16"/>
      <c r="B1948" s="16"/>
      <c r="C1948" s="16"/>
      <c r="D1948" s="34"/>
      <c r="E1948" s="16"/>
      <c r="F1948" s="16"/>
      <c r="G1948" s="16"/>
      <c r="H1948" s="16"/>
      <c r="I1948" s="16"/>
      <c r="J1948" s="16"/>
    </row>
    <row r="1949" spans="1:10" x14ac:dyDescent="0.25">
      <c r="A1949" s="28" t="s">
        <v>2408</v>
      </c>
      <c r="B1949" s="28" t="s">
        <v>10</v>
      </c>
      <c r="C1949" s="28" t="s">
        <v>11</v>
      </c>
      <c r="D1949" s="37" t="s">
        <v>2409</v>
      </c>
      <c r="E1949" s="29">
        <f t="shared" ref="E1949:J1949" si="121">E1956</f>
        <v>1</v>
      </c>
      <c r="F1949" s="29">
        <f t="shared" si="121"/>
        <v>2852.75</v>
      </c>
      <c r="G1949" s="29">
        <f t="shared" si="121"/>
        <v>2852.75</v>
      </c>
      <c r="H1949" s="29">
        <f t="shared" si="121"/>
        <v>1</v>
      </c>
      <c r="I1949" s="29">
        <f t="shared" si="121"/>
        <v>0</v>
      </c>
      <c r="J1949" s="29">
        <f t="shared" si="121"/>
        <v>0</v>
      </c>
    </row>
    <row r="1950" spans="1:10" x14ac:dyDescent="0.25">
      <c r="A1950" s="10" t="s">
        <v>2410</v>
      </c>
      <c r="B1950" s="11" t="s">
        <v>16</v>
      </c>
      <c r="C1950" s="11" t="s">
        <v>107</v>
      </c>
      <c r="D1950" s="22" t="s">
        <v>2411</v>
      </c>
      <c r="E1950" s="12">
        <v>25</v>
      </c>
      <c r="F1950" s="12">
        <v>32.909999999999997</v>
      </c>
      <c r="G1950" s="13">
        <f>ROUND(E1950*F1950,2)</f>
        <v>822.75</v>
      </c>
      <c r="H1950" s="12">
        <v>25</v>
      </c>
      <c r="I1950" s="38">
        <v>0</v>
      </c>
      <c r="J1950" s="13">
        <f>ROUND(H1950*I1950,2)</f>
        <v>0</v>
      </c>
    </row>
    <row r="1951" spans="1:10" ht="45" x14ac:dyDescent="0.25">
      <c r="A1951" s="14"/>
      <c r="B1951" s="14"/>
      <c r="C1951" s="14"/>
      <c r="D1951" s="22" t="s">
        <v>2412</v>
      </c>
      <c r="E1951" s="14"/>
      <c r="F1951" s="14"/>
      <c r="G1951" s="14"/>
      <c r="H1951" s="14"/>
      <c r="I1951" s="14"/>
      <c r="J1951" s="14"/>
    </row>
    <row r="1952" spans="1:10" x14ac:dyDescent="0.25">
      <c r="A1952" s="10" t="s">
        <v>2413</v>
      </c>
      <c r="B1952" s="11" t="s">
        <v>16</v>
      </c>
      <c r="C1952" s="11" t="s">
        <v>107</v>
      </c>
      <c r="D1952" s="22" t="s">
        <v>2414</v>
      </c>
      <c r="E1952" s="12">
        <v>25</v>
      </c>
      <c r="F1952" s="12">
        <v>31.38</v>
      </c>
      <c r="G1952" s="13">
        <f>ROUND(E1952*F1952,2)</f>
        <v>784.5</v>
      </c>
      <c r="H1952" s="12">
        <v>25</v>
      </c>
      <c r="I1952" s="38">
        <v>0</v>
      </c>
      <c r="J1952" s="13">
        <f>ROUND(H1952*I1952,2)</f>
        <v>0</v>
      </c>
    </row>
    <row r="1953" spans="1:10" ht="45" x14ac:dyDescent="0.25">
      <c r="A1953" s="14"/>
      <c r="B1953" s="14"/>
      <c r="C1953" s="14"/>
      <c r="D1953" s="22" t="s">
        <v>2415</v>
      </c>
      <c r="E1953" s="14"/>
      <c r="F1953" s="14"/>
      <c r="G1953" s="14"/>
      <c r="H1953" s="14"/>
      <c r="I1953" s="14"/>
      <c r="J1953" s="14"/>
    </row>
    <row r="1954" spans="1:10" x14ac:dyDescent="0.25">
      <c r="A1954" s="10" t="s">
        <v>2416</v>
      </c>
      <c r="B1954" s="11" t="s">
        <v>16</v>
      </c>
      <c r="C1954" s="11" t="s">
        <v>107</v>
      </c>
      <c r="D1954" s="22" t="s">
        <v>2417</v>
      </c>
      <c r="E1954" s="12">
        <v>25</v>
      </c>
      <c r="F1954" s="12">
        <v>49.82</v>
      </c>
      <c r="G1954" s="13">
        <f>ROUND(E1954*F1954,2)</f>
        <v>1245.5</v>
      </c>
      <c r="H1954" s="12">
        <v>25</v>
      </c>
      <c r="I1954" s="38">
        <v>0</v>
      </c>
      <c r="J1954" s="13">
        <f>ROUND(H1954*I1954,2)</f>
        <v>0</v>
      </c>
    </row>
    <row r="1955" spans="1:10" ht="45" x14ac:dyDescent="0.25">
      <c r="A1955" s="14"/>
      <c r="B1955" s="14"/>
      <c r="C1955" s="14"/>
      <c r="D1955" s="22" t="s">
        <v>2418</v>
      </c>
      <c r="E1955" s="14"/>
      <c r="F1955" s="14"/>
      <c r="G1955" s="14"/>
      <c r="H1955" s="14"/>
      <c r="I1955" s="14"/>
      <c r="J1955" s="14"/>
    </row>
    <row r="1956" spans="1:10" x14ac:dyDescent="0.25">
      <c r="A1956" s="14"/>
      <c r="B1956" s="14"/>
      <c r="C1956" s="14"/>
      <c r="D1956" s="33" t="s">
        <v>2419</v>
      </c>
      <c r="E1956" s="12">
        <v>1</v>
      </c>
      <c r="F1956" s="15">
        <f>G1950+G1952+G1954</f>
        <v>2852.75</v>
      </c>
      <c r="G1956" s="15">
        <f>ROUND(E1956*F1956,2)</f>
        <v>2852.75</v>
      </c>
      <c r="H1956" s="12">
        <v>1</v>
      </c>
      <c r="I1956" s="15">
        <f>J1950+J1952+J1954</f>
        <v>0</v>
      </c>
      <c r="J1956" s="15">
        <f>ROUND(H1956*I1956,2)</f>
        <v>0</v>
      </c>
    </row>
    <row r="1957" spans="1:10" ht="1.1499999999999999" customHeight="1" x14ac:dyDescent="0.25">
      <c r="A1957" s="16"/>
      <c r="B1957" s="16"/>
      <c r="C1957" s="16"/>
      <c r="D1957" s="34"/>
      <c r="E1957" s="16"/>
      <c r="F1957" s="16"/>
      <c r="G1957" s="16"/>
      <c r="H1957" s="16"/>
      <c r="I1957" s="16"/>
      <c r="J1957" s="16"/>
    </row>
    <row r="1958" spans="1:10" x14ac:dyDescent="0.25">
      <c r="A1958" s="28" t="s">
        <v>2420</v>
      </c>
      <c r="B1958" s="28" t="s">
        <v>10</v>
      </c>
      <c r="C1958" s="28" t="s">
        <v>11</v>
      </c>
      <c r="D1958" s="37" t="s">
        <v>2421</v>
      </c>
      <c r="E1958" s="29">
        <f t="shared" ref="E1958:J1958" si="122">E1969</f>
        <v>1</v>
      </c>
      <c r="F1958" s="29">
        <f t="shared" si="122"/>
        <v>10209.799999999999</v>
      </c>
      <c r="G1958" s="29">
        <f t="shared" si="122"/>
        <v>10209.799999999999</v>
      </c>
      <c r="H1958" s="29">
        <f t="shared" si="122"/>
        <v>1</v>
      </c>
      <c r="I1958" s="29">
        <f t="shared" si="122"/>
        <v>0</v>
      </c>
      <c r="J1958" s="29">
        <f t="shared" si="122"/>
        <v>0</v>
      </c>
    </row>
    <row r="1959" spans="1:10" x14ac:dyDescent="0.25">
      <c r="A1959" s="10" t="s">
        <v>2422</v>
      </c>
      <c r="B1959" s="11" t="s">
        <v>16</v>
      </c>
      <c r="C1959" s="11" t="s">
        <v>107</v>
      </c>
      <c r="D1959" s="22" t="s">
        <v>2423</v>
      </c>
      <c r="E1959" s="12">
        <v>5</v>
      </c>
      <c r="F1959" s="12">
        <v>12.61</v>
      </c>
      <c r="G1959" s="13">
        <f>ROUND(E1959*F1959,2)</f>
        <v>63.05</v>
      </c>
      <c r="H1959" s="12">
        <v>5</v>
      </c>
      <c r="I1959" s="38">
        <v>0</v>
      </c>
      <c r="J1959" s="13">
        <f>ROUND(H1959*I1959,2)</f>
        <v>0</v>
      </c>
    </row>
    <row r="1960" spans="1:10" ht="22.5" x14ac:dyDescent="0.25">
      <c r="A1960" s="14"/>
      <c r="B1960" s="14"/>
      <c r="C1960" s="14"/>
      <c r="D1960" s="22" t="s">
        <v>2424</v>
      </c>
      <c r="E1960" s="14"/>
      <c r="F1960" s="14"/>
      <c r="G1960" s="14"/>
      <c r="H1960" s="14"/>
      <c r="I1960" s="14"/>
      <c r="J1960" s="14"/>
    </row>
    <row r="1961" spans="1:10" x14ac:dyDescent="0.25">
      <c r="A1961" s="10" t="s">
        <v>2425</v>
      </c>
      <c r="B1961" s="11" t="s">
        <v>16</v>
      </c>
      <c r="C1961" s="11" t="s">
        <v>2426</v>
      </c>
      <c r="D1961" s="22" t="s">
        <v>2427</v>
      </c>
      <c r="E1961" s="12">
        <v>5</v>
      </c>
      <c r="F1961" s="12">
        <v>24.21</v>
      </c>
      <c r="G1961" s="13">
        <f>ROUND(E1961*F1961,2)</f>
        <v>121.05</v>
      </c>
      <c r="H1961" s="12">
        <v>5</v>
      </c>
      <c r="I1961" s="38">
        <v>0</v>
      </c>
      <c r="J1961" s="13">
        <f>ROUND(H1961*I1961,2)</f>
        <v>0</v>
      </c>
    </row>
    <row r="1962" spans="1:10" ht="22.5" x14ac:dyDescent="0.25">
      <c r="A1962" s="14"/>
      <c r="B1962" s="14"/>
      <c r="C1962" s="14"/>
      <c r="D1962" s="22" t="s">
        <v>2428</v>
      </c>
      <c r="E1962" s="14"/>
      <c r="F1962" s="14"/>
      <c r="G1962" s="14"/>
      <c r="H1962" s="14"/>
      <c r="I1962" s="14"/>
      <c r="J1962" s="14"/>
    </row>
    <row r="1963" spans="1:10" x14ac:dyDescent="0.25">
      <c r="A1963" s="10" t="s">
        <v>2429</v>
      </c>
      <c r="B1963" s="11" t="s">
        <v>16</v>
      </c>
      <c r="C1963" s="11" t="s">
        <v>107</v>
      </c>
      <c r="D1963" s="22" t="s">
        <v>2430</v>
      </c>
      <c r="E1963" s="12">
        <v>385</v>
      </c>
      <c r="F1963" s="12">
        <v>25.36</v>
      </c>
      <c r="G1963" s="13">
        <f>ROUND(E1963*F1963,2)</f>
        <v>9763.6</v>
      </c>
      <c r="H1963" s="12">
        <v>385</v>
      </c>
      <c r="I1963" s="38">
        <v>0</v>
      </c>
      <c r="J1963" s="13">
        <f>ROUND(H1963*I1963,2)</f>
        <v>0</v>
      </c>
    </row>
    <row r="1964" spans="1:10" ht="22.5" x14ac:dyDescent="0.25">
      <c r="A1964" s="14"/>
      <c r="B1964" s="14"/>
      <c r="C1964" s="14"/>
      <c r="D1964" s="22" t="s">
        <v>2431</v>
      </c>
      <c r="E1964" s="14"/>
      <c r="F1964" s="14"/>
      <c r="G1964" s="14"/>
      <c r="H1964" s="14"/>
      <c r="I1964" s="14"/>
      <c r="J1964" s="14"/>
    </row>
    <row r="1965" spans="1:10" x14ac:dyDescent="0.25">
      <c r="A1965" s="10" t="s">
        <v>2432</v>
      </c>
      <c r="B1965" s="11" t="s">
        <v>16</v>
      </c>
      <c r="C1965" s="11" t="s">
        <v>2426</v>
      </c>
      <c r="D1965" s="22" t="s">
        <v>2433</v>
      </c>
      <c r="E1965" s="12">
        <v>5</v>
      </c>
      <c r="F1965" s="12">
        <v>30.57</v>
      </c>
      <c r="G1965" s="13">
        <f>ROUND(E1965*F1965,2)</f>
        <v>152.85</v>
      </c>
      <c r="H1965" s="12">
        <v>5</v>
      </c>
      <c r="I1965" s="38">
        <v>0</v>
      </c>
      <c r="J1965" s="13">
        <f>ROUND(H1965*I1965,2)</f>
        <v>0</v>
      </c>
    </row>
    <row r="1966" spans="1:10" ht="22.5" x14ac:dyDescent="0.25">
      <c r="A1966" s="14"/>
      <c r="B1966" s="14"/>
      <c r="C1966" s="14"/>
      <c r="D1966" s="22" t="s">
        <v>2434</v>
      </c>
      <c r="E1966" s="14"/>
      <c r="F1966" s="14"/>
      <c r="G1966" s="14"/>
      <c r="H1966" s="14"/>
      <c r="I1966" s="14"/>
      <c r="J1966" s="14"/>
    </row>
    <row r="1967" spans="1:10" x14ac:dyDescent="0.25">
      <c r="A1967" s="10" t="s">
        <v>2435</v>
      </c>
      <c r="B1967" s="11" t="s">
        <v>16</v>
      </c>
      <c r="C1967" s="11" t="s">
        <v>107</v>
      </c>
      <c r="D1967" s="22" t="s">
        <v>2436</v>
      </c>
      <c r="E1967" s="12">
        <v>5</v>
      </c>
      <c r="F1967" s="12">
        <v>21.85</v>
      </c>
      <c r="G1967" s="13">
        <f>ROUND(E1967*F1967,2)</f>
        <v>109.25</v>
      </c>
      <c r="H1967" s="12">
        <v>5</v>
      </c>
      <c r="I1967" s="38">
        <v>0</v>
      </c>
      <c r="J1967" s="13">
        <f>ROUND(H1967*I1967,2)</f>
        <v>0</v>
      </c>
    </row>
    <row r="1968" spans="1:10" ht="22.5" x14ac:dyDescent="0.25">
      <c r="A1968" s="14"/>
      <c r="B1968" s="14"/>
      <c r="C1968" s="14"/>
      <c r="D1968" s="22" t="s">
        <v>2437</v>
      </c>
      <c r="E1968" s="14"/>
      <c r="F1968" s="14"/>
      <c r="G1968" s="14"/>
      <c r="H1968" s="14"/>
      <c r="I1968" s="14"/>
      <c r="J1968" s="14"/>
    </row>
    <row r="1969" spans="1:10" x14ac:dyDescent="0.25">
      <c r="A1969" s="14"/>
      <c r="B1969" s="14"/>
      <c r="C1969" s="14"/>
      <c r="D1969" s="33" t="s">
        <v>2438</v>
      </c>
      <c r="E1969" s="12">
        <v>1</v>
      </c>
      <c r="F1969" s="15">
        <f>G1959+G1961+G1963+G1965+G1967</f>
        <v>10209.799999999999</v>
      </c>
      <c r="G1969" s="15">
        <f>ROUND(E1969*F1969,2)</f>
        <v>10209.799999999999</v>
      </c>
      <c r="H1969" s="12">
        <v>1</v>
      </c>
      <c r="I1969" s="15">
        <f>J1959+J1961+J1963+J1965+J1967</f>
        <v>0</v>
      </c>
      <c r="J1969" s="15">
        <f>ROUND(H1969*I1969,2)</f>
        <v>0</v>
      </c>
    </row>
    <row r="1970" spans="1:10" ht="1.1499999999999999" customHeight="1" x14ac:dyDescent="0.25">
      <c r="A1970" s="16"/>
      <c r="B1970" s="16"/>
      <c r="C1970" s="16"/>
      <c r="D1970" s="34"/>
      <c r="E1970" s="16"/>
      <c r="F1970" s="16"/>
      <c r="G1970" s="16"/>
      <c r="H1970" s="16"/>
      <c r="I1970" s="16"/>
      <c r="J1970" s="16"/>
    </row>
    <row r="1971" spans="1:10" x14ac:dyDescent="0.25">
      <c r="A1971" s="14"/>
      <c r="B1971" s="14"/>
      <c r="C1971" s="14"/>
      <c r="D1971" s="33" t="s">
        <v>2439</v>
      </c>
      <c r="E1971" s="12">
        <v>1</v>
      </c>
      <c r="F1971" s="15">
        <f>G1921+G1926+G1949+G1958</f>
        <v>55090.03</v>
      </c>
      <c r="G1971" s="15">
        <f>ROUND(E1971*F1971,2)</f>
        <v>55090.03</v>
      </c>
      <c r="H1971" s="12">
        <v>1</v>
      </c>
      <c r="I1971" s="15">
        <f>J1921+J1926+J1949+J1958</f>
        <v>0</v>
      </c>
      <c r="J1971" s="15">
        <f>ROUND(H1971*I1971,2)</f>
        <v>0</v>
      </c>
    </row>
    <row r="1972" spans="1:10" ht="1.1499999999999999" customHeight="1" x14ac:dyDescent="0.25">
      <c r="A1972" s="16"/>
      <c r="B1972" s="16"/>
      <c r="C1972" s="16"/>
      <c r="D1972" s="34"/>
      <c r="E1972" s="16"/>
      <c r="F1972" s="16"/>
      <c r="G1972" s="16"/>
      <c r="H1972" s="16"/>
      <c r="I1972" s="16"/>
      <c r="J1972" s="16"/>
    </row>
    <row r="1973" spans="1:10" x14ac:dyDescent="0.25">
      <c r="A1973" s="20" t="s">
        <v>2440</v>
      </c>
      <c r="B1973" s="20" t="s">
        <v>10</v>
      </c>
      <c r="C1973" s="20" t="s">
        <v>11</v>
      </c>
      <c r="D1973" s="36" t="s">
        <v>2441</v>
      </c>
      <c r="E1973" s="21">
        <f t="shared" ref="E1973:J1973" si="123">E1980</f>
        <v>1</v>
      </c>
      <c r="F1973" s="21">
        <f t="shared" si="123"/>
        <v>4312.3500000000004</v>
      </c>
      <c r="G1973" s="21">
        <f t="shared" si="123"/>
        <v>4312.3500000000004</v>
      </c>
      <c r="H1973" s="21">
        <f t="shared" si="123"/>
        <v>1</v>
      </c>
      <c r="I1973" s="21">
        <f t="shared" si="123"/>
        <v>0</v>
      </c>
      <c r="J1973" s="21">
        <f t="shared" si="123"/>
        <v>0</v>
      </c>
    </row>
    <row r="1974" spans="1:10" x14ac:dyDescent="0.25">
      <c r="A1974" s="10" t="s">
        <v>2442</v>
      </c>
      <c r="B1974" s="11" t="s">
        <v>16</v>
      </c>
      <c r="C1974" s="11" t="s">
        <v>1723</v>
      </c>
      <c r="D1974" s="22" t="s">
        <v>2443</v>
      </c>
      <c r="E1974" s="12">
        <v>1</v>
      </c>
      <c r="F1974" s="12">
        <v>1263.1500000000001</v>
      </c>
      <c r="G1974" s="13">
        <f>ROUND(E1974*F1974,2)</f>
        <v>1263.1500000000001</v>
      </c>
      <c r="H1974" s="12">
        <v>1</v>
      </c>
      <c r="I1974" s="38">
        <v>0</v>
      </c>
      <c r="J1974" s="13">
        <f>ROUND(H1974*I1974,2)</f>
        <v>0</v>
      </c>
    </row>
    <row r="1975" spans="1:10" ht="56.25" x14ac:dyDescent="0.25">
      <c r="A1975" s="14"/>
      <c r="B1975" s="14"/>
      <c r="C1975" s="14"/>
      <c r="D1975" s="22" t="s">
        <v>2444</v>
      </c>
      <c r="E1975" s="14"/>
      <c r="F1975" s="14"/>
      <c r="G1975" s="14"/>
      <c r="H1975" s="14"/>
      <c r="I1975" s="14"/>
      <c r="J1975" s="14"/>
    </row>
    <row r="1976" spans="1:10" x14ac:dyDescent="0.25">
      <c r="A1976" s="10" t="s">
        <v>2445</v>
      </c>
      <c r="B1976" s="11" t="s">
        <v>16</v>
      </c>
      <c r="C1976" s="11" t="s">
        <v>1723</v>
      </c>
      <c r="D1976" s="22" t="s">
        <v>2446</v>
      </c>
      <c r="E1976" s="12">
        <v>1</v>
      </c>
      <c r="F1976" s="12">
        <v>1840.65</v>
      </c>
      <c r="G1976" s="13">
        <f>ROUND(E1976*F1976,2)</f>
        <v>1840.65</v>
      </c>
      <c r="H1976" s="12">
        <v>1</v>
      </c>
      <c r="I1976" s="38">
        <v>0</v>
      </c>
      <c r="J1976" s="13">
        <f>ROUND(H1976*I1976,2)</f>
        <v>0</v>
      </c>
    </row>
    <row r="1977" spans="1:10" ht="393.75" x14ac:dyDescent="0.25">
      <c r="A1977" s="14"/>
      <c r="B1977" s="14"/>
      <c r="C1977" s="14"/>
      <c r="D1977" s="22" t="s">
        <v>2447</v>
      </c>
      <c r="E1977" s="14"/>
      <c r="F1977" s="14"/>
      <c r="G1977" s="14"/>
      <c r="H1977" s="14"/>
      <c r="I1977" s="14"/>
      <c r="J1977" s="14"/>
    </row>
    <row r="1978" spans="1:10" x14ac:dyDescent="0.25">
      <c r="A1978" s="10" t="s">
        <v>2448</v>
      </c>
      <c r="B1978" s="11" t="s">
        <v>16</v>
      </c>
      <c r="C1978" s="11" t="s">
        <v>1723</v>
      </c>
      <c r="D1978" s="22" t="s">
        <v>2049</v>
      </c>
      <c r="E1978" s="12">
        <v>1</v>
      </c>
      <c r="F1978" s="12">
        <v>1208.55</v>
      </c>
      <c r="G1978" s="13">
        <f>ROUND(E1978*F1978,2)</f>
        <v>1208.55</v>
      </c>
      <c r="H1978" s="12">
        <v>1</v>
      </c>
      <c r="I1978" s="38">
        <v>0</v>
      </c>
      <c r="J1978" s="13">
        <f>ROUND(H1978*I1978,2)</f>
        <v>0</v>
      </c>
    </row>
    <row r="1979" spans="1:10" ht="135" x14ac:dyDescent="0.25">
      <c r="A1979" s="14"/>
      <c r="B1979" s="14"/>
      <c r="C1979" s="14"/>
      <c r="D1979" s="22" t="s">
        <v>2050</v>
      </c>
      <c r="E1979" s="14"/>
      <c r="F1979" s="14"/>
      <c r="G1979" s="14"/>
      <c r="H1979" s="14"/>
      <c r="I1979" s="14"/>
      <c r="J1979" s="14"/>
    </row>
    <row r="1980" spans="1:10" x14ac:dyDescent="0.25">
      <c r="A1980" s="14"/>
      <c r="B1980" s="14"/>
      <c r="C1980" s="14"/>
      <c r="D1980" s="33" t="s">
        <v>2449</v>
      </c>
      <c r="E1980" s="12">
        <v>1</v>
      </c>
      <c r="F1980" s="15">
        <f>G1974+G1976+G1978</f>
        <v>4312.3500000000004</v>
      </c>
      <c r="G1980" s="15">
        <f>ROUND(E1980*F1980,2)</f>
        <v>4312.3500000000004</v>
      </c>
      <c r="H1980" s="12">
        <v>1</v>
      </c>
      <c r="I1980" s="15">
        <f>J1974+J1976+J1978</f>
        <v>0</v>
      </c>
      <c r="J1980" s="15">
        <f>ROUND(H1980*I1980,2)</f>
        <v>0</v>
      </c>
    </row>
    <row r="1981" spans="1:10" ht="1.1499999999999999" customHeight="1" x14ac:dyDescent="0.25">
      <c r="A1981" s="16"/>
      <c r="B1981" s="16"/>
      <c r="C1981" s="16"/>
      <c r="D1981" s="34"/>
      <c r="E1981" s="16"/>
      <c r="F1981" s="16"/>
      <c r="G1981" s="16"/>
      <c r="H1981" s="16"/>
      <c r="I1981" s="16"/>
      <c r="J1981" s="16"/>
    </row>
    <row r="1982" spans="1:10" x14ac:dyDescent="0.25">
      <c r="A1982" s="14"/>
      <c r="B1982" s="14"/>
      <c r="C1982" s="14"/>
      <c r="D1982" s="33" t="s">
        <v>2450</v>
      </c>
      <c r="E1982" s="12">
        <v>1</v>
      </c>
      <c r="F1982" s="15">
        <f>G1920+G1973</f>
        <v>59402.38</v>
      </c>
      <c r="G1982" s="15">
        <f>ROUND(E1982*F1982,2)</f>
        <v>59402.38</v>
      </c>
      <c r="H1982" s="12">
        <v>1</v>
      </c>
      <c r="I1982" s="15">
        <f>J1920+J1973</f>
        <v>0</v>
      </c>
      <c r="J1982" s="15">
        <f>ROUND(H1982*I1982,2)</f>
        <v>0</v>
      </c>
    </row>
    <row r="1983" spans="1:10" ht="1.1499999999999999" customHeight="1" x14ac:dyDescent="0.25">
      <c r="A1983" s="16"/>
      <c r="B1983" s="16"/>
      <c r="C1983" s="16"/>
      <c r="D1983" s="34"/>
      <c r="E1983" s="16"/>
      <c r="F1983" s="16"/>
      <c r="G1983" s="16"/>
      <c r="H1983" s="16"/>
      <c r="I1983" s="16"/>
      <c r="J1983" s="16"/>
    </row>
    <row r="1984" spans="1:10" x14ac:dyDescent="0.25">
      <c r="A1984" s="14"/>
      <c r="B1984" s="14"/>
      <c r="C1984" s="14"/>
      <c r="D1984" s="33" t="s">
        <v>2451</v>
      </c>
      <c r="E1984" s="12">
        <v>1</v>
      </c>
      <c r="F1984" s="15">
        <f>G1557+G1600+G1692+G1912+G1919</f>
        <v>568008.04</v>
      </c>
      <c r="G1984" s="15">
        <f>ROUND(E1984*F1984,2)</f>
        <v>568008.04</v>
      </c>
      <c r="H1984" s="12">
        <v>1</v>
      </c>
      <c r="I1984" s="15">
        <f>J1557+J1600+J1692+J1912+J1919</f>
        <v>0</v>
      </c>
      <c r="J1984" s="15">
        <f>ROUND(H1984*I1984,2)</f>
        <v>0</v>
      </c>
    </row>
    <row r="1985" spans="1:10" ht="1.1499999999999999" customHeight="1" x14ac:dyDescent="0.25">
      <c r="A1985" s="16"/>
      <c r="B1985" s="16"/>
      <c r="C1985" s="16"/>
      <c r="D1985" s="34"/>
      <c r="E1985" s="16"/>
      <c r="F1985" s="16"/>
      <c r="G1985" s="16"/>
      <c r="H1985" s="16"/>
      <c r="I1985" s="16"/>
      <c r="J1985" s="16"/>
    </row>
    <row r="1986" spans="1:10" x14ac:dyDescent="0.25">
      <c r="A1986" s="8" t="s">
        <v>2452</v>
      </c>
      <c r="B1986" s="8" t="s">
        <v>10</v>
      </c>
      <c r="C1986" s="8" t="s">
        <v>11</v>
      </c>
      <c r="D1986" s="32" t="s">
        <v>818</v>
      </c>
      <c r="E1986" s="9">
        <f t="shared" ref="E1986:J1986" si="124">E2908</f>
        <v>1</v>
      </c>
      <c r="F1986" s="9">
        <f t="shared" si="124"/>
        <v>1440888.15</v>
      </c>
      <c r="G1986" s="9">
        <f t="shared" si="124"/>
        <v>1440888.15</v>
      </c>
      <c r="H1986" s="9">
        <f t="shared" si="124"/>
        <v>1</v>
      </c>
      <c r="I1986" s="9">
        <f t="shared" si="124"/>
        <v>0</v>
      </c>
      <c r="J1986" s="9">
        <f t="shared" si="124"/>
        <v>0</v>
      </c>
    </row>
    <row r="1987" spans="1:10" x14ac:dyDescent="0.25">
      <c r="A1987" s="17" t="s">
        <v>2453</v>
      </c>
      <c r="B1987" s="23" t="s">
        <v>10</v>
      </c>
      <c r="C1987" s="17" t="s">
        <v>11</v>
      </c>
      <c r="D1987" s="35" t="s">
        <v>1931</v>
      </c>
      <c r="E1987" s="18">
        <f t="shared" ref="E1987:J1987" si="125">E2142</f>
        <v>1</v>
      </c>
      <c r="F1987" s="18">
        <f t="shared" si="125"/>
        <v>231046.9</v>
      </c>
      <c r="G1987" s="18">
        <f t="shared" si="125"/>
        <v>231046.9</v>
      </c>
      <c r="H1987" s="18">
        <f t="shared" si="125"/>
        <v>1</v>
      </c>
      <c r="I1987" s="18">
        <f t="shared" si="125"/>
        <v>0</v>
      </c>
      <c r="J1987" s="18">
        <f t="shared" si="125"/>
        <v>0</v>
      </c>
    </row>
    <row r="1988" spans="1:10" x14ac:dyDescent="0.25">
      <c r="A1988" s="20" t="s">
        <v>2454</v>
      </c>
      <c r="B1988" s="20" t="s">
        <v>10</v>
      </c>
      <c r="C1988" s="20" t="s">
        <v>11</v>
      </c>
      <c r="D1988" s="36" t="s">
        <v>2455</v>
      </c>
      <c r="E1988" s="21">
        <f t="shared" ref="E1988:J1988" si="126">E1995</f>
        <v>1</v>
      </c>
      <c r="F1988" s="21">
        <f t="shared" si="126"/>
        <v>2949.38</v>
      </c>
      <c r="G1988" s="21">
        <f t="shared" si="126"/>
        <v>2949.38</v>
      </c>
      <c r="H1988" s="21">
        <f t="shared" si="126"/>
        <v>1</v>
      </c>
      <c r="I1988" s="21">
        <f t="shared" si="126"/>
        <v>0</v>
      </c>
      <c r="J1988" s="21">
        <f t="shared" si="126"/>
        <v>0</v>
      </c>
    </row>
    <row r="1989" spans="1:10" x14ac:dyDescent="0.25">
      <c r="A1989" s="10" t="s">
        <v>1934</v>
      </c>
      <c r="B1989" s="11" t="s">
        <v>16</v>
      </c>
      <c r="C1989" s="11" t="s">
        <v>17</v>
      </c>
      <c r="D1989" s="22" t="s">
        <v>1935</v>
      </c>
      <c r="E1989" s="12">
        <v>0.5</v>
      </c>
      <c r="F1989" s="12">
        <v>2166.89</v>
      </c>
      <c r="G1989" s="13">
        <f>ROUND(E1989*F1989,2)</f>
        <v>1083.45</v>
      </c>
      <c r="H1989" s="12">
        <v>0.5</v>
      </c>
      <c r="I1989" s="38">
        <v>0</v>
      </c>
      <c r="J1989" s="13">
        <f>ROUND(H1989*I1989,2)</f>
        <v>0</v>
      </c>
    </row>
    <row r="1990" spans="1:10" ht="33.75" x14ac:dyDescent="0.25">
      <c r="A1990" s="14"/>
      <c r="B1990" s="14"/>
      <c r="C1990" s="14"/>
      <c r="D1990" s="22" t="s">
        <v>1936</v>
      </c>
      <c r="E1990" s="14"/>
      <c r="F1990" s="14"/>
      <c r="G1990" s="14"/>
      <c r="H1990" s="14"/>
      <c r="I1990" s="14"/>
      <c r="J1990" s="14"/>
    </row>
    <row r="1991" spans="1:10" x14ac:dyDescent="0.25">
      <c r="A1991" s="10" t="s">
        <v>1937</v>
      </c>
      <c r="B1991" s="11" t="s">
        <v>16</v>
      </c>
      <c r="C1991" s="11" t="s">
        <v>17</v>
      </c>
      <c r="D1991" s="22" t="s">
        <v>1938</v>
      </c>
      <c r="E1991" s="12">
        <v>0.5</v>
      </c>
      <c r="F1991" s="12">
        <v>2046.5</v>
      </c>
      <c r="G1991" s="13">
        <f>ROUND(E1991*F1991,2)</f>
        <v>1023.25</v>
      </c>
      <c r="H1991" s="12">
        <v>0.5</v>
      </c>
      <c r="I1991" s="38">
        <v>0</v>
      </c>
      <c r="J1991" s="13">
        <f>ROUND(H1991*I1991,2)</f>
        <v>0</v>
      </c>
    </row>
    <row r="1992" spans="1:10" ht="45" x14ac:dyDescent="0.25">
      <c r="A1992" s="14"/>
      <c r="B1992" s="14"/>
      <c r="C1992" s="14"/>
      <c r="D1992" s="22" t="s">
        <v>1939</v>
      </c>
      <c r="E1992" s="14"/>
      <c r="F1992" s="14"/>
      <c r="G1992" s="14"/>
      <c r="H1992" s="14"/>
      <c r="I1992" s="14"/>
      <c r="J1992" s="14"/>
    </row>
    <row r="1993" spans="1:10" x14ac:dyDescent="0.25">
      <c r="A1993" s="10" t="s">
        <v>1940</v>
      </c>
      <c r="B1993" s="11" t="s">
        <v>16</v>
      </c>
      <c r="C1993" s="11" t="s">
        <v>17</v>
      </c>
      <c r="D1993" s="22" t="s">
        <v>1941</v>
      </c>
      <c r="E1993" s="12">
        <v>0.5</v>
      </c>
      <c r="F1993" s="12">
        <v>1685.36</v>
      </c>
      <c r="G1993" s="13">
        <f>ROUND(E1993*F1993,2)</f>
        <v>842.68</v>
      </c>
      <c r="H1993" s="12">
        <v>0.5</v>
      </c>
      <c r="I1993" s="38">
        <v>0</v>
      </c>
      <c r="J1993" s="13">
        <f>ROUND(H1993*I1993,2)</f>
        <v>0</v>
      </c>
    </row>
    <row r="1994" spans="1:10" ht="22.5" x14ac:dyDescent="0.25">
      <c r="A1994" s="14"/>
      <c r="B1994" s="14"/>
      <c r="C1994" s="14"/>
      <c r="D1994" s="22" t="s">
        <v>1942</v>
      </c>
      <c r="E1994" s="14"/>
      <c r="F1994" s="14"/>
      <c r="G1994" s="14"/>
      <c r="H1994" s="14"/>
      <c r="I1994" s="14"/>
      <c r="J1994" s="14"/>
    </row>
    <row r="1995" spans="1:10" x14ac:dyDescent="0.25">
      <c r="A1995" s="14"/>
      <c r="B1995" s="14"/>
      <c r="C1995" s="14"/>
      <c r="D1995" s="33" t="s">
        <v>2456</v>
      </c>
      <c r="E1995" s="12">
        <v>1</v>
      </c>
      <c r="F1995" s="15">
        <f>G1989+G1991+G1993</f>
        <v>2949.38</v>
      </c>
      <c r="G1995" s="15">
        <f>ROUND(E1995*F1995,2)</f>
        <v>2949.38</v>
      </c>
      <c r="H1995" s="12">
        <v>1</v>
      </c>
      <c r="I1995" s="15">
        <f>J1989+J1991+J1993</f>
        <v>0</v>
      </c>
      <c r="J1995" s="15">
        <f>ROUND(H1995*I1995,2)</f>
        <v>0</v>
      </c>
    </row>
    <row r="1996" spans="1:10" ht="1.1499999999999999" customHeight="1" x14ac:dyDescent="0.25">
      <c r="A1996" s="16"/>
      <c r="B1996" s="16"/>
      <c r="C1996" s="16"/>
      <c r="D1996" s="34"/>
      <c r="E1996" s="16"/>
      <c r="F1996" s="16"/>
      <c r="G1996" s="16"/>
      <c r="H1996" s="16"/>
      <c r="I1996" s="16"/>
      <c r="J1996" s="16"/>
    </row>
    <row r="1997" spans="1:10" x14ac:dyDescent="0.25">
      <c r="A1997" s="20" t="s">
        <v>2457</v>
      </c>
      <c r="B1997" s="20" t="s">
        <v>10</v>
      </c>
      <c r="C1997" s="20" t="s">
        <v>11</v>
      </c>
      <c r="D1997" s="36" t="s">
        <v>1945</v>
      </c>
      <c r="E1997" s="21">
        <f t="shared" ref="E1997:J1997" si="127">E2058</f>
        <v>1</v>
      </c>
      <c r="F1997" s="21">
        <f t="shared" si="127"/>
        <v>57190.33</v>
      </c>
      <c r="G1997" s="21">
        <f t="shared" si="127"/>
        <v>57190.33</v>
      </c>
      <c r="H1997" s="21">
        <f t="shared" si="127"/>
        <v>1</v>
      </c>
      <c r="I1997" s="21">
        <f t="shared" si="127"/>
        <v>0</v>
      </c>
      <c r="J1997" s="21">
        <f t="shared" si="127"/>
        <v>0</v>
      </c>
    </row>
    <row r="1998" spans="1:10" x14ac:dyDescent="0.25">
      <c r="A1998" s="28" t="s">
        <v>2458</v>
      </c>
      <c r="B1998" s="28" t="s">
        <v>10</v>
      </c>
      <c r="C1998" s="28" t="s">
        <v>11</v>
      </c>
      <c r="D1998" s="37" t="s">
        <v>1947</v>
      </c>
      <c r="E1998" s="29">
        <f t="shared" ref="E1998:J1998" si="128">E2037</f>
        <v>1</v>
      </c>
      <c r="F1998" s="29">
        <f t="shared" si="128"/>
        <v>43429.1</v>
      </c>
      <c r="G1998" s="29">
        <f t="shared" si="128"/>
        <v>43429.1</v>
      </c>
      <c r="H1998" s="29">
        <f t="shared" si="128"/>
        <v>1</v>
      </c>
      <c r="I1998" s="29">
        <f t="shared" si="128"/>
        <v>0</v>
      </c>
      <c r="J1998" s="29">
        <f t="shared" si="128"/>
        <v>0</v>
      </c>
    </row>
    <row r="1999" spans="1:10" x14ac:dyDescent="0.25">
      <c r="A1999" s="10" t="s">
        <v>2459</v>
      </c>
      <c r="B1999" s="11" t="s">
        <v>16</v>
      </c>
      <c r="C1999" s="11" t="s">
        <v>17</v>
      </c>
      <c r="D1999" s="22" t="s">
        <v>2460</v>
      </c>
      <c r="E1999" s="12">
        <v>1</v>
      </c>
      <c r="F1999" s="12">
        <v>4505.07</v>
      </c>
      <c r="G1999" s="13">
        <f>ROUND(E1999*F1999,2)</f>
        <v>4505.07</v>
      </c>
      <c r="H1999" s="12">
        <v>1</v>
      </c>
      <c r="I1999" s="38">
        <v>0</v>
      </c>
      <c r="J1999" s="13">
        <f>ROUND(H1999*I1999,2)</f>
        <v>0</v>
      </c>
    </row>
    <row r="2000" spans="1:10" ht="409.5" x14ac:dyDescent="0.25">
      <c r="A2000" s="14"/>
      <c r="B2000" s="14"/>
      <c r="C2000" s="14"/>
      <c r="D2000" s="22" t="s">
        <v>2461</v>
      </c>
      <c r="E2000" s="14"/>
      <c r="F2000" s="14"/>
      <c r="G2000" s="14"/>
      <c r="H2000" s="14"/>
      <c r="I2000" s="14"/>
      <c r="J2000" s="14"/>
    </row>
    <row r="2001" spans="1:10" x14ac:dyDescent="0.25">
      <c r="A2001" s="10" t="s">
        <v>2462</v>
      </c>
      <c r="B2001" s="11" t="s">
        <v>16</v>
      </c>
      <c r="C2001" s="11" t="s">
        <v>17</v>
      </c>
      <c r="D2001" s="22" t="s">
        <v>2463</v>
      </c>
      <c r="E2001" s="12">
        <v>1</v>
      </c>
      <c r="F2001" s="12">
        <v>1919.11</v>
      </c>
      <c r="G2001" s="13">
        <f>ROUND(E2001*F2001,2)</f>
        <v>1919.11</v>
      </c>
      <c r="H2001" s="12">
        <v>1</v>
      </c>
      <c r="I2001" s="38">
        <v>0</v>
      </c>
      <c r="J2001" s="13">
        <f>ROUND(H2001*I2001,2)</f>
        <v>0</v>
      </c>
    </row>
    <row r="2002" spans="1:10" ht="90" x14ac:dyDescent="0.25">
      <c r="A2002" s="14"/>
      <c r="B2002" s="14"/>
      <c r="C2002" s="14"/>
      <c r="D2002" s="22" t="s">
        <v>2464</v>
      </c>
      <c r="E2002" s="14"/>
      <c r="F2002" s="14"/>
      <c r="G2002" s="14"/>
      <c r="H2002" s="14"/>
      <c r="I2002" s="14"/>
      <c r="J2002" s="14"/>
    </row>
    <row r="2003" spans="1:10" x14ac:dyDescent="0.25">
      <c r="A2003" s="10" t="s">
        <v>2465</v>
      </c>
      <c r="B2003" s="11" t="s">
        <v>16</v>
      </c>
      <c r="C2003" s="11" t="s">
        <v>107</v>
      </c>
      <c r="D2003" s="22" t="s">
        <v>2466</v>
      </c>
      <c r="E2003" s="12">
        <v>100</v>
      </c>
      <c r="F2003" s="12">
        <v>11.42</v>
      </c>
      <c r="G2003" s="13">
        <f>ROUND(E2003*F2003,2)</f>
        <v>1142</v>
      </c>
      <c r="H2003" s="12">
        <v>100</v>
      </c>
      <c r="I2003" s="38">
        <v>0</v>
      </c>
      <c r="J2003" s="13">
        <f>ROUND(H2003*I2003,2)</f>
        <v>0</v>
      </c>
    </row>
    <row r="2004" spans="1:10" ht="67.5" x14ac:dyDescent="0.25">
      <c r="A2004" s="14"/>
      <c r="B2004" s="14"/>
      <c r="C2004" s="14"/>
      <c r="D2004" s="22" t="s">
        <v>2467</v>
      </c>
      <c r="E2004" s="14"/>
      <c r="F2004" s="14"/>
      <c r="G2004" s="14"/>
      <c r="H2004" s="14"/>
      <c r="I2004" s="14"/>
      <c r="J2004" s="14"/>
    </row>
    <row r="2005" spans="1:10" x14ac:dyDescent="0.25">
      <c r="A2005" s="10" t="s">
        <v>1948</v>
      </c>
      <c r="B2005" s="11" t="s">
        <v>16</v>
      </c>
      <c r="C2005" s="11" t="s">
        <v>107</v>
      </c>
      <c r="D2005" s="22" t="s">
        <v>1949</v>
      </c>
      <c r="E2005" s="12">
        <v>350</v>
      </c>
      <c r="F2005" s="12">
        <v>10.220000000000001</v>
      </c>
      <c r="G2005" s="13">
        <f>ROUND(E2005*F2005,2)</f>
        <v>3577</v>
      </c>
      <c r="H2005" s="12">
        <v>350</v>
      </c>
      <c r="I2005" s="38">
        <v>0</v>
      </c>
      <c r="J2005" s="13">
        <f>ROUND(H2005*I2005,2)</f>
        <v>0</v>
      </c>
    </row>
    <row r="2006" spans="1:10" ht="90" x14ac:dyDescent="0.25">
      <c r="A2006" s="14"/>
      <c r="B2006" s="14"/>
      <c r="C2006" s="14"/>
      <c r="D2006" s="22" t="s">
        <v>1950</v>
      </c>
      <c r="E2006" s="14"/>
      <c r="F2006" s="14"/>
      <c r="G2006" s="14"/>
      <c r="H2006" s="14"/>
      <c r="I2006" s="14"/>
      <c r="J2006" s="14"/>
    </row>
    <row r="2007" spans="1:10" x14ac:dyDescent="0.25">
      <c r="A2007" s="10" t="s">
        <v>1951</v>
      </c>
      <c r="B2007" s="11" t="s">
        <v>16</v>
      </c>
      <c r="C2007" s="11" t="s">
        <v>17</v>
      </c>
      <c r="D2007" s="22" t="s">
        <v>1952</v>
      </c>
      <c r="E2007" s="12">
        <v>1</v>
      </c>
      <c r="F2007" s="12">
        <v>412.14</v>
      </c>
      <c r="G2007" s="13">
        <f>ROUND(E2007*F2007,2)</f>
        <v>412.14</v>
      </c>
      <c r="H2007" s="12">
        <v>1</v>
      </c>
      <c r="I2007" s="38">
        <v>0</v>
      </c>
      <c r="J2007" s="13">
        <f>ROUND(H2007*I2007,2)</f>
        <v>0</v>
      </c>
    </row>
    <row r="2008" spans="1:10" ht="135" x14ac:dyDescent="0.25">
      <c r="A2008" s="14"/>
      <c r="B2008" s="14"/>
      <c r="C2008" s="14"/>
      <c r="D2008" s="22" t="s">
        <v>1953</v>
      </c>
      <c r="E2008" s="14"/>
      <c r="F2008" s="14"/>
      <c r="G2008" s="14"/>
      <c r="H2008" s="14"/>
      <c r="I2008" s="14"/>
      <c r="J2008" s="14"/>
    </row>
    <row r="2009" spans="1:10" x14ac:dyDescent="0.25">
      <c r="A2009" s="10" t="s">
        <v>1954</v>
      </c>
      <c r="B2009" s="11" t="s">
        <v>16</v>
      </c>
      <c r="C2009" s="11" t="s">
        <v>17</v>
      </c>
      <c r="D2009" s="22" t="s">
        <v>1955</v>
      </c>
      <c r="E2009" s="12">
        <v>7</v>
      </c>
      <c r="F2009" s="12">
        <v>170.48</v>
      </c>
      <c r="G2009" s="13">
        <f>ROUND(E2009*F2009,2)</f>
        <v>1193.3599999999999</v>
      </c>
      <c r="H2009" s="12">
        <v>7</v>
      </c>
      <c r="I2009" s="38">
        <v>0</v>
      </c>
      <c r="J2009" s="13">
        <f>ROUND(H2009*I2009,2)</f>
        <v>0</v>
      </c>
    </row>
    <row r="2010" spans="1:10" ht="146.25" x14ac:dyDescent="0.25">
      <c r="A2010" s="14"/>
      <c r="B2010" s="14"/>
      <c r="C2010" s="14"/>
      <c r="D2010" s="22" t="s">
        <v>1956</v>
      </c>
      <c r="E2010" s="14"/>
      <c r="F2010" s="14"/>
      <c r="G2010" s="14"/>
      <c r="H2010" s="14"/>
      <c r="I2010" s="14"/>
      <c r="J2010" s="14"/>
    </row>
    <row r="2011" spans="1:10" x14ac:dyDescent="0.25">
      <c r="A2011" s="10" t="s">
        <v>1957</v>
      </c>
      <c r="B2011" s="11" t="s">
        <v>16</v>
      </c>
      <c r="C2011" s="11" t="s">
        <v>17</v>
      </c>
      <c r="D2011" s="22" t="s">
        <v>1958</v>
      </c>
      <c r="E2011" s="12">
        <v>5</v>
      </c>
      <c r="F2011" s="12">
        <v>144.88999999999999</v>
      </c>
      <c r="G2011" s="13">
        <f>ROUND(E2011*F2011,2)</f>
        <v>724.45</v>
      </c>
      <c r="H2011" s="12">
        <v>5</v>
      </c>
      <c r="I2011" s="38">
        <v>0</v>
      </c>
      <c r="J2011" s="13">
        <f>ROUND(H2011*I2011,2)</f>
        <v>0</v>
      </c>
    </row>
    <row r="2012" spans="1:10" ht="101.25" x14ac:dyDescent="0.25">
      <c r="A2012" s="14"/>
      <c r="B2012" s="14"/>
      <c r="C2012" s="14"/>
      <c r="D2012" s="22" t="s">
        <v>1959</v>
      </c>
      <c r="E2012" s="14"/>
      <c r="F2012" s="14"/>
      <c r="G2012" s="14"/>
      <c r="H2012" s="14"/>
      <c r="I2012" s="14"/>
      <c r="J2012" s="14"/>
    </row>
    <row r="2013" spans="1:10" x14ac:dyDescent="0.25">
      <c r="A2013" s="10" t="s">
        <v>2468</v>
      </c>
      <c r="B2013" s="11" t="s">
        <v>16</v>
      </c>
      <c r="C2013" s="11" t="s">
        <v>17</v>
      </c>
      <c r="D2013" s="22" t="s">
        <v>2469</v>
      </c>
      <c r="E2013" s="12">
        <v>1</v>
      </c>
      <c r="F2013" s="12">
        <v>103.62</v>
      </c>
      <c r="G2013" s="13">
        <f>ROUND(E2013*F2013,2)</f>
        <v>103.62</v>
      </c>
      <c r="H2013" s="12">
        <v>1</v>
      </c>
      <c r="I2013" s="38">
        <v>0</v>
      </c>
      <c r="J2013" s="13">
        <f>ROUND(H2013*I2013,2)</f>
        <v>0</v>
      </c>
    </row>
    <row r="2014" spans="1:10" ht="180" x14ac:dyDescent="0.25">
      <c r="A2014" s="14"/>
      <c r="B2014" s="14"/>
      <c r="C2014" s="14"/>
      <c r="D2014" s="22" t="s">
        <v>2470</v>
      </c>
      <c r="E2014" s="14"/>
      <c r="F2014" s="14"/>
      <c r="G2014" s="14"/>
      <c r="H2014" s="14"/>
      <c r="I2014" s="14"/>
      <c r="J2014" s="14"/>
    </row>
    <row r="2015" spans="1:10" x14ac:dyDescent="0.25">
      <c r="A2015" s="10" t="s">
        <v>2471</v>
      </c>
      <c r="B2015" s="11" t="s">
        <v>16</v>
      </c>
      <c r="C2015" s="11" t="s">
        <v>17</v>
      </c>
      <c r="D2015" s="22" t="s">
        <v>2472</v>
      </c>
      <c r="E2015" s="12">
        <v>1</v>
      </c>
      <c r="F2015" s="12">
        <v>455.74</v>
      </c>
      <c r="G2015" s="13">
        <f>ROUND(E2015*F2015,2)</f>
        <v>455.74</v>
      </c>
      <c r="H2015" s="12">
        <v>1</v>
      </c>
      <c r="I2015" s="38">
        <v>0</v>
      </c>
      <c r="J2015" s="13">
        <f>ROUND(H2015*I2015,2)</f>
        <v>0</v>
      </c>
    </row>
    <row r="2016" spans="1:10" ht="90" x14ac:dyDescent="0.25">
      <c r="A2016" s="14"/>
      <c r="B2016" s="14"/>
      <c r="C2016" s="14"/>
      <c r="D2016" s="22" t="s">
        <v>2473</v>
      </c>
      <c r="E2016" s="14"/>
      <c r="F2016" s="14"/>
      <c r="G2016" s="14"/>
      <c r="H2016" s="14"/>
      <c r="I2016" s="14"/>
      <c r="J2016" s="14"/>
    </row>
    <row r="2017" spans="1:10" x14ac:dyDescent="0.25">
      <c r="A2017" s="10" t="s">
        <v>1960</v>
      </c>
      <c r="B2017" s="11" t="s">
        <v>16</v>
      </c>
      <c r="C2017" s="11" t="s">
        <v>17</v>
      </c>
      <c r="D2017" s="22" t="s">
        <v>1961</v>
      </c>
      <c r="E2017" s="12">
        <v>8</v>
      </c>
      <c r="F2017" s="12">
        <v>78.290000000000006</v>
      </c>
      <c r="G2017" s="13">
        <f>ROUND(E2017*F2017,2)</f>
        <v>626.32000000000005</v>
      </c>
      <c r="H2017" s="12">
        <v>8</v>
      </c>
      <c r="I2017" s="38">
        <v>0</v>
      </c>
      <c r="J2017" s="13">
        <f>ROUND(H2017*I2017,2)</f>
        <v>0</v>
      </c>
    </row>
    <row r="2018" spans="1:10" ht="56.25" x14ac:dyDescent="0.25">
      <c r="A2018" s="14"/>
      <c r="B2018" s="14"/>
      <c r="C2018" s="14"/>
      <c r="D2018" s="22" t="s">
        <v>1962</v>
      </c>
      <c r="E2018" s="14"/>
      <c r="F2018" s="14"/>
      <c r="G2018" s="14"/>
      <c r="H2018" s="14"/>
      <c r="I2018" s="14"/>
      <c r="J2018" s="14"/>
    </row>
    <row r="2019" spans="1:10" x14ac:dyDescent="0.25">
      <c r="A2019" s="10" t="s">
        <v>1963</v>
      </c>
      <c r="B2019" s="11" t="s">
        <v>16</v>
      </c>
      <c r="C2019" s="11" t="s">
        <v>17</v>
      </c>
      <c r="D2019" s="22" t="s">
        <v>1964</v>
      </c>
      <c r="E2019" s="12">
        <v>3</v>
      </c>
      <c r="F2019" s="12">
        <v>111.78</v>
      </c>
      <c r="G2019" s="13">
        <f>ROUND(E2019*F2019,2)</f>
        <v>335.34</v>
      </c>
      <c r="H2019" s="12">
        <v>3</v>
      </c>
      <c r="I2019" s="38">
        <v>0</v>
      </c>
      <c r="J2019" s="13">
        <f>ROUND(H2019*I2019,2)</f>
        <v>0</v>
      </c>
    </row>
    <row r="2020" spans="1:10" ht="180" x14ac:dyDescent="0.25">
      <c r="A2020" s="14"/>
      <c r="B2020" s="14"/>
      <c r="C2020" s="14"/>
      <c r="D2020" s="22" t="s">
        <v>1965</v>
      </c>
      <c r="E2020" s="14"/>
      <c r="F2020" s="14"/>
      <c r="G2020" s="14"/>
      <c r="H2020" s="14"/>
      <c r="I2020" s="14"/>
      <c r="J2020" s="14"/>
    </row>
    <row r="2021" spans="1:10" x14ac:dyDescent="0.25">
      <c r="A2021" s="10" t="s">
        <v>1966</v>
      </c>
      <c r="B2021" s="11" t="s">
        <v>16</v>
      </c>
      <c r="C2021" s="11" t="s">
        <v>17</v>
      </c>
      <c r="D2021" s="22" t="s">
        <v>1967</v>
      </c>
      <c r="E2021" s="12">
        <v>15</v>
      </c>
      <c r="F2021" s="12">
        <v>180.96</v>
      </c>
      <c r="G2021" s="13">
        <f>ROUND(E2021*F2021,2)</f>
        <v>2714.4</v>
      </c>
      <c r="H2021" s="12">
        <v>15</v>
      </c>
      <c r="I2021" s="38">
        <v>0</v>
      </c>
      <c r="J2021" s="13">
        <f>ROUND(H2021*I2021,2)</f>
        <v>0</v>
      </c>
    </row>
    <row r="2022" spans="1:10" ht="168.75" x14ac:dyDescent="0.25">
      <c r="A2022" s="14"/>
      <c r="B2022" s="14"/>
      <c r="C2022" s="14"/>
      <c r="D2022" s="22" t="s">
        <v>1968</v>
      </c>
      <c r="E2022" s="14"/>
      <c r="F2022" s="14"/>
      <c r="G2022" s="14"/>
      <c r="H2022" s="14"/>
      <c r="I2022" s="14"/>
      <c r="J2022" s="14"/>
    </row>
    <row r="2023" spans="1:10" x14ac:dyDescent="0.25">
      <c r="A2023" s="10" t="s">
        <v>2474</v>
      </c>
      <c r="B2023" s="11" t="s">
        <v>16</v>
      </c>
      <c r="C2023" s="11" t="s">
        <v>17</v>
      </c>
      <c r="D2023" s="22" t="s">
        <v>2475</v>
      </c>
      <c r="E2023" s="12">
        <v>1</v>
      </c>
      <c r="F2023" s="12">
        <v>963.06</v>
      </c>
      <c r="G2023" s="13">
        <f>ROUND(E2023*F2023,2)</f>
        <v>963.06</v>
      </c>
      <c r="H2023" s="12">
        <v>1</v>
      </c>
      <c r="I2023" s="38">
        <v>0</v>
      </c>
      <c r="J2023" s="13">
        <f>ROUND(H2023*I2023,2)</f>
        <v>0</v>
      </c>
    </row>
    <row r="2024" spans="1:10" ht="33.75" x14ac:dyDescent="0.25">
      <c r="A2024" s="14"/>
      <c r="B2024" s="14"/>
      <c r="C2024" s="14"/>
      <c r="D2024" s="22" t="s">
        <v>2476</v>
      </c>
      <c r="E2024" s="14"/>
      <c r="F2024" s="14"/>
      <c r="G2024" s="14"/>
      <c r="H2024" s="14"/>
      <c r="I2024" s="14"/>
      <c r="J2024" s="14"/>
    </row>
    <row r="2025" spans="1:10" x14ac:dyDescent="0.25">
      <c r="A2025" s="10" t="s">
        <v>1993</v>
      </c>
      <c r="B2025" s="11" t="s">
        <v>16</v>
      </c>
      <c r="C2025" s="11" t="s">
        <v>17</v>
      </c>
      <c r="D2025" s="22" t="s">
        <v>1994</v>
      </c>
      <c r="E2025" s="12">
        <v>1</v>
      </c>
      <c r="F2025" s="12">
        <v>1118.3800000000001</v>
      </c>
      <c r="G2025" s="13">
        <f>ROUND(E2025*F2025,2)</f>
        <v>1118.3800000000001</v>
      </c>
      <c r="H2025" s="12">
        <v>1</v>
      </c>
      <c r="I2025" s="38">
        <v>0</v>
      </c>
      <c r="J2025" s="13">
        <f>ROUND(H2025*I2025,2)</f>
        <v>0</v>
      </c>
    </row>
    <row r="2026" spans="1:10" x14ac:dyDescent="0.25">
      <c r="A2026" s="14"/>
      <c r="B2026" s="14"/>
      <c r="C2026" s="14"/>
      <c r="D2026" s="22" t="s">
        <v>1995</v>
      </c>
      <c r="E2026" s="14"/>
      <c r="F2026" s="14"/>
      <c r="G2026" s="14"/>
      <c r="H2026" s="14"/>
      <c r="I2026" s="14"/>
      <c r="J2026" s="14"/>
    </row>
    <row r="2027" spans="1:10" x14ac:dyDescent="0.25">
      <c r="A2027" s="10" t="s">
        <v>1969</v>
      </c>
      <c r="B2027" s="11" t="s">
        <v>16</v>
      </c>
      <c r="C2027" s="11" t="s">
        <v>107</v>
      </c>
      <c r="D2027" s="22" t="s">
        <v>1970</v>
      </c>
      <c r="E2027" s="12">
        <v>200</v>
      </c>
      <c r="F2027" s="12">
        <v>9.84</v>
      </c>
      <c r="G2027" s="13">
        <f>ROUND(E2027*F2027,2)</f>
        <v>1968</v>
      </c>
      <c r="H2027" s="12">
        <v>200</v>
      </c>
      <c r="I2027" s="38">
        <v>0</v>
      </c>
      <c r="J2027" s="13">
        <f>ROUND(H2027*I2027,2)</f>
        <v>0</v>
      </c>
    </row>
    <row r="2028" spans="1:10" ht="90" x14ac:dyDescent="0.25">
      <c r="A2028" s="14"/>
      <c r="B2028" s="14"/>
      <c r="C2028" s="14"/>
      <c r="D2028" s="22" t="s">
        <v>1971</v>
      </c>
      <c r="E2028" s="14"/>
      <c r="F2028" s="14"/>
      <c r="G2028" s="14"/>
      <c r="H2028" s="14"/>
      <c r="I2028" s="14"/>
      <c r="J2028" s="14"/>
    </row>
    <row r="2029" spans="1:10" x14ac:dyDescent="0.25">
      <c r="A2029" s="10" t="s">
        <v>2477</v>
      </c>
      <c r="B2029" s="11" t="s">
        <v>16</v>
      </c>
      <c r="C2029" s="11" t="s">
        <v>107</v>
      </c>
      <c r="D2029" s="22" t="s">
        <v>2478</v>
      </c>
      <c r="E2029" s="12">
        <v>500</v>
      </c>
      <c r="F2029" s="12">
        <v>15.67</v>
      </c>
      <c r="G2029" s="13">
        <f>ROUND(E2029*F2029,2)</f>
        <v>7835</v>
      </c>
      <c r="H2029" s="12">
        <v>500</v>
      </c>
      <c r="I2029" s="38">
        <v>0</v>
      </c>
      <c r="J2029" s="13">
        <f>ROUND(H2029*I2029,2)</f>
        <v>0</v>
      </c>
    </row>
    <row r="2030" spans="1:10" ht="112.5" x14ac:dyDescent="0.25">
      <c r="A2030" s="14"/>
      <c r="B2030" s="14"/>
      <c r="C2030" s="14"/>
      <c r="D2030" s="22" t="s">
        <v>2479</v>
      </c>
      <c r="E2030" s="14"/>
      <c r="F2030" s="14"/>
      <c r="G2030" s="14"/>
      <c r="H2030" s="14"/>
      <c r="I2030" s="14"/>
      <c r="J2030" s="14"/>
    </row>
    <row r="2031" spans="1:10" x14ac:dyDescent="0.25">
      <c r="A2031" s="10" t="s">
        <v>2480</v>
      </c>
      <c r="B2031" s="11" t="s">
        <v>16</v>
      </c>
      <c r="C2031" s="11" t="s">
        <v>17</v>
      </c>
      <c r="D2031" s="22" t="s">
        <v>2481</v>
      </c>
      <c r="E2031" s="12">
        <v>1</v>
      </c>
      <c r="F2031" s="12">
        <v>1135.6300000000001</v>
      </c>
      <c r="G2031" s="13">
        <f>ROUND(E2031*F2031,2)</f>
        <v>1135.6300000000001</v>
      </c>
      <c r="H2031" s="12">
        <v>1</v>
      </c>
      <c r="I2031" s="38">
        <v>0</v>
      </c>
      <c r="J2031" s="13">
        <f>ROUND(H2031*I2031,2)</f>
        <v>0</v>
      </c>
    </row>
    <row r="2032" spans="1:10" ht="123.75" x14ac:dyDescent="0.25">
      <c r="A2032" s="14"/>
      <c r="B2032" s="14"/>
      <c r="C2032" s="14"/>
      <c r="D2032" s="22" t="s">
        <v>2482</v>
      </c>
      <c r="E2032" s="14"/>
      <c r="F2032" s="14"/>
      <c r="G2032" s="14"/>
      <c r="H2032" s="14"/>
      <c r="I2032" s="14"/>
      <c r="J2032" s="14"/>
    </row>
    <row r="2033" spans="1:10" x14ac:dyDescent="0.25">
      <c r="A2033" s="10" t="s">
        <v>2483</v>
      </c>
      <c r="B2033" s="11" t="s">
        <v>16</v>
      </c>
      <c r="C2033" s="11" t="s">
        <v>17</v>
      </c>
      <c r="D2033" s="22" t="s">
        <v>2484</v>
      </c>
      <c r="E2033" s="12">
        <v>1</v>
      </c>
      <c r="F2033" s="12">
        <v>6854.94</v>
      </c>
      <c r="G2033" s="13">
        <f>ROUND(E2033*F2033,2)</f>
        <v>6854.94</v>
      </c>
      <c r="H2033" s="12">
        <v>1</v>
      </c>
      <c r="I2033" s="38">
        <v>0</v>
      </c>
      <c r="J2033" s="13">
        <f>ROUND(H2033*I2033,2)</f>
        <v>0</v>
      </c>
    </row>
    <row r="2034" spans="1:10" ht="270" x14ac:dyDescent="0.25">
      <c r="A2034" s="14"/>
      <c r="B2034" s="14"/>
      <c r="C2034" s="14"/>
      <c r="D2034" s="22" t="s">
        <v>2485</v>
      </c>
      <c r="E2034" s="14"/>
      <c r="F2034" s="14"/>
      <c r="G2034" s="14"/>
      <c r="H2034" s="14"/>
      <c r="I2034" s="14"/>
      <c r="J2034" s="14"/>
    </row>
    <row r="2035" spans="1:10" x14ac:dyDescent="0.25">
      <c r="A2035" s="10" t="s">
        <v>2486</v>
      </c>
      <c r="B2035" s="11" t="s">
        <v>16</v>
      </c>
      <c r="C2035" s="11" t="s">
        <v>17</v>
      </c>
      <c r="D2035" s="22" t="s">
        <v>2487</v>
      </c>
      <c r="E2035" s="12">
        <v>1</v>
      </c>
      <c r="F2035" s="12">
        <v>5845.54</v>
      </c>
      <c r="G2035" s="13">
        <f>ROUND(E2035*F2035,2)</f>
        <v>5845.54</v>
      </c>
      <c r="H2035" s="12">
        <v>1</v>
      </c>
      <c r="I2035" s="38">
        <v>0</v>
      </c>
      <c r="J2035" s="13">
        <f>ROUND(H2035*I2035,2)</f>
        <v>0</v>
      </c>
    </row>
    <row r="2036" spans="1:10" ht="191.25" x14ac:dyDescent="0.25">
      <c r="A2036" s="14"/>
      <c r="B2036" s="14"/>
      <c r="C2036" s="14"/>
      <c r="D2036" s="22" t="s">
        <v>2488</v>
      </c>
      <c r="E2036" s="14"/>
      <c r="F2036" s="14"/>
      <c r="G2036" s="14"/>
      <c r="H2036" s="14"/>
      <c r="I2036" s="14"/>
      <c r="J2036" s="14"/>
    </row>
    <row r="2037" spans="1:10" x14ac:dyDescent="0.25">
      <c r="A2037" s="14"/>
      <c r="B2037" s="14"/>
      <c r="C2037" s="14"/>
      <c r="D2037" s="33" t="s">
        <v>2489</v>
      </c>
      <c r="E2037" s="12">
        <v>1</v>
      </c>
      <c r="F2037" s="15">
        <f>G1999+G2001+G2003+G2005+G2007+G2009+G2011+G2013+G2015+G2017+G2019+G2021+G2023+G2025+G2027+G2029+G2031+G2033+G2035</f>
        <v>43429.1</v>
      </c>
      <c r="G2037" s="15">
        <f>ROUND(E2037*F2037,2)</f>
        <v>43429.1</v>
      </c>
      <c r="H2037" s="12">
        <v>1</v>
      </c>
      <c r="I2037" s="15">
        <f>J1999+J2001+J2003+J2005+J2007+J2009+J2011+J2013+J2015+J2017+J2019+J2021+J2023+J2025+J2027+J2029+J2031+J2033+J2035</f>
        <v>0</v>
      </c>
      <c r="J2037" s="15">
        <f>ROUND(H2037*I2037,2)</f>
        <v>0</v>
      </c>
    </row>
    <row r="2038" spans="1:10" ht="1.1499999999999999" customHeight="1" x14ac:dyDescent="0.25">
      <c r="A2038" s="16"/>
      <c r="B2038" s="16"/>
      <c r="C2038" s="16"/>
      <c r="D2038" s="34"/>
      <c r="E2038" s="16"/>
      <c r="F2038" s="16"/>
      <c r="G2038" s="16"/>
      <c r="H2038" s="16"/>
      <c r="I2038" s="16"/>
      <c r="J2038" s="16"/>
    </row>
    <row r="2039" spans="1:10" x14ac:dyDescent="0.25">
      <c r="A2039" s="28" t="s">
        <v>2490</v>
      </c>
      <c r="B2039" s="28" t="s">
        <v>10</v>
      </c>
      <c r="C2039" s="28" t="s">
        <v>11</v>
      </c>
      <c r="D2039" s="37" t="s">
        <v>1974</v>
      </c>
      <c r="E2039" s="29">
        <f t="shared" ref="E2039:J2039" si="129">E2056</f>
        <v>1</v>
      </c>
      <c r="F2039" s="29">
        <f t="shared" si="129"/>
        <v>13761.23</v>
      </c>
      <c r="G2039" s="29">
        <f t="shared" si="129"/>
        <v>13761.23</v>
      </c>
      <c r="H2039" s="29">
        <f t="shared" si="129"/>
        <v>1</v>
      </c>
      <c r="I2039" s="29">
        <f t="shared" si="129"/>
        <v>0</v>
      </c>
      <c r="J2039" s="29">
        <f t="shared" si="129"/>
        <v>0</v>
      </c>
    </row>
    <row r="2040" spans="1:10" x14ac:dyDescent="0.25">
      <c r="A2040" s="10" t="s">
        <v>1975</v>
      </c>
      <c r="B2040" s="11" t="s">
        <v>16</v>
      </c>
      <c r="C2040" s="11" t="s">
        <v>17</v>
      </c>
      <c r="D2040" s="22" t="s">
        <v>1976</v>
      </c>
      <c r="E2040" s="12">
        <v>1</v>
      </c>
      <c r="F2040" s="12">
        <v>2618.27</v>
      </c>
      <c r="G2040" s="13">
        <f>ROUND(E2040*F2040,2)</f>
        <v>2618.27</v>
      </c>
      <c r="H2040" s="12">
        <v>1</v>
      </c>
      <c r="I2040" s="38">
        <v>0</v>
      </c>
      <c r="J2040" s="13">
        <f>ROUND(H2040*I2040,2)</f>
        <v>0</v>
      </c>
    </row>
    <row r="2041" spans="1:10" ht="90" x14ac:dyDescent="0.25">
      <c r="A2041" s="14"/>
      <c r="B2041" s="14"/>
      <c r="C2041" s="14"/>
      <c r="D2041" s="22" t="s">
        <v>1977</v>
      </c>
      <c r="E2041" s="14"/>
      <c r="F2041" s="14"/>
      <c r="G2041" s="14"/>
      <c r="H2041" s="14"/>
      <c r="I2041" s="14"/>
      <c r="J2041" s="14"/>
    </row>
    <row r="2042" spans="1:10" x14ac:dyDescent="0.25">
      <c r="A2042" s="10" t="s">
        <v>1978</v>
      </c>
      <c r="B2042" s="11" t="s">
        <v>16</v>
      </c>
      <c r="C2042" s="11" t="s">
        <v>17</v>
      </c>
      <c r="D2042" s="22" t="s">
        <v>1979</v>
      </c>
      <c r="E2042" s="12">
        <v>1</v>
      </c>
      <c r="F2042" s="12">
        <v>304.37</v>
      </c>
      <c r="G2042" s="13">
        <f>ROUND(E2042*F2042,2)</f>
        <v>304.37</v>
      </c>
      <c r="H2042" s="12">
        <v>1</v>
      </c>
      <c r="I2042" s="38">
        <v>0</v>
      </c>
      <c r="J2042" s="13">
        <f>ROUND(H2042*I2042,2)</f>
        <v>0</v>
      </c>
    </row>
    <row r="2043" spans="1:10" ht="33.75" x14ac:dyDescent="0.25">
      <c r="A2043" s="14"/>
      <c r="B2043" s="14"/>
      <c r="C2043" s="14"/>
      <c r="D2043" s="22" t="s">
        <v>1980</v>
      </c>
      <c r="E2043" s="14"/>
      <c r="F2043" s="14"/>
      <c r="G2043" s="14"/>
      <c r="H2043" s="14"/>
      <c r="I2043" s="14"/>
      <c r="J2043" s="14"/>
    </row>
    <row r="2044" spans="1:10" x14ac:dyDescent="0.25">
      <c r="A2044" s="10" t="s">
        <v>1981</v>
      </c>
      <c r="B2044" s="11" t="s">
        <v>16</v>
      </c>
      <c r="C2044" s="11" t="s">
        <v>107</v>
      </c>
      <c r="D2044" s="22" t="s">
        <v>1982</v>
      </c>
      <c r="E2044" s="12">
        <v>70</v>
      </c>
      <c r="F2044" s="12">
        <v>11.58</v>
      </c>
      <c r="G2044" s="13">
        <f>ROUND(E2044*F2044,2)</f>
        <v>810.6</v>
      </c>
      <c r="H2044" s="12">
        <v>70</v>
      </c>
      <c r="I2044" s="38">
        <v>0</v>
      </c>
      <c r="J2044" s="13">
        <f>ROUND(H2044*I2044,2)</f>
        <v>0</v>
      </c>
    </row>
    <row r="2045" spans="1:10" ht="45" x14ac:dyDescent="0.25">
      <c r="A2045" s="14"/>
      <c r="B2045" s="14"/>
      <c r="C2045" s="14"/>
      <c r="D2045" s="22" t="s">
        <v>1983</v>
      </c>
      <c r="E2045" s="14"/>
      <c r="F2045" s="14"/>
      <c r="G2045" s="14"/>
      <c r="H2045" s="14"/>
      <c r="I2045" s="14"/>
      <c r="J2045" s="14"/>
    </row>
    <row r="2046" spans="1:10" x14ac:dyDescent="0.25">
      <c r="A2046" s="10" t="s">
        <v>1987</v>
      </c>
      <c r="B2046" s="11" t="s">
        <v>16</v>
      </c>
      <c r="C2046" s="11" t="s">
        <v>107</v>
      </c>
      <c r="D2046" s="22" t="s">
        <v>1988</v>
      </c>
      <c r="E2046" s="12">
        <v>150</v>
      </c>
      <c r="F2046" s="12">
        <v>17.829999999999998</v>
      </c>
      <c r="G2046" s="13">
        <f>ROUND(E2046*F2046,2)</f>
        <v>2674.5</v>
      </c>
      <c r="H2046" s="12">
        <v>150</v>
      </c>
      <c r="I2046" s="38">
        <v>0</v>
      </c>
      <c r="J2046" s="13">
        <f>ROUND(H2046*I2046,2)</f>
        <v>0</v>
      </c>
    </row>
    <row r="2047" spans="1:10" ht="67.5" x14ac:dyDescent="0.25">
      <c r="A2047" s="14"/>
      <c r="B2047" s="14"/>
      <c r="C2047" s="14"/>
      <c r="D2047" s="22" t="s">
        <v>1989</v>
      </c>
      <c r="E2047" s="14"/>
      <c r="F2047" s="14"/>
      <c r="G2047" s="14"/>
      <c r="H2047" s="14"/>
      <c r="I2047" s="14"/>
      <c r="J2047" s="14"/>
    </row>
    <row r="2048" spans="1:10" x14ac:dyDescent="0.25">
      <c r="A2048" s="10" t="s">
        <v>2491</v>
      </c>
      <c r="B2048" s="11" t="s">
        <v>16</v>
      </c>
      <c r="C2048" s="11" t="s">
        <v>17</v>
      </c>
      <c r="D2048" s="22" t="s">
        <v>2492</v>
      </c>
      <c r="E2048" s="12">
        <v>3</v>
      </c>
      <c r="F2048" s="12">
        <v>337.07</v>
      </c>
      <c r="G2048" s="13">
        <f>ROUND(E2048*F2048,2)</f>
        <v>1011.21</v>
      </c>
      <c r="H2048" s="12">
        <v>3</v>
      </c>
      <c r="I2048" s="38">
        <v>0</v>
      </c>
      <c r="J2048" s="13">
        <f>ROUND(H2048*I2048,2)</f>
        <v>0</v>
      </c>
    </row>
    <row r="2049" spans="1:10" ht="22.5" x14ac:dyDescent="0.25">
      <c r="A2049" s="14"/>
      <c r="B2049" s="14"/>
      <c r="C2049" s="14"/>
      <c r="D2049" s="22" t="s">
        <v>2493</v>
      </c>
      <c r="E2049" s="14"/>
      <c r="F2049" s="14"/>
      <c r="G2049" s="14"/>
      <c r="H2049" s="14"/>
      <c r="I2049" s="14"/>
      <c r="J2049" s="14"/>
    </row>
    <row r="2050" spans="1:10" x14ac:dyDescent="0.25">
      <c r="A2050" s="10" t="s">
        <v>1993</v>
      </c>
      <c r="B2050" s="11" t="s">
        <v>16</v>
      </c>
      <c r="C2050" s="11" t="s">
        <v>17</v>
      </c>
      <c r="D2050" s="22" t="s">
        <v>1994</v>
      </c>
      <c r="E2050" s="12">
        <v>0.5</v>
      </c>
      <c r="F2050" s="12">
        <v>1118.3800000000001</v>
      </c>
      <c r="G2050" s="13">
        <f>ROUND(E2050*F2050,2)</f>
        <v>559.19000000000005</v>
      </c>
      <c r="H2050" s="12">
        <v>0.5</v>
      </c>
      <c r="I2050" s="38">
        <v>0</v>
      </c>
      <c r="J2050" s="13">
        <f>ROUND(H2050*I2050,2)</f>
        <v>0</v>
      </c>
    </row>
    <row r="2051" spans="1:10" x14ac:dyDescent="0.25">
      <c r="A2051" s="14"/>
      <c r="B2051" s="14"/>
      <c r="C2051" s="14"/>
      <c r="D2051" s="22" t="s">
        <v>1995</v>
      </c>
      <c r="E2051" s="14"/>
      <c r="F2051" s="14"/>
      <c r="G2051" s="14"/>
      <c r="H2051" s="14"/>
      <c r="I2051" s="14"/>
      <c r="J2051" s="14"/>
    </row>
    <row r="2052" spans="1:10" x14ac:dyDescent="0.25">
      <c r="A2052" s="10" t="s">
        <v>1996</v>
      </c>
      <c r="B2052" s="11" t="s">
        <v>16</v>
      </c>
      <c r="C2052" s="11" t="s">
        <v>107</v>
      </c>
      <c r="D2052" s="22" t="s">
        <v>1997</v>
      </c>
      <c r="E2052" s="12">
        <v>350</v>
      </c>
      <c r="F2052" s="12">
        <v>9.56</v>
      </c>
      <c r="G2052" s="13">
        <f>ROUND(E2052*F2052,2)</f>
        <v>3346</v>
      </c>
      <c r="H2052" s="12">
        <v>350</v>
      </c>
      <c r="I2052" s="38">
        <v>0</v>
      </c>
      <c r="J2052" s="13">
        <f>ROUND(H2052*I2052,2)</f>
        <v>0</v>
      </c>
    </row>
    <row r="2053" spans="1:10" ht="67.5" x14ac:dyDescent="0.25">
      <c r="A2053" s="14"/>
      <c r="B2053" s="14"/>
      <c r="C2053" s="14"/>
      <c r="D2053" s="22" t="s">
        <v>1998</v>
      </c>
      <c r="E2053" s="14"/>
      <c r="F2053" s="14"/>
      <c r="G2053" s="14"/>
      <c r="H2053" s="14"/>
      <c r="I2053" s="14"/>
      <c r="J2053" s="14"/>
    </row>
    <row r="2054" spans="1:10" x14ac:dyDescent="0.25">
      <c r="A2054" s="10" t="s">
        <v>2494</v>
      </c>
      <c r="B2054" s="11" t="s">
        <v>16</v>
      </c>
      <c r="C2054" s="11" t="s">
        <v>17</v>
      </c>
      <c r="D2054" s="22" t="s">
        <v>2495</v>
      </c>
      <c r="E2054" s="12">
        <v>1</v>
      </c>
      <c r="F2054" s="12">
        <v>2437.09</v>
      </c>
      <c r="G2054" s="13">
        <f>ROUND(E2054*F2054,2)</f>
        <v>2437.09</v>
      </c>
      <c r="H2054" s="12">
        <v>1</v>
      </c>
      <c r="I2054" s="38">
        <v>0</v>
      </c>
      <c r="J2054" s="13">
        <f>ROUND(H2054*I2054,2)</f>
        <v>0</v>
      </c>
    </row>
    <row r="2055" spans="1:10" ht="22.5" x14ac:dyDescent="0.25">
      <c r="A2055" s="14"/>
      <c r="B2055" s="14"/>
      <c r="C2055" s="14"/>
      <c r="D2055" s="22" t="s">
        <v>2496</v>
      </c>
      <c r="E2055" s="14"/>
      <c r="F2055" s="14"/>
      <c r="G2055" s="14"/>
      <c r="H2055" s="14"/>
      <c r="I2055" s="14"/>
      <c r="J2055" s="14"/>
    </row>
    <row r="2056" spans="1:10" x14ac:dyDescent="0.25">
      <c r="A2056" s="14"/>
      <c r="B2056" s="14"/>
      <c r="C2056" s="14"/>
      <c r="D2056" s="33" t="s">
        <v>2497</v>
      </c>
      <c r="E2056" s="12">
        <v>1</v>
      </c>
      <c r="F2056" s="15">
        <f>G2040+G2042+G2044+G2046+G2048+G2050+G2052+G2054</f>
        <v>13761.23</v>
      </c>
      <c r="G2056" s="15">
        <f>ROUND(E2056*F2056,2)</f>
        <v>13761.23</v>
      </c>
      <c r="H2056" s="12">
        <v>1</v>
      </c>
      <c r="I2056" s="15">
        <f>J2040+J2042+J2044+J2046+J2048+J2050+J2052+J2054</f>
        <v>0</v>
      </c>
      <c r="J2056" s="15">
        <f>ROUND(H2056*I2056,2)</f>
        <v>0</v>
      </c>
    </row>
    <row r="2057" spans="1:10" ht="1.1499999999999999" customHeight="1" x14ac:dyDescent="0.25">
      <c r="A2057" s="16"/>
      <c r="B2057" s="16"/>
      <c r="C2057" s="16"/>
      <c r="D2057" s="34"/>
      <c r="E2057" s="16"/>
      <c r="F2057" s="16"/>
      <c r="G2057" s="16"/>
      <c r="H2057" s="16"/>
      <c r="I2057" s="16"/>
      <c r="J2057" s="16"/>
    </row>
    <row r="2058" spans="1:10" x14ac:dyDescent="0.25">
      <c r="A2058" s="14"/>
      <c r="B2058" s="14"/>
      <c r="C2058" s="14"/>
      <c r="D2058" s="33" t="s">
        <v>2498</v>
      </c>
      <c r="E2058" s="12">
        <v>1</v>
      </c>
      <c r="F2058" s="15">
        <f>G1998+G2039</f>
        <v>57190.33</v>
      </c>
      <c r="G2058" s="15">
        <f>ROUND(E2058*F2058,2)</f>
        <v>57190.33</v>
      </c>
      <c r="H2058" s="12">
        <v>1</v>
      </c>
      <c r="I2058" s="15">
        <f>J1998+J2039</f>
        <v>0</v>
      </c>
      <c r="J2058" s="15">
        <f>ROUND(H2058*I2058,2)</f>
        <v>0</v>
      </c>
    </row>
    <row r="2059" spans="1:10" ht="1.1499999999999999" customHeight="1" x14ac:dyDescent="0.25">
      <c r="A2059" s="16"/>
      <c r="B2059" s="16"/>
      <c r="C2059" s="16"/>
      <c r="D2059" s="34"/>
      <c r="E2059" s="16"/>
      <c r="F2059" s="16"/>
      <c r="G2059" s="16"/>
      <c r="H2059" s="16"/>
      <c r="I2059" s="16"/>
      <c r="J2059" s="16"/>
    </row>
    <row r="2060" spans="1:10" x14ac:dyDescent="0.25">
      <c r="A2060" s="20" t="s">
        <v>2499</v>
      </c>
      <c r="B2060" s="26" t="s">
        <v>10</v>
      </c>
      <c r="C2060" s="20" t="s">
        <v>11</v>
      </c>
      <c r="D2060" s="36" t="s">
        <v>2500</v>
      </c>
      <c r="E2060" s="21">
        <f t="shared" ref="E2060:J2060" si="130">E2107</f>
        <v>1</v>
      </c>
      <c r="F2060" s="21">
        <f t="shared" si="130"/>
        <v>115532.19</v>
      </c>
      <c r="G2060" s="21">
        <f t="shared" si="130"/>
        <v>115532.19</v>
      </c>
      <c r="H2060" s="21">
        <f t="shared" si="130"/>
        <v>1</v>
      </c>
      <c r="I2060" s="21">
        <f t="shared" si="130"/>
        <v>0</v>
      </c>
      <c r="J2060" s="21">
        <f t="shared" si="130"/>
        <v>0</v>
      </c>
    </row>
    <row r="2061" spans="1:10" x14ac:dyDescent="0.25">
      <c r="A2061" s="28" t="s">
        <v>2501</v>
      </c>
      <c r="B2061" s="28" t="s">
        <v>10</v>
      </c>
      <c r="C2061" s="28" t="s">
        <v>11</v>
      </c>
      <c r="D2061" s="37" t="s">
        <v>2502</v>
      </c>
      <c r="E2061" s="29">
        <f t="shared" ref="E2061:J2061" si="131">E2092</f>
        <v>1</v>
      </c>
      <c r="F2061" s="29">
        <f t="shared" si="131"/>
        <v>96715.81</v>
      </c>
      <c r="G2061" s="29">
        <f t="shared" si="131"/>
        <v>96715.81</v>
      </c>
      <c r="H2061" s="29">
        <f t="shared" si="131"/>
        <v>1</v>
      </c>
      <c r="I2061" s="29">
        <f t="shared" si="131"/>
        <v>0</v>
      </c>
      <c r="J2061" s="29">
        <f t="shared" si="131"/>
        <v>0</v>
      </c>
    </row>
    <row r="2062" spans="1:10" x14ac:dyDescent="0.25">
      <c r="A2062" s="10" t="s">
        <v>2503</v>
      </c>
      <c r="B2062" s="11" t="s">
        <v>16</v>
      </c>
      <c r="C2062" s="11" t="s">
        <v>17</v>
      </c>
      <c r="D2062" s="22" t="s">
        <v>2504</v>
      </c>
      <c r="E2062" s="12">
        <v>1</v>
      </c>
      <c r="F2062" s="12">
        <v>1796.9</v>
      </c>
      <c r="G2062" s="13">
        <f>ROUND(E2062*F2062,2)</f>
        <v>1796.9</v>
      </c>
      <c r="H2062" s="12">
        <v>1</v>
      </c>
      <c r="I2062" s="38">
        <v>0</v>
      </c>
      <c r="J2062" s="13">
        <f>ROUND(H2062*I2062,2)</f>
        <v>0</v>
      </c>
    </row>
    <row r="2063" spans="1:10" ht="33.75" x14ac:dyDescent="0.25">
      <c r="A2063" s="14"/>
      <c r="B2063" s="14"/>
      <c r="C2063" s="14"/>
      <c r="D2063" s="22" t="s">
        <v>2505</v>
      </c>
      <c r="E2063" s="14"/>
      <c r="F2063" s="14"/>
      <c r="G2063" s="14"/>
      <c r="H2063" s="14"/>
      <c r="I2063" s="14"/>
      <c r="J2063" s="14"/>
    </row>
    <row r="2064" spans="1:10" x14ac:dyDescent="0.25">
      <c r="A2064" s="10" t="s">
        <v>2506</v>
      </c>
      <c r="B2064" s="11" t="s">
        <v>16</v>
      </c>
      <c r="C2064" s="11" t="s">
        <v>17</v>
      </c>
      <c r="D2064" s="22" t="s">
        <v>2507</v>
      </c>
      <c r="E2064" s="12">
        <v>1</v>
      </c>
      <c r="F2064" s="12">
        <v>8002.89</v>
      </c>
      <c r="G2064" s="13">
        <f>ROUND(E2064*F2064,2)</f>
        <v>8002.89</v>
      </c>
      <c r="H2064" s="12">
        <v>1</v>
      </c>
      <c r="I2064" s="38">
        <v>0</v>
      </c>
      <c r="J2064" s="13">
        <f>ROUND(H2064*I2064,2)</f>
        <v>0</v>
      </c>
    </row>
    <row r="2065" spans="1:10" ht="225" x14ac:dyDescent="0.25">
      <c r="A2065" s="14"/>
      <c r="B2065" s="14"/>
      <c r="C2065" s="14"/>
      <c r="D2065" s="22" t="s">
        <v>2508</v>
      </c>
      <c r="E2065" s="14"/>
      <c r="F2065" s="14"/>
      <c r="G2065" s="14"/>
      <c r="H2065" s="14"/>
      <c r="I2065" s="14"/>
      <c r="J2065" s="14"/>
    </row>
    <row r="2066" spans="1:10" x14ac:dyDescent="0.25">
      <c r="A2066" s="10" t="s">
        <v>2509</v>
      </c>
      <c r="B2066" s="11" t="s">
        <v>16</v>
      </c>
      <c r="C2066" s="11" t="s">
        <v>17</v>
      </c>
      <c r="D2066" s="22" t="s">
        <v>2510</v>
      </c>
      <c r="E2066" s="12">
        <v>1</v>
      </c>
      <c r="F2066" s="12">
        <v>8644.74</v>
      </c>
      <c r="G2066" s="13">
        <f>ROUND(E2066*F2066,2)</f>
        <v>8644.74</v>
      </c>
      <c r="H2066" s="12">
        <v>1</v>
      </c>
      <c r="I2066" s="38">
        <v>0</v>
      </c>
      <c r="J2066" s="13">
        <f>ROUND(H2066*I2066,2)</f>
        <v>0</v>
      </c>
    </row>
    <row r="2067" spans="1:10" ht="56.25" x14ac:dyDescent="0.25">
      <c r="A2067" s="14"/>
      <c r="B2067" s="14"/>
      <c r="C2067" s="14"/>
      <c r="D2067" s="22" t="s">
        <v>2511</v>
      </c>
      <c r="E2067" s="14"/>
      <c r="F2067" s="14"/>
      <c r="G2067" s="14"/>
      <c r="H2067" s="14"/>
      <c r="I2067" s="14"/>
      <c r="J2067" s="14"/>
    </row>
    <row r="2068" spans="1:10" x14ac:dyDescent="0.25">
      <c r="A2068" s="10" t="s">
        <v>2512</v>
      </c>
      <c r="B2068" s="11" t="s">
        <v>16</v>
      </c>
      <c r="C2068" s="11" t="s">
        <v>17</v>
      </c>
      <c r="D2068" s="22" t="s">
        <v>2513</v>
      </c>
      <c r="E2068" s="12">
        <v>1</v>
      </c>
      <c r="F2068" s="12">
        <v>19146.189999999999</v>
      </c>
      <c r="G2068" s="13">
        <f>ROUND(E2068*F2068,2)</f>
        <v>19146.189999999999</v>
      </c>
      <c r="H2068" s="12">
        <v>1</v>
      </c>
      <c r="I2068" s="38">
        <v>0</v>
      </c>
      <c r="J2068" s="13">
        <f>ROUND(H2068*I2068,2)</f>
        <v>0</v>
      </c>
    </row>
    <row r="2069" spans="1:10" ht="33.75" x14ac:dyDescent="0.25">
      <c r="A2069" s="14"/>
      <c r="B2069" s="14"/>
      <c r="C2069" s="14"/>
      <c r="D2069" s="22" t="s">
        <v>2514</v>
      </c>
      <c r="E2069" s="14"/>
      <c r="F2069" s="14"/>
      <c r="G2069" s="14"/>
      <c r="H2069" s="14"/>
      <c r="I2069" s="14"/>
      <c r="J2069" s="14"/>
    </row>
    <row r="2070" spans="1:10" x14ac:dyDescent="0.25">
      <c r="A2070" s="10" t="s">
        <v>2515</v>
      </c>
      <c r="B2070" s="11" t="s">
        <v>16</v>
      </c>
      <c r="C2070" s="11" t="s">
        <v>17</v>
      </c>
      <c r="D2070" s="22" t="s">
        <v>2516</v>
      </c>
      <c r="E2070" s="12">
        <v>1</v>
      </c>
      <c r="F2070" s="12">
        <v>2656.5</v>
      </c>
      <c r="G2070" s="13">
        <f>ROUND(E2070*F2070,2)</f>
        <v>2656.5</v>
      </c>
      <c r="H2070" s="12">
        <v>1</v>
      </c>
      <c r="I2070" s="38">
        <v>0</v>
      </c>
      <c r="J2070" s="13">
        <f>ROUND(H2070*I2070,2)</f>
        <v>0</v>
      </c>
    </row>
    <row r="2071" spans="1:10" ht="22.5" x14ac:dyDescent="0.25">
      <c r="A2071" s="14"/>
      <c r="B2071" s="14"/>
      <c r="C2071" s="14"/>
      <c r="D2071" s="22" t="s">
        <v>2517</v>
      </c>
      <c r="E2071" s="14"/>
      <c r="F2071" s="14"/>
      <c r="G2071" s="14"/>
      <c r="H2071" s="14"/>
      <c r="I2071" s="14"/>
      <c r="J2071" s="14"/>
    </row>
    <row r="2072" spans="1:10" x14ac:dyDescent="0.25">
      <c r="A2072" s="10" t="s">
        <v>2518</v>
      </c>
      <c r="B2072" s="11" t="s">
        <v>16</v>
      </c>
      <c r="C2072" s="11" t="s">
        <v>17</v>
      </c>
      <c r="D2072" s="22" t="s">
        <v>2519</v>
      </c>
      <c r="E2072" s="12">
        <v>1</v>
      </c>
      <c r="F2072" s="12">
        <v>6051.99</v>
      </c>
      <c r="G2072" s="13">
        <f>ROUND(E2072*F2072,2)</f>
        <v>6051.99</v>
      </c>
      <c r="H2072" s="12">
        <v>1</v>
      </c>
      <c r="I2072" s="38">
        <v>0</v>
      </c>
      <c r="J2072" s="13">
        <f>ROUND(H2072*I2072,2)</f>
        <v>0</v>
      </c>
    </row>
    <row r="2073" spans="1:10" ht="112.5" x14ac:dyDescent="0.25">
      <c r="A2073" s="14"/>
      <c r="B2073" s="14"/>
      <c r="C2073" s="14"/>
      <c r="D2073" s="22" t="s">
        <v>2520</v>
      </c>
      <c r="E2073" s="14"/>
      <c r="F2073" s="14"/>
      <c r="G2073" s="14"/>
      <c r="H2073" s="14"/>
      <c r="I2073" s="14"/>
      <c r="J2073" s="14"/>
    </row>
    <row r="2074" spans="1:10" x14ac:dyDescent="0.25">
      <c r="A2074" s="10" t="s">
        <v>2003</v>
      </c>
      <c r="B2074" s="11" t="s">
        <v>16</v>
      </c>
      <c r="C2074" s="11" t="s">
        <v>107</v>
      </c>
      <c r="D2074" s="22" t="s">
        <v>2004</v>
      </c>
      <c r="E2074" s="12">
        <v>140</v>
      </c>
      <c r="F2074" s="12">
        <v>70.92</v>
      </c>
      <c r="G2074" s="13">
        <f>ROUND(E2074*F2074,2)</f>
        <v>9928.7999999999993</v>
      </c>
      <c r="H2074" s="12">
        <v>140</v>
      </c>
      <c r="I2074" s="38">
        <v>0</v>
      </c>
      <c r="J2074" s="13">
        <f>ROUND(H2074*I2074,2)</f>
        <v>0</v>
      </c>
    </row>
    <row r="2075" spans="1:10" ht="78.75" x14ac:dyDescent="0.25">
      <c r="A2075" s="14"/>
      <c r="B2075" s="14"/>
      <c r="C2075" s="14"/>
      <c r="D2075" s="22" t="s">
        <v>2005</v>
      </c>
      <c r="E2075" s="14"/>
      <c r="F2075" s="14"/>
      <c r="G2075" s="14"/>
      <c r="H2075" s="14"/>
      <c r="I2075" s="14"/>
      <c r="J2075" s="14"/>
    </row>
    <row r="2076" spans="1:10" x14ac:dyDescent="0.25">
      <c r="A2076" s="10" t="s">
        <v>2006</v>
      </c>
      <c r="B2076" s="11" t="s">
        <v>16</v>
      </c>
      <c r="C2076" s="11" t="s">
        <v>107</v>
      </c>
      <c r="D2076" s="22" t="s">
        <v>2007</v>
      </c>
      <c r="E2076" s="12">
        <v>390</v>
      </c>
      <c r="F2076" s="12">
        <v>79.42</v>
      </c>
      <c r="G2076" s="13">
        <f>ROUND(E2076*F2076,2)</f>
        <v>30973.8</v>
      </c>
      <c r="H2076" s="12">
        <v>390</v>
      </c>
      <c r="I2076" s="38">
        <v>0</v>
      </c>
      <c r="J2076" s="13">
        <f>ROUND(H2076*I2076,2)</f>
        <v>0</v>
      </c>
    </row>
    <row r="2077" spans="1:10" ht="78.75" x14ac:dyDescent="0.25">
      <c r="A2077" s="14"/>
      <c r="B2077" s="14"/>
      <c r="C2077" s="14"/>
      <c r="D2077" s="22" t="s">
        <v>2008</v>
      </c>
      <c r="E2077" s="14"/>
      <c r="F2077" s="14"/>
      <c r="G2077" s="14"/>
      <c r="H2077" s="14"/>
      <c r="I2077" s="14"/>
      <c r="J2077" s="14"/>
    </row>
    <row r="2078" spans="1:10" x14ac:dyDescent="0.25">
      <c r="A2078" s="10" t="s">
        <v>2009</v>
      </c>
      <c r="B2078" s="11" t="s">
        <v>16</v>
      </c>
      <c r="C2078" s="11" t="s">
        <v>17</v>
      </c>
      <c r="D2078" s="22" t="s">
        <v>2010</v>
      </c>
      <c r="E2078" s="12">
        <v>2</v>
      </c>
      <c r="F2078" s="12">
        <v>173.92</v>
      </c>
      <c r="G2078" s="13">
        <f>ROUND(E2078*F2078,2)</f>
        <v>347.84</v>
      </c>
      <c r="H2078" s="12">
        <v>2</v>
      </c>
      <c r="I2078" s="38">
        <v>0</v>
      </c>
      <c r="J2078" s="13">
        <f>ROUND(H2078*I2078,2)</f>
        <v>0</v>
      </c>
    </row>
    <row r="2079" spans="1:10" ht="22.5" x14ac:dyDescent="0.25">
      <c r="A2079" s="14"/>
      <c r="B2079" s="14"/>
      <c r="C2079" s="14"/>
      <c r="D2079" s="22" t="s">
        <v>2011</v>
      </c>
      <c r="E2079" s="14"/>
      <c r="F2079" s="14"/>
      <c r="G2079" s="14"/>
      <c r="H2079" s="14"/>
      <c r="I2079" s="14"/>
      <c r="J2079" s="14"/>
    </row>
    <row r="2080" spans="1:10" x14ac:dyDescent="0.25">
      <c r="A2080" s="10" t="s">
        <v>2012</v>
      </c>
      <c r="B2080" s="11" t="s">
        <v>16</v>
      </c>
      <c r="C2080" s="11" t="s">
        <v>17</v>
      </c>
      <c r="D2080" s="22" t="s">
        <v>2013</v>
      </c>
      <c r="E2080" s="12">
        <v>5</v>
      </c>
      <c r="F2080" s="12">
        <v>560.96</v>
      </c>
      <c r="G2080" s="13">
        <f>ROUND(E2080*F2080,2)</f>
        <v>2804.8</v>
      </c>
      <c r="H2080" s="12">
        <v>5</v>
      </c>
      <c r="I2080" s="38">
        <v>0</v>
      </c>
      <c r="J2080" s="13">
        <f>ROUND(H2080*I2080,2)</f>
        <v>0</v>
      </c>
    </row>
    <row r="2081" spans="1:10" ht="146.25" x14ac:dyDescent="0.25">
      <c r="A2081" s="14"/>
      <c r="B2081" s="14"/>
      <c r="C2081" s="14"/>
      <c r="D2081" s="22" t="s">
        <v>2014</v>
      </c>
      <c r="E2081" s="14"/>
      <c r="F2081" s="14"/>
      <c r="G2081" s="14"/>
      <c r="H2081" s="14"/>
      <c r="I2081" s="14"/>
      <c r="J2081" s="14"/>
    </row>
    <row r="2082" spans="1:10" x14ac:dyDescent="0.25">
      <c r="A2082" s="10" t="s">
        <v>2015</v>
      </c>
      <c r="B2082" s="11" t="s">
        <v>16</v>
      </c>
      <c r="C2082" s="11" t="s">
        <v>17</v>
      </c>
      <c r="D2082" s="22" t="s">
        <v>2016</v>
      </c>
      <c r="E2082" s="12">
        <v>30</v>
      </c>
      <c r="F2082" s="12">
        <v>172.15</v>
      </c>
      <c r="G2082" s="13">
        <f>ROUND(E2082*F2082,2)</f>
        <v>5164.5</v>
      </c>
      <c r="H2082" s="12">
        <v>30</v>
      </c>
      <c r="I2082" s="38">
        <v>0</v>
      </c>
      <c r="J2082" s="13">
        <f>ROUND(H2082*I2082,2)</f>
        <v>0</v>
      </c>
    </row>
    <row r="2083" spans="1:10" ht="101.25" x14ac:dyDescent="0.25">
      <c r="A2083" s="14"/>
      <c r="B2083" s="14"/>
      <c r="C2083" s="14"/>
      <c r="D2083" s="22" t="s">
        <v>2017</v>
      </c>
      <c r="E2083" s="14"/>
      <c r="F2083" s="14"/>
      <c r="G2083" s="14"/>
      <c r="H2083" s="14"/>
      <c r="I2083" s="14"/>
      <c r="J2083" s="14"/>
    </row>
    <row r="2084" spans="1:10" x14ac:dyDescent="0.25">
      <c r="A2084" s="10" t="s">
        <v>2018</v>
      </c>
      <c r="B2084" s="11" t="s">
        <v>16</v>
      </c>
      <c r="C2084" s="11" t="s">
        <v>107</v>
      </c>
      <c r="D2084" s="22" t="s">
        <v>2019</v>
      </c>
      <c r="E2084" s="12">
        <v>70</v>
      </c>
      <c r="F2084" s="12">
        <v>7.5</v>
      </c>
      <c r="G2084" s="13">
        <f>ROUND(E2084*F2084,2)</f>
        <v>525</v>
      </c>
      <c r="H2084" s="12">
        <v>70</v>
      </c>
      <c r="I2084" s="38">
        <v>0</v>
      </c>
      <c r="J2084" s="13">
        <f>ROUND(H2084*I2084,2)</f>
        <v>0</v>
      </c>
    </row>
    <row r="2085" spans="1:10" ht="67.5" x14ac:dyDescent="0.25">
      <c r="A2085" s="14"/>
      <c r="B2085" s="14"/>
      <c r="C2085" s="14"/>
      <c r="D2085" s="22" t="s">
        <v>2020</v>
      </c>
      <c r="E2085" s="14"/>
      <c r="F2085" s="14"/>
      <c r="G2085" s="14"/>
      <c r="H2085" s="14"/>
      <c r="I2085" s="14"/>
      <c r="J2085" s="14"/>
    </row>
    <row r="2086" spans="1:10" x14ac:dyDescent="0.25">
      <c r="A2086" s="10" t="s">
        <v>2021</v>
      </c>
      <c r="B2086" s="11" t="s">
        <v>16</v>
      </c>
      <c r="C2086" s="11" t="s">
        <v>17</v>
      </c>
      <c r="D2086" s="22" t="s">
        <v>2022</v>
      </c>
      <c r="E2086" s="12">
        <v>0.5</v>
      </c>
      <c r="F2086" s="12">
        <v>372.79</v>
      </c>
      <c r="G2086" s="13">
        <f>ROUND(E2086*F2086,2)</f>
        <v>186.4</v>
      </c>
      <c r="H2086" s="12">
        <v>0.5</v>
      </c>
      <c r="I2086" s="38">
        <v>0</v>
      </c>
      <c r="J2086" s="13">
        <f>ROUND(H2086*I2086,2)</f>
        <v>0</v>
      </c>
    </row>
    <row r="2087" spans="1:10" ht="33.75" x14ac:dyDescent="0.25">
      <c r="A2087" s="14"/>
      <c r="B2087" s="14"/>
      <c r="C2087" s="14"/>
      <c r="D2087" s="22" t="s">
        <v>2023</v>
      </c>
      <c r="E2087" s="14"/>
      <c r="F2087" s="14"/>
      <c r="G2087" s="14"/>
      <c r="H2087" s="14"/>
      <c r="I2087" s="14"/>
      <c r="J2087" s="14"/>
    </row>
    <row r="2088" spans="1:10" x14ac:dyDescent="0.25">
      <c r="A2088" s="10" t="s">
        <v>2024</v>
      </c>
      <c r="B2088" s="11" t="s">
        <v>16</v>
      </c>
      <c r="C2088" s="11" t="s">
        <v>17</v>
      </c>
      <c r="D2088" s="22" t="s">
        <v>2025</v>
      </c>
      <c r="E2088" s="12">
        <v>0.5</v>
      </c>
      <c r="F2088" s="12">
        <v>857.08</v>
      </c>
      <c r="G2088" s="13">
        <f>ROUND(E2088*F2088,2)</f>
        <v>428.54</v>
      </c>
      <c r="H2088" s="12">
        <v>0.5</v>
      </c>
      <c r="I2088" s="38">
        <v>0</v>
      </c>
      <c r="J2088" s="13">
        <f>ROUND(H2088*I2088,2)</f>
        <v>0</v>
      </c>
    </row>
    <row r="2089" spans="1:10" ht="191.25" x14ac:dyDescent="0.25">
      <c r="A2089" s="14"/>
      <c r="B2089" s="14"/>
      <c r="C2089" s="14"/>
      <c r="D2089" s="22" t="s">
        <v>2026</v>
      </c>
      <c r="E2089" s="14"/>
      <c r="F2089" s="14"/>
      <c r="G2089" s="14"/>
      <c r="H2089" s="14"/>
      <c r="I2089" s="14"/>
      <c r="J2089" s="14"/>
    </row>
    <row r="2090" spans="1:10" x14ac:dyDescent="0.25">
      <c r="A2090" s="10" t="s">
        <v>2521</v>
      </c>
      <c r="B2090" s="11" t="s">
        <v>16</v>
      </c>
      <c r="C2090" s="11" t="s">
        <v>17</v>
      </c>
      <c r="D2090" s="22" t="s">
        <v>2522</v>
      </c>
      <c r="E2090" s="12">
        <v>1</v>
      </c>
      <c r="F2090" s="12">
        <v>56.92</v>
      </c>
      <c r="G2090" s="13">
        <f>ROUND(E2090*F2090,2)</f>
        <v>56.92</v>
      </c>
      <c r="H2090" s="12">
        <v>1</v>
      </c>
      <c r="I2090" s="38">
        <v>0</v>
      </c>
      <c r="J2090" s="13">
        <f>ROUND(H2090*I2090,2)</f>
        <v>0</v>
      </c>
    </row>
    <row r="2091" spans="1:10" ht="123.75" x14ac:dyDescent="0.25">
      <c r="A2091" s="14"/>
      <c r="B2091" s="14"/>
      <c r="C2091" s="14"/>
      <c r="D2091" s="22" t="s">
        <v>2523</v>
      </c>
      <c r="E2091" s="14"/>
      <c r="F2091" s="14"/>
      <c r="G2091" s="14"/>
      <c r="H2091" s="14"/>
      <c r="I2091" s="14"/>
      <c r="J2091" s="14"/>
    </row>
    <row r="2092" spans="1:10" x14ac:dyDescent="0.25">
      <c r="A2092" s="14"/>
      <c r="B2092" s="14"/>
      <c r="C2092" s="14"/>
      <c r="D2092" s="33" t="s">
        <v>2524</v>
      </c>
      <c r="E2092" s="12">
        <v>1</v>
      </c>
      <c r="F2092" s="15">
        <f>G2062+G2064+G2066+G2068+G2070+G2072+G2074+G2076+G2078+G2080+G2082+G2084+G2086+G2088+G2090</f>
        <v>96715.81</v>
      </c>
      <c r="G2092" s="15">
        <f>ROUND(E2092*F2092,2)</f>
        <v>96715.81</v>
      </c>
      <c r="H2092" s="12">
        <v>1</v>
      </c>
      <c r="I2092" s="15">
        <f>J2062+J2064+J2066+J2068+J2070+J2072+J2074+J2076+J2078+J2080+J2082+J2084+J2086+J2088+J2090</f>
        <v>0</v>
      </c>
      <c r="J2092" s="15">
        <f>ROUND(H2092*I2092,2)</f>
        <v>0</v>
      </c>
    </row>
    <row r="2093" spans="1:10" ht="1.1499999999999999" customHeight="1" x14ac:dyDescent="0.25">
      <c r="A2093" s="16"/>
      <c r="B2093" s="16"/>
      <c r="C2093" s="16"/>
      <c r="D2093" s="34"/>
      <c r="E2093" s="16"/>
      <c r="F2093" s="16"/>
      <c r="G2093" s="16"/>
      <c r="H2093" s="16"/>
      <c r="I2093" s="16"/>
      <c r="J2093" s="16"/>
    </row>
    <row r="2094" spans="1:10" x14ac:dyDescent="0.25">
      <c r="A2094" s="28" t="s">
        <v>2525</v>
      </c>
      <c r="B2094" s="28" t="s">
        <v>10</v>
      </c>
      <c r="C2094" s="28" t="s">
        <v>11</v>
      </c>
      <c r="D2094" s="37" t="s">
        <v>2526</v>
      </c>
      <c r="E2094" s="29">
        <f t="shared" ref="E2094:J2094" si="132">E2105</f>
        <v>1</v>
      </c>
      <c r="F2094" s="29">
        <f t="shared" si="132"/>
        <v>18816.38</v>
      </c>
      <c r="G2094" s="29">
        <f t="shared" si="132"/>
        <v>18816.38</v>
      </c>
      <c r="H2094" s="29">
        <f t="shared" si="132"/>
        <v>1</v>
      </c>
      <c r="I2094" s="29">
        <f t="shared" si="132"/>
        <v>0</v>
      </c>
      <c r="J2094" s="29">
        <f t="shared" si="132"/>
        <v>0</v>
      </c>
    </row>
    <row r="2095" spans="1:10" x14ac:dyDescent="0.25">
      <c r="A2095" s="10" t="s">
        <v>2527</v>
      </c>
      <c r="B2095" s="11" t="s">
        <v>16</v>
      </c>
      <c r="C2095" s="11" t="s">
        <v>17</v>
      </c>
      <c r="D2095" s="22" t="s">
        <v>2528</v>
      </c>
      <c r="E2095" s="12">
        <v>1</v>
      </c>
      <c r="F2095" s="12">
        <v>1942.5</v>
      </c>
      <c r="G2095" s="13">
        <f>ROUND(E2095*F2095,2)</f>
        <v>1942.5</v>
      </c>
      <c r="H2095" s="12">
        <v>1</v>
      </c>
      <c r="I2095" s="38">
        <v>0</v>
      </c>
      <c r="J2095" s="13">
        <f>ROUND(H2095*I2095,2)</f>
        <v>0</v>
      </c>
    </row>
    <row r="2096" spans="1:10" ht="123.75" x14ac:dyDescent="0.25">
      <c r="A2096" s="14"/>
      <c r="B2096" s="14"/>
      <c r="C2096" s="14"/>
      <c r="D2096" s="22" t="s">
        <v>2529</v>
      </c>
      <c r="E2096" s="14"/>
      <c r="F2096" s="14"/>
      <c r="G2096" s="14"/>
      <c r="H2096" s="14"/>
      <c r="I2096" s="14"/>
      <c r="J2096" s="14"/>
    </row>
    <row r="2097" spans="1:10" x14ac:dyDescent="0.25">
      <c r="A2097" s="10" t="s">
        <v>2530</v>
      </c>
      <c r="B2097" s="11" t="s">
        <v>16</v>
      </c>
      <c r="C2097" s="11" t="s">
        <v>17</v>
      </c>
      <c r="D2097" s="22" t="s">
        <v>2531</v>
      </c>
      <c r="E2097" s="12">
        <v>1</v>
      </c>
      <c r="F2097" s="12">
        <v>12515.32</v>
      </c>
      <c r="G2097" s="13">
        <f>ROUND(E2097*F2097,2)</f>
        <v>12515.32</v>
      </c>
      <c r="H2097" s="12">
        <v>1</v>
      </c>
      <c r="I2097" s="38">
        <v>0</v>
      </c>
      <c r="J2097" s="13">
        <f>ROUND(H2097*I2097,2)</f>
        <v>0</v>
      </c>
    </row>
    <row r="2098" spans="1:10" ht="191.25" x14ac:dyDescent="0.25">
      <c r="A2098" s="14"/>
      <c r="B2098" s="14"/>
      <c r="C2098" s="14"/>
      <c r="D2098" s="22" t="s">
        <v>2532</v>
      </c>
      <c r="E2098" s="14"/>
      <c r="F2098" s="14"/>
      <c r="G2098" s="14"/>
      <c r="H2098" s="14"/>
      <c r="I2098" s="14"/>
      <c r="J2098" s="14"/>
    </row>
    <row r="2099" spans="1:10" x14ac:dyDescent="0.25">
      <c r="A2099" s="10" t="s">
        <v>2533</v>
      </c>
      <c r="B2099" s="11" t="s">
        <v>16</v>
      </c>
      <c r="C2099" s="11" t="s">
        <v>17</v>
      </c>
      <c r="D2099" s="22" t="s">
        <v>2534</v>
      </c>
      <c r="E2099" s="12">
        <v>1</v>
      </c>
      <c r="F2099" s="12">
        <v>2379.14</v>
      </c>
      <c r="G2099" s="13">
        <f>ROUND(E2099*F2099,2)</f>
        <v>2379.14</v>
      </c>
      <c r="H2099" s="12">
        <v>1</v>
      </c>
      <c r="I2099" s="38">
        <v>0</v>
      </c>
      <c r="J2099" s="13">
        <f>ROUND(H2099*I2099,2)</f>
        <v>0</v>
      </c>
    </row>
    <row r="2100" spans="1:10" ht="123.75" x14ac:dyDescent="0.25">
      <c r="A2100" s="14"/>
      <c r="B2100" s="14"/>
      <c r="C2100" s="14"/>
      <c r="D2100" s="22" t="s">
        <v>2535</v>
      </c>
      <c r="E2100" s="14"/>
      <c r="F2100" s="14"/>
      <c r="G2100" s="14"/>
      <c r="H2100" s="14"/>
      <c r="I2100" s="14"/>
      <c r="J2100" s="14"/>
    </row>
    <row r="2101" spans="1:10" x14ac:dyDescent="0.25">
      <c r="A2101" s="10" t="s">
        <v>2536</v>
      </c>
      <c r="B2101" s="11" t="s">
        <v>16</v>
      </c>
      <c r="C2101" s="11" t="s">
        <v>17</v>
      </c>
      <c r="D2101" s="22" t="s">
        <v>2537</v>
      </c>
      <c r="E2101" s="12">
        <v>1</v>
      </c>
      <c r="F2101" s="12">
        <v>1312.5</v>
      </c>
      <c r="G2101" s="13">
        <f>ROUND(E2101*F2101,2)</f>
        <v>1312.5</v>
      </c>
      <c r="H2101" s="12">
        <v>1</v>
      </c>
      <c r="I2101" s="38">
        <v>0</v>
      </c>
      <c r="J2101" s="13">
        <f>ROUND(H2101*I2101,2)</f>
        <v>0</v>
      </c>
    </row>
    <row r="2102" spans="1:10" ht="56.25" x14ac:dyDescent="0.25">
      <c r="A2102" s="14"/>
      <c r="B2102" s="14"/>
      <c r="C2102" s="14"/>
      <c r="D2102" s="22" t="s">
        <v>2538</v>
      </c>
      <c r="E2102" s="14"/>
      <c r="F2102" s="14"/>
      <c r="G2102" s="14"/>
      <c r="H2102" s="14"/>
      <c r="I2102" s="14"/>
      <c r="J2102" s="14"/>
    </row>
    <row r="2103" spans="1:10" x14ac:dyDescent="0.25">
      <c r="A2103" s="10" t="s">
        <v>2539</v>
      </c>
      <c r="B2103" s="11" t="s">
        <v>16</v>
      </c>
      <c r="C2103" s="11" t="s">
        <v>17</v>
      </c>
      <c r="D2103" s="22" t="s">
        <v>2399</v>
      </c>
      <c r="E2103" s="12">
        <v>1</v>
      </c>
      <c r="F2103" s="12">
        <v>666.92</v>
      </c>
      <c r="G2103" s="13">
        <f>ROUND(E2103*F2103,2)</f>
        <v>666.92</v>
      </c>
      <c r="H2103" s="12">
        <v>1</v>
      </c>
      <c r="I2103" s="38">
        <v>0</v>
      </c>
      <c r="J2103" s="13">
        <f>ROUND(H2103*I2103,2)</f>
        <v>0</v>
      </c>
    </row>
    <row r="2104" spans="1:10" ht="202.5" x14ac:dyDescent="0.25">
      <c r="A2104" s="14"/>
      <c r="B2104" s="14"/>
      <c r="C2104" s="14"/>
      <c r="D2104" s="22" t="s">
        <v>2400</v>
      </c>
      <c r="E2104" s="14"/>
      <c r="F2104" s="14"/>
      <c r="G2104" s="14"/>
      <c r="H2104" s="14"/>
      <c r="I2104" s="14"/>
      <c r="J2104" s="14"/>
    </row>
    <row r="2105" spans="1:10" x14ac:dyDescent="0.25">
      <c r="A2105" s="14"/>
      <c r="B2105" s="14"/>
      <c r="C2105" s="14"/>
      <c r="D2105" s="33" t="s">
        <v>2540</v>
      </c>
      <c r="E2105" s="12">
        <v>1</v>
      </c>
      <c r="F2105" s="15">
        <f>G2095+G2097+G2099+G2101+G2103</f>
        <v>18816.38</v>
      </c>
      <c r="G2105" s="15">
        <f>ROUND(E2105*F2105,2)</f>
        <v>18816.38</v>
      </c>
      <c r="H2105" s="12">
        <v>1</v>
      </c>
      <c r="I2105" s="15">
        <f>J2095+J2097+J2099+J2101+J2103</f>
        <v>0</v>
      </c>
      <c r="J2105" s="15">
        <f>ROUND(H2105*I2105,2)</f>
        <v>0</v>
      </c>
    </row>
    <row r="2106" spans="1:10" ht="1.1499999999999999" customHeight="1" x14ac:dyDescent="0.25">
      <c r="A2106" s="16"/>
      <c r="B2106" s="16"/>
      <c r="C2106" s="16"/>
      <c r="D2106" s="34"/>
      <c r="E2106" s="16"/>
      <c r="F2106" s="16"/>
      <c r="G2106" s="16"/>
      <c r="H2106" s="16"/>
      <c r="I2106" s="16"/>
      <c r="J2106" s="16"/>
    </row>
    <row r="2107" spans="1:10" x14ac:dyDescent="0.25">
      <c r="A2107" s="14"/>
      <c r="B2107" s="14"/>
      <c r="C2107" s="14"/>
      <c r="D2107" s="33" t="s">
        <v>2541</v>
      </c>
      <c r="E2107" s="12">
        <v>1</v>
      </c>
      <c r="F2107" s="15">
        <f>G2061+G2094</f>
        <v>115532.19</v>
      </c>
      <c r="G2107" s="15">
        <f>ROUND(E2107*F2107,2)</f>
        <v>115532.19</v>
      </c>
      <c r="H2107" s="12">
        <v>1</v>
      </c>
      <c r="I2107" s="15">
        <f>J2061+J2094</f>
        <v>0</v>
      </c>
      <c r="J2107" s="15">
        <f>ROUND(H2107*I2107,2)</f>
        <v>0</v>
      </c>
    </row>
    <row r="2108" spans="1:10" ht="1.1499999999999999" customHeight="1" x14ac:dyDescent="0.25">
      <c r="A2108" s="16"/>
      <c r="B2108" s="16"/>
      <c r="C2108" s="16"/>
      <c r="D2108" s="34"/>
      <c r="E2108" s="16"/>
      <c r="F2108" s="16"/>
      <c r="G2108" s="16"/>
      <c r="H2108" s="16"/>
      <c r="I2108" s="16"/>
      <c r="J2108" s="16"/>
    </row>
    <row r="2109" spans="1:10" x14ac:dyDescent="0.25">
      <c r="A2109" s="20" t="s">
        <v>2542</v>
      </c>
      <c r="B2109" s="26" t="s">
        <v>10</v>
      </c>
      <c r="C2109" s="20" t="s">
        <v>11</v>
      </c>
      <c r="D2109" s="36" t="s">
        <v>2029</v>
      </c>
      <c r="E2109" s="21">
        <f t="shared" ref="E2109:J2109" si="133">E2120</f>
        <v>1</v>
      </c>
      <c r="F2109" s="21">
        <f t="shared" si="133"/>
        <v>42368.27</v>
      </c>
      <c r="G2109" s="21">
        <f t="shared" si="133"/>
        <v>42368.27</v>
      </c>
      <c r="H2109" s="21">
        <f t="shared" si="133"/>
        <v>1</v>
      </c>
      <c r="I2109" s="21">
        <f t="shared" si="133"/>
        <v>0</v>
      </c>
      <c r="J2109" s="21">
        <f t="shared" si="133"/>
        <v>0</v>
      </c>
    </row>
    <row r="2110" spans="1:10" x14ac:dyDescent="0.25">
      <c r="A2110" s="10" t="s">
        <v>2030</v>
      </c>
      <c r="B2110" s="11" t="s">
        <v>16</v>
      </c>
      <c r="C2110" s="11" t="s">
        <v>107</v>
      </c>
      <c r="D2110" s="22" t="s">
        <v>2031</v>
      </c>
      <c r="E2110" s="12">
        <v>500</v>
      </c>
      <c r="F2110" s="12">
        <v>35.85</v>
      </c>
      <c r="G2110" s="13">
        <f>ROUND(E2110*F2110,2)</f>
        <v>17925</v>
      </c>
      <c r="H2110" s="12">
        <v>500</v>
      </c>
      <c r="I2110" s="38">
        <v>0</v>
      </c>
      <c r="J2110" s="13">
        <f>ROUND(H2110*I2110,2)</f>
        <v>0</v>
      </c>
    </row>
    <row r="2111" spans="1:10" ht="56.25" x14ac:dyDescent="0.25">
      <c r="A2111" s="14"/>
      <c r="B2111" s="14"/>
      <c r="C2111" s="14"/>
      <c r="D2111" s="22" t="s">
        <v>2032</v>
      </c>
      <c r="E2111" s="14"/>
      <c r="F2111" s="14"/>
      <c r="G2111" s="14"/>
      <c r="H2111" s="14"/>
      <c r="I2111" s="14"/>
      <c r="J2111" s="14"/>
    </row>
    <row r="2112" spans="1:10" x14ac:dyDescent="0.25">
      <c r="A2112" s="10" t="s">
        <v>2543</v>
      </c>
      <c r="B2112" s="11" t="s">
        <v>16</v>
      </c>
      <c r="C2112" s="11" t="s">
        <v>107</v>
      </c>
      <c r="D2112" s="22" t="s">
        <v>2544</v>
      </c>
      <c r="E2112" s="12">
        <v>200</v>
      </c>
      <c r="F2112" s="12">
        <v>60.65</v>
      </c>
      <c r="G2112" s="13">
        <f>ROUND(E2112*F2112,2)</f>
        <v>12130</v>
      </c>
      <c r="H2112" s="12">
        <v>200</v>
      </c>
      <c r="I2112" s="38">
        <v>0</v>
      </c>
      <c r="J2112" s="13">
        <f>ROUND(H2112*I2112,2)</f>
        <v>0</v>
      </c>
    </row>
    <row r="2113" spans="1:10" ht="168.75" x14ac:dyDescent="0.25">
      <c r="A2113" s="14"/>
      <c r="B2113" s="14"/>
      <c r="C2113" s="14"/>
      <c r="D2113" s="22" t="s">
        <v>2545</v>
      </c>
      <c r="E2113" s="14"/>
      <c r="F2113" s="14"/>
      <c r="G2113" s="14"/>
      <c r="H2113" s="14"/>
      <c r="I2113" s="14"/>
      <c r="J2113" s="14"/>
    </row>
    <row r="2114" spans="1:10" x14ac:dyDescent="0.25">
      <c r="A2114" s="10" t="s">
        <v>2033</v>
      </c>
      <c r="B2114" s="11" t="s">
        <v>16</v>
      </c>
      <c r="C2114" s="11" t="s">
        <v>17</v>
      </c>
      <c r="D2114" s="22" t="s">
        <v>2034</v>
      </c>
      <c r="E2114" s="12">
        <v>20</v>
      </c>
      <c r="F2114" s="12">
        <v>17.66</v>
      </c>
      <c r="G2114" s="13">
        <f>ROUND(E2114*F2114,2)</f>
        <v>353.2</v>
      </c>
      <c r="H2114" s="12">
        <v>20</v>
      </c>
      <c r="I2114" s="38">
        <v>0</v>
      </c>
      <c r="J2114" s="13">
        <f>ROUND(H2114*I2114,2)</f>
        <v>0</v>
      </c>
    </row>
    <row r="2115" spans="1:10" ht="45" x14ac:dyDescent="0.25">
      <c r="A2115" s="14"/>
      <c r="B2115" s="14"/>
      <c r="C2115" s="14"/>
      <c r="D2115" s="22" t="s">
        <v>2035</v>
      </c>
      <c r="E2115" s="14"/>
      <c r="F2115" s="14"/>
      <c r="G2115" s="14"/>
      <c r="H2115" s="14"/>
      <c r="I2115" s="14"/>
      <c r="J2115" s="14"/>
    </row>
    <row r="2116" spans="1:10" x14ac:dyDescent="0.25">
      <c r="A2116" s="10" t="s">
        <v>2036</v>
      </c>
      <c r="B2116" s="11" t="s">
        <v>16</v>
      </c>
      <c r="C2116" s="11" t="s">
        <v>17</v>
      </c>
      <c r="D2116" s="22" t="s">
        <v>2037</v>
      </c>
      <c r="E2116" s="12">
        <v>39</v>
      </c>
      <c r="F2116" s="12">
        <v>48.13</v>
      </c>
      <c r="G2116" s="13">
        <f>ROUND(E2116*F2116,2)</f>
        <v>1877.07</v>
      </c>
      <c r="H2116" s="12">
        <v>39</v>
      </c>
      <c r="I2116" s="38">
        <v>0</v>
      </c>
      <c r="J2116" s="13">
        <f>ROUND(H2116*I2116,2)</f>
        <v>0</v>
      </c>
    </row>
    <row r="2117" spans="1:10" ht="56.25" x14ac:dyDescent="0.25">
      <c r="A2117" s="14"/>
      <c r="B2117" s="14"/>
      <c r="C2117" s="14"/>
      <c r="D2117" s="22" t="s">
        <v>2038</v>
      </c>
      <c r="E2117" s="14"/>
      <c r="F2117" s="14"/>
      <c r="G2117" s="14"/>
      <c r="H2117" s="14"/>
      <c r="I2117" s="14"/>
      <c r="J2117" s="14"/>
    </row>
    <row r="2118" spans="1:10" x14ac:dyDescent="0.25">
      <c r="A2118" s="10" t="s">
        <v>2039</v>
      </c>
      <c r="B2118" s="11" t="s">
        <v>16</v>
      </c>
      <c r="C2118" s="11" t="s">
        <v>107</v>
      </c>
      <c r="D2118" s="22" t="s">
        <v>2040</v>
      </c>
      <c r="E2118" s="12">
        <v>300</v>
      </c>
      <c r="F2118" s="12">
        <v>33.61</v>
      </c>
      <c r="G2118" s="13">
        <f>ROUND(E2118*F2118,2)</f>
        <v>10083</v>
      </c>
      <c r="H2118" s="12">
        <v>300</v>
      </c>
      <c r="I2118" s="38">
        <v>0</v>
      </c>
      <c r="J2118" s="13">
        <f>ROUND(H2118*I2118,2)</f>
        <v>0</v>
      </c>
    </row>
    <row r="2119" spans="1:10" ht="45" x14ac:dyDescent="0.25">
      <c r="A2119" s="14"/>
      <c r="B2119" s="14"/>
      <c r="C2119" s="14"/>
      <c r="D2119" s="22" t="s">
        <v>2041</v>
      </c>
      <c r="E2119" s="14"/>
      <c r="F2119" s="14"/>
      <c r="G2119" s="14"/>
      <c r="H2119" s="14"/>
      <c r="I2119" s="14"/>
      <c r="J2119" s="14"/>
    </row>
    <row r="2120" spans="1:10" x14ac:dyDescent="0.25">
      <c r="A2120" s="14"/>
      <c r="B2120" s="14"/>
      <c r="C2120" s="14"/>
      <c r="D2120" s="33" t="s">
        <v>2546</v>
      </c>
      <c r="E2120" s="12">
        <v>1</v>
      </c>
      <c r="F2120" s="15">
        <f>G2110+G2112+G2114+G2116+G2118</f>
        <v>42368.27</v>
      </c>
      <c r="G2120" s="15">
        <f>ROUND(E2120*F2120,2)</f>
        <v>42368.27</v>
      </c>
      <c r="H2120" s="12">
        <v>1</v>
      </c>
      <c r="I2120" s="15">
        <f>J2110+J2112+J2114+J2116+J2118</f>
        <v>0</v>
      </c>
      <c r="J2120" s="15">
        <f>ROUND(H2120*I2120,2)</f>
        <v>0</v>
      </c>
    </row>
    <row r="2121" spans="1:10" ht="1.1499999999999999" customHeight="1" x14ac:dyDescent="0.25">
      <c r="A2121" s="16"/>
      <c r="B2121" s="16"/>
      <c r="C2121" s="16"/>
      <c r="D2121" s="34"/>
      <c r="E2121" s="16"/>
      <c r="F2121" s="16"/>
      <c r="G2121" s="16"/>
      <c r="H2121" s="16"/>
      <c r="I2121" s="16"/>
      <c r="J2121" s="16"/>
    </row>
    <row r="2122" spans="1:10" x14ac:dyDescent="0.25">
      <c r="A2122" s="20" t="s">
        <v>2547</v>
      </c>
      <c r="B2122" s="20" t="s">
        <v>10</v>
      </c>
      <c r="C2122" s="20" t="s">
        <v>11</v>
      </c>
      <c r="D2122" s="36" t="s">
        <v>2548</v>
      </c>
      <c r="E2122" s="21">
        <f t="shared" ref="E2122:J2122" si="134">E2131</f>
        <v>1</v>
      </c>
      <c r="F2122" s="21">
        <f t="shared" si="134"/>
        <v>7410.8</v>
      </c>
      <c r="G2122" s="21">
        <f t="shared" si="134"/>
        <v>7410.8</v>
      </c>
      <c r="H2122" s="21">
        <f t="shared" si="134"/>
        <v>1</v>
      </c>
      <c r="I2122" s="21">
        <f t="shared" si="134"/>
        <v>0</v>
      </c>
      <c r="J2122" s="21">
        <f t="shared" si="134"/>
        <v>0</v>
      </c>
    </row>
    <row r="2123" spans="1:10" x14ac:dyDescent="0.25">
      <c r="A2123" s="10" t="s">
        <v>2549</v>
      </c>
      <c r="B2123" s="11" t="s">
        <v>16</v>
      </c>
      <c r="C2123" s="11" t="s">
        <v>17</v>
      </c>
      <c r="D2123" s="22" t="s">
        <v>2550</v>
      </c>
      <c r="E2123" s="12">
        <v>1</v>
      </c>
      <c r="F2123" s="12">
        <v>789.92</v>
      </c>
      <c r="G2123" s="13">
        <f>ROUND(E2123*F2123,2)</f>
        <v>789.92</v>
      </c>
      <c r="H2123" s="12">
        <v>1</v>
      </c>
      <c r="I2123" s="38">
        <v>0</v>
      </c>
      <c r="J2123" s="13">
        <f>ROUND(H2123*I2123,2)</f>
        <v>0</v>
      </c>
    </row>
    <row r="2124" spans="1:10" ht="45" x14ac:dyDescent="0.25">
      <c r="A2124" s="14"/>
      <c r="B2124" s="14"/>
      <c r="C2124" s="14"/>
      <c r="D2124" s="22" t="s">
        <v>2551</v>
      </c>
      <c r="E2124" s="14"/>
      <c r="F2124" s="14"/>
      <c r="G2124" s="14"/>
      <c r="H2124" s="14"/>
      <c r="I2124" s="14"/>
      <c r="J2124" s="14"/>
    </row>
    <row r="2125" spans="1:10" x14ac:dyDescent="0.25">
      <c r="A2125" s="10" t="s">
        <v>2552</v>
      </c>
      <c r="B2125" s="11" t="s">
        <v>16</v>
      </c>
      <c r="C2125" s="11" t="s">
        <v>17</v>
      </c>
      <c r="D2125" s="22" t="s">
        <v>2553</v>
      </c>
      <c r="E2125" s="12">
        <v>1</v>
      </c>
      <c r="F2125" s="12">
        <v>1501.5</v>
      </c>
      <c r="G2125" s="13">
        <f>ROUND(E2125*F2125,2)</f>
        <v>1501.5</v>
      </c>
      <c r="H2125" s="12">
        <v>1</v>
      </c>
      <c r="I2125" s="38">
        <v>0</v>
      </c>
      <c r="J2125" s="13">
        <f>ROUND(H2125*I2125,2)</f>
        <v>0</v>
      </c>
    </row>
    <row r="2126" spans="1:10" ht="45" x14ac:dyDescent="0.25">
      <c r="A2126" s="14"/>
      <c r="B2126" s="14"/>
      <c r="C2126" s="14"/>
      <c r="D2126" s="22" t="s">
        <v>2554</v>
      </c>
      <c r="E2126" s="14"/>
      <c r="F2126" s="14"/>
      <c r="G2126" s="14"/>
      <c r="H2126" s="14"/>
      <c r="I2126" s="14"/>
      <c r="J2126" s="14"/>
    </row>
    <row r="2127" spans="1:10" x14ac:dyDescent="0.25">
      <c r="A2127" s="10" t="s">
        <v>2555</v>
      </c>
      <c r="B2127" s="11" t="s">
        <v>16</v>
      </c>
      <c r="C2127" s="11" t="s">
        <v>17</v>
      </c>
      <c r="D2127" s="22" t="s">
        <v>2556</v>
      </c>
      <c r="E2127" s="12">
        <v>1</v>
      </c>
      <c r="F2127" s="12">
        <v>572.88</v>
      </c>
      <c r="G2127" s="13">
        <f>ROUND(E2127*F2127,2)</f>
        <v>572.88</v>
      </c>
      <c r="H2127" s="12">
        <v>1</v>
      </c>
      <c r="I2127" s="38">
        <v>0</v>
      </c>
      <c r="J2127" s="13">
        <f>ROUND(H2127*I2127,2)</f>
        <v>0</v>
      </c>
    </row>
    <row r="2128" spans="1:10" ht="45" x14ac:dyDescent="0.25">
      <c r="A2128" s="14"/>
      <c r="B2128" s="14"/>
      <c r="C2128" s="14"/>
      <c r="D2128" s="22" t="s">
        <v>2557</v>
      </c>
      <c r="E2128" s="14"/>
      <c r="F2128" s="14"/>
      <c r="G2128" s="14"/>
      <c r="H2128" s="14"/>
      <c r="I2128" s="14"/>
      <c r="J2128" s="14"/>
    </row>
    <row r="2129" spans="1:10" x14ac:dyDescent="0.25">
      <c r="A2129" s="10" t="s">
        <v>2558</v>
      </c>
      <c r="B2129" s="11" t="s">
        <v>16</v>
      </c>
      <c r="C2129" s="11" t="s">
        <v>17</v>
      </c>
      <c r="D2129" s="22" t="s">
        <v>2559</v>
      </c>
      <c r="E2129" s="12">
        <v>1</v>
      </c>
      <c r="F2129" s="12">
        <v>4546.5</v>
      </c>
      <c r="G2129" s="13">
        <f>ROUND(E2129*F2129,2)</f>
        <v>4546.5</v>
      </c>
      <c r="H2129" s="12">
        <v>1</v>
      </c>
      <c r="I2129" s="38">
        <v>0</v>
      </c>
      <c r="J2129" s="13">
        <f>ROUND(H2129*I2129,2)</f>
        <v>0</v>
      </c>
    </row>
    <row r="2130" spans="1:10" ht="45" x14ac:dyDescent="0.25">
      <c r="A2130" s="14"/>
      <c r="B2130" s="14"/>
      <c r="C2130" s="14"/>
      <c r="D2130" s="22" t="s">
        <v>2560</v>
      </c>
      <c r="E2130" s="14"/>
      <c r="F2130" s="14"/>
      <c r="G2130" s="14"/>
      <c r="H2130" s="14"/>
      <c r="I2130" s="14"/>
      <c r="J2130" s="14"/>
    </row>
    <row r="2131" spans="1:10" x14ac:dyDescent="0.25">
      <c r="A2131" s="14"/>
      <c r="B2131" s="14"/>
      <c r="C2131" s="14"/>
      <c r="D2131" s="33" t="s">
        <v>2561</v>
      </c>
      <c r="E2131" s="12">
        <v>1</v>
      </c>
      <c r="F2131" s="15">
        <f>G2123+G2125+G2127+G2129</f>
        <v>7410.8</v>
      </c>
      <c r="G2131" s="15">
        <f>ROUND(E2131*F2131,2)</f>
        <v>7410.8</v>
      </c>
      <c r="H2131" s="12">
        <v>1</v>
      </c>
      <c r="I2131" s="15">
        <f>J2123+J2125+J2127+J2129</f>
        <v>0</v>
      </c>
      <c r="J2131" s="15">
        <f>ROUND(H2131*I2131,2)</f>
        <v>0</v>
      </c>
    </row>
    <row r="2132" spans="1:10" ht="1.1499999999999999" customHeight="1" x14ac:dyDescent="0.25">
      <c r="A2132" s="16"/>
      <c r="B2132" s="16"/>
      <c r="C2132" s="16"/>
      <c r="D2132" s="34"/>
      <c r="E2132" s="16"/>
      <c r="F2132" s="16"/>
      <c r="G2132" s="16"/>
      <c r="H2132" s="16"/>
      <c r="I2132" s="16"/>
      <c r="J2132" s="16"/>
    </row>
    <row r="2133" spans="1:10" x14ac:dyDescent="0.25">
      <c r="A2133" s="20" t="s">
        <v>2562</v>
      </c>
      <c r="B2133" s="20" t="s">
        <v>10</v>
      </c>
      <c r="C2133" s="20" t="s">
        <v>11</v>
      </c>
      <c r="D2133" s="36" t="s">
        <v>2044</v>
      </c>
      <c r="E2133" s="21">
        <f t="shared" ref="E2133:J2133" si="135">E2140</f>
        <v>1</v>
      </c>
      <c r="F2133" s="21">
        <f t="shared" si="135"/>
        <v>5595.93</v>
      </c>
      <c r="G2133" s="21">
        <f t="shared" si="135"/>
        <v>5595.93</v>
      </c>
      <c r="H2133" s="21">
        <f t="shared" si="135"/>
        <v>1</v>
      </c>
      <c r="I2133" s="21">
        <f t="shared" si="135"/>
        <v>0</v>
      </c>
      <c r="J2133" s="21">
        <f t="shared" si="135"/>
        <v>0</v>
      </c>
    </row>
    <row r="2134" spans="1:10" x14ac:dyDescent="0.25">
      <c r="A2134" s="10" t="s">
        <v>2045</v>
      </c>
      <c r="B2134" s="11" t="s">
        <v>16</v>
      </c>
      <c r="C2134" s="11" t="s">
        <v>17</v>
      </c>
      <c r="D2134" s="22" t="s">
        <v>2046</v>
      </c>
      <c r="E2134" s="12">
        <v>0.7</v>
      </c>
      <c r="F2134" s="12">
        <v>1293.08</v>
      </c>
      <c r="G2134" s="13">
        <f>ROUND(E2134*F2134,2)</f>
        <v>905.16</v>
      </c>
      <c r="H2134" s="12">
        <v>0.7</v>
      </c>
      <c r="I2134" s="38">
        <v>0</v>
      </c>
      <c r="J2134" s="13">
        <f>ROUND(H2134*I2134,2)</f>
        <v>0</v>
      </c>
    </row>
    <row r="2135" spans="1:10" ht="56.25" x14ac:dyDescent="0.25">
      <c r="A2135" s="14"/>
      <c r="B2135" s="14"/>
      <c r="C2135" s="14"/>
      <c r="D2135" s="22" t="s">
        <v>2047</v>
      </c>
      <c r="E2135" s="14"/>
      <c r="F2135" s="14"/>
      <c r="G2135" s="14"/>
      <c r="H2135" s="14"/>
      <c r="I2135" s="14"/>
      <c r="J2135" s="14"/>
    </row>
    <row r="2136" spans="1:10" x14ac:dyDescent="0.25">
      <c r="A2136" s="10" t="s">
        <v>2048</v>
      </c>
      <c r="B2136" s="11" t="s">
        <v>16</v>
      </c>
      <c r="C2136" s="11" t="s">
        <v>17</v>
      </c>
      <c r="D2136" s="22" t="s">
        <v>2049</v>
      </c>
      <c r="E2136" s="12">
        <v>0.7</v>
      </c>
      <c r="F2136" s="12">
        <v>2839.2</v>
      </c>
      <c r="G2136" s="13">
        <f>ROUND(E2136*F2136,2)</f>
        <v>1987.44</v>
      </c>
      <c r="H2136" s="12">
        <v>0.7</v>
      </c>
      <c r="I2136" s="38">
        <v>0</v>
      </c>
      <c r="J2136" s="13">
        <f>ROUND(H2136*I2136,2)</f>
        <v>0</v>
      </c>
    </row>
    <row r="2137" spans="1:10" ht="135" x14ac:dyDescent="0.25">
      <c r="A2137" s="14"/>
      <c r="B2137" s="14"/>
      <c r="C2137" s="14"/>
      <c r="D2137" s="22" t="s">
        <v>2050</v>
      </c>
      <c r="E2137" s="14"/>
      <c r="F2137" s="14"/>
      <c r="G2137" s="14"/>
      <c r="H2137" s="14"/>
      <c r="I2137" s="14"/>
      <c r="J2137" s="14"/>
    </row>
    <row r="2138" spans="1:10" x14ac:dyDescent="0.25">
      <c r="A2138" s="10" t="s">
        <v>2051</v>
      </c>
      <c r="B2138" s="11" t="s">
        <v>16</v>
      </c>
      <c r="C2138" s="11" t="s">
        <v>17</v>
      </c>
      <c r="D2138" s="22" t="s">
        <v>2052</v>
      </c>
      <c r="E2138" s="12">
        <v>0.7</v>
      </c>
      <c r="F2138" s="12">
        <v>3861.9</v>
      </c>
      <c r="G2138" s="13">
        <f>ROUND(E2138*F2138,2)</f>
        <v>2703.33</v>
      </c>
      <c r="H2138" s="12">
        <v>0.7</v>
      </c>
      <c r="I2138" s="38">
        <v>0</v>
      </c>
      <c r="J2138" s="13">
        <f>ROUND(H2138*I2138,2)</f>
        <v>0</v>
      </c>
    </row>
    <row r="2139" spans="1:10" ht="157.5" x14ac:dyDescent="0.25">
      <c r="A2139" s="14"/>
      <c r="B2139" s="14"/>
      <c r="C2139" s="14"/>
      <c r="D2139" s="22" t="s">
        <v>2053</v>
      </c>
      <c r="E2139" s="14"/>
      <c r="F2139" s="14"/>
      <c r="G2139" s="14"/>
      <c r="H2139" s="14"/>
      <c r="I2139" s="14"/>
      <c r="J2139" s="14"/>
    </row>
    <row r="2140" spans="1:10" x14ac:dyDescent="0.25">
      <c r="A2140" s="14"/>
      <c r="B2140" s="14"/>
      <c r="C2140" s="14"/>
      <c r="D2140" s="33" t="s">
        <v>2563</v>
      </c>
      <c r="E2140" s="12">
        <v>1</v>
      </c>
      <c r="F2140" s="15">
        <f>G2134+G2136+G2138</f>
        <v>5595.93</v>
      </c>
      <c r="G2140" s="15">
        <f>ROUND(E2140*F2140,2)</f>
        <v>5595.93</v>
      </c>
      <c r="H2140" s="12">
        <v>1</v>
      </c>
      <c r="I2140" s="15">
        <f>J2134+J2136+J2138</f>
        <v>0</v>
      </c>
      <c r="J2140" s="15">
        <f>ROUND(H2140*I2140,2)</f>
        <v>0</v>
      </c>
    </row>
    <row r="2141" spans="1:10" ht="1.1499999999999999" customHeight="1" x14ac:dyDescent="0.25">
      <c r="A2141" s="16"/>
      <c r="B2141" s="16"/>
      <c r="C2141" s="16"/>
      <c r="D2141" s="34"/>
      <c r="E2141" s="16"/>
      <c r="F2141" s="16"/>
      <c r="G2141" s="16"/>
      <c r="H2141" s="16"/>
      <c r="I2141" s="16"/>
      <c r="J2141" s="16"/>
    </row>
    <row r="2142" spans="1:10" x14ac:dyDescent="0.25">
      <c r="A2142" s="14"/>
      <c r="B2142" s="14"/>
      <c r="C2142" s="14"/>
      <c r="D2142" s="33" t="s">
        <v>2564</v>
      </c>
      <c r="E2142" s="12">
        <v>1</v>
      </c>
      <c r="F2142" s="15">
        <f>G1988+G1997+G2060+G2109+G2122+G2133</f>
        <v>231046.9</v>
      </c>
      <c r="G2142" s="15">
        <f>ROUND(E2142*F2142,2)</f>
        <v>231046.9</v>
      </c>
      <c r="H2142" s="12">
        <v>1</v>
      </c>
      <c r="I2142" s="15">
        <f>J1988+J1997+J2060+J2109+J2122+J2133</f>
        <v>0</v>
      </c>
      <c r="J2142" s="15">
        <f>ROUND(H2142*I2142,2)</f>
        <v>0</v>
      </c>
    </row>
    <row r="2143" spans="1:10" ht="1.1499999999999999" customHeight="1" x14ac:dyDescent="0.25">
      <c r="A2143" s="16"/>
      <c r="B2143" s="16"/>
      <c r="C2143" s="16"/>
      <c r="D2143" s="34"/>
      <c r="E2143" s="16"/>
      <c r="F2143" s="16"/>
      <c r="G2143" s="16"/>
      <c r="H2143" s="16"/>
      <c r="I2143" s="16"/>
      <c r="J2143" s="16"/>
    </row>
    <row r="2144" spans="1:10" x14ac:dyDescent="0.25">
      <c r="A2144" s="17" t="s">
        <v>2565</v>
      </c>
      <c r="B2144" s="23" t="s">
        <v>10</v>
      </c>
      <c r="C2144" s="17" t="s">
        <v>11</v>
      </c>
      <c r="D2144" s="35" t="s">
        <v>2566</v>
      </c>
      <c r="E2144" s="18">
        <f t="shared" ref="E2144:J2144" si="136">E2364</f>
        <v>1</v>
      </c>
      <c r="F2144" s="18">
        <f t="shared" si="136"/>
        <v>202783.48</v>
      </c>
      <c r="G2144" s="18">
        <f t="shared" si="136"/>
        <v>202783.48</v>
      </c>
      <c r="H2144" s="18">
        <f t="shared" si="136"/>
        <v>1</v>
      </c>
      <c r="I2144" s="18">
        <f t="shared" si="136"/>
        <v>0</v>
      </c>
      <c r="J2144" s="18">
        <f t="shared" si="136"/>
        <v>0</v>
      </c>
    </row>
    <row r="2145" spans="1:10" x14ac:dyDescent="0.25">
      <c r="A2145" s="20" t="s">
        <v>2567</v>
      </c>
      <c r="B2145" s="20" t="s">
        <v>10</v>
      </c>
      <c r="C2145" s="20" t="s">
        <v>11</v>
      </c>
      <c r="D2145" s="36" t="s">
        <v>2568</v>
      </c>
      <c r="E2145" s="21">
        <f t="shared" ref="E2145:J2145" si="137">E2251</f>
        <v>1</v>
      </c>
      <c r="F2145" s="21">
        <f t="shared" si="137"/>
        <v>101028.32</v>
      </c>
      <c r="G2145" s="21">
        <f t="shared" si="137"/>
        <v>101028.32</v>
      </c>
      <c r="H2145" s="21">
        <f t="shared" si="137"/>
        <v>1</v>
      </c>
      <c r="I2145" s="21">
        <f t="shared" si="137"/>
        <v>0</v>
      </c>
      <c r="J2145" s="21">
        <f t="shared" si="137"/>
        <v>0</v>
      </c>
    </row>
    <row r="2146" spans="1:10" x14ac:dyDescent="0.25">
      <c r="A2146" s="28" t="s">
        <v>2569</v>
      </c>
      <c r="B2146" s="28" t="s">
        <v>10</v>
      </c>
      <c r="C2146" s="28" t="s">
        <v>17</v>
      </c>
      <c r="D2146" s="37" t="s">
        <v>2570</v>
      </c>
      <c r="E2146" s="29">
        <f t="shared" ref="E2146:J2146" si="138">E2159</f>
        <v>1</v>
      </c>
      <c r="F2146" s="29">
        <f t="shared" si="138"/>
        <v>36519.43</v>
      </c>
      <c r="G2146" s="29">
        <f t="shared" si="138"/>
        <v>36519.43</v>
      </c>
      <c r="H2146" s="29">
        <f t="shared" si="138"/>
        <v>1</v>
      </c>
      <c r="I2146" s="29">
        <f t="shared" si="138"/>
        <v>0</v>
      </c>
      <c r="J2146" s="29">
        <f t="shared" si="138"/>
        <v>0</v>
      </c>
    </row>
    <row r="2147" spans="1:10" ht="22.5" x14ac:dyDescent="0.25">
      <c r="A2147" s="10" t="s">
        <v>2571</v>
      </c>
      <c r="B2147" s="11" t="s">
        <v>16</v>
      </c>
      <c r="C2147" s="11" t="s">
        <v>17</v>
      </c>
      <c r="D2147" s="22" t="s">
        <v>2572</v>
      </c>
      <c r="E2147" s="12">
        <v>1</v>
      </c>
      <c r="F2147" s="12">
        <v>17219.09</v>
      </c>
      <c r="G2147" s="13">
        <f>ROUND(E2147*F2147,2)</f>
        <v>17219.09</v>
      </c>
      <c r="H2147" s="12">
        <v>1</v>
      </c>
      <c r="I2147" s="38">
        <v>0</v>
      </c>
      <c r="J2147" s="13">
        <f>ROUND(H2147*I2147,2)</f>
        <v>0</v>
      </c>
    </row>
    <row r="2148" spans="1:10" ht="146.25" x14ac:dyDescent="0.25">
      <c r="A2148" s="14"/>
      <c r="B2148" s="14"/>
      <c r="C2148" s="14"/>
      <c r="D2148" s="22" t="s">
        <v>2573</v>
      </c>
      <c r="E2148" s="14"/>
      <c r="F2148" s="14"/>
      <c r="G2148" s="14"/>
      <c r="H2148" s="14"/>
      <c r="I2148" s="14"/>
      <c r="J2148" s="14"/>
    </row>
    <row r="2149" spans="1:10" x14ac:dyDescent="0.25">
      <c r="A2149" s="10" t="s">
        <v>2574</v>
      </c>
      <c r="B2149" s="11" t="s">
        <v>16</v>
      </c>
      <c r="C2149" s="11" t="s">
        <v>17</v>
      </c>
      <c r="D2149" s="22" t="s">
        <v>2575</v>
      </c>
      <c r="E2149" s="12">
        <v>2</v>
      </c>
      <c r="F2149" s="12">
        <v>7886.95</v>
      </c>
      <c r="G2149" s="13">
        <f>ROUND(E2149*F2149,2)</f>
        <v>15773.9</v>
      </c>
      <c r="H2149" s="12">
        <v>2</v>
      </c>
      <c r="I2149" s="38">
        <v>0</v>
      </c>
      <c r="J2149" s="13">
        <f>ROUND(H2149*I2149,2)</f>
        <v>0</v>
      </c>
    </row>
    <row r="2150" spans="1:10" ht="112.5" x14ac:dyDescent="0.25">
      <c r="A2150" s="14"/>
      <c r="B2150" s="14"/>
      <c r="C2150" s="14"/>
      <c r="D2150" s="22" t="s">
        <v>2576</v>
      </c>
      <c r="E2150" s="14"/>
      <c r="F2150" s="14"/>
      <c r="G2150" s="14"/>
      <c r="H2150" s="14"/>
      <c r="I2150" s="14"/>
      <c r="J2150" s="14"/>
    </row>
    <row r="2151" spans="1:10" x14ac:dyDescent="0.25">
      <c r="A2151" s="10" t="s">
        <v>2577</v>
      </c>
      <c r="B2151" s="11" t="s">
        <v>16</v>
      </c>
      <c r="C2151" s="11" t="s">
        <v>2578</v>
      </c>
      <c r="D2151" s="22" t="s">
        <v>2579</v>
      </c>
      <c r="E2151" s="12">
        <v>20</v>
      </c>
      <c r="F2151" s="12">
        <v>79.84</v>
      </c>
      <c r="G2151" s="13">
        <f>ROUND(E2151*F2151,2)</f>
        <v>1596.8</v>
      </c>
      <c r="H2151" s="12">
        <v>20</v>
      </c>
      <c r="I2151" s="38">
        <v>0</v>
      </c>
      <c r="J2151" s="13">
        <f>ROUND(H2151*I2151,2)</f>
        <v>0</v>
      </c>
    </row>
    <row r="2152" spans="1:10" ht="67.5" x14ac:dyDescent="0.25">
      <c r="A2152" s="14"/>
      <c r="B2152" s="14"/>
      <c r="C2152" s="14"/>
      <c r="D2152" s="22" t="s">
        <v>2580</v>
      </c>
      <c r="E2152" s="14"/>
      <c r="F2152" s="14"/>
      <c r="G2152" s="14"/>
      <c r="H2152" s="14"/>
      <c r="I2152" s="14"/>
      <c r="J2152" s="14"/>
    </row>
    <row r="2153" spans="1:10" x14ac:dyDescent="0.25">
      <c r="A2153" s="10" t="s">
        <v>2581</v>
      </c>
      <c r="B2153" s="11" t="s">
        <v>16</v>
      </c>
      <c r="C2153" s="11" t="s">
        <v>2578</v>
      </c>
      <c r="D2153" s="22" t="s">
        <v>2582</v>
      </c>
      <c r="E2153" s="12">
        <v>15</v>
      </c>
      <c r="F2153" s="12">
        <v>54.18</v>
      </c>
      <c r="G2153" s="13">
        <f>ROUND(E2153*F2153,2)</f>
        <v>812.7</v>
      </c>
      <c r="H2153" s="12">
        <v>15</v>
      </c>
      <c r="I2153" s="38">
        <v>0</v>
      </c>
      <c r="J2153" s="13">
        <f>ROUND(H2153*I2153,2)</f>
        <v>0</v>
      </c>
    </row>
    <row r="2154" spans="1:10" ht="45" x14ac:dyDescent="0.25">
      <c r="A2154" s="14"/>
      <c r="B2154" s="14"/>
      <c r="C2154" s="14"/>
      <c r="D2154" s="22" t="s">
        <v>2583</v>
      </c>
      <c r="E2154" s="14"/>
      <c r="F2154" s="14"/>
      <c r="G2154" s="14"/>
      <c r="H2154" s="14"/>
      <c r="I2154" s="14"/>
      <c r="J2154" s="14"/>
    </row>
    <row r="2155" spans="1:10" x14ac:dyDescent="0.25">
      <c r="A2155" s="10" t="s">
        <v>2584</v>
      </c>
      <c r="B2155" s="11" t="s">
        <v>16</v>
      </c>
      <c r="C2155" s="11" t="s">
        <v>17</v>
      </c>
      <c r="D2155" s="22" t="s">
        <v>2585</v>
      </c>
      <c r="E2155" s="12">
        <v>1</v>
      </c>
      <c r="F2155" s="12">
        <v>582.75</v>
      </c>
      <c r="G2155" s="13">
        <f>ROUND(E2155*F2155,2)</f>
        <v>582.75</v>
      </c>
      <c r="H2155" s="12">
        <v>1</v>
      </c>
      <c r="I2155" s="38">
        <v>0</v>
      </c>
      <c r="J2155" s="13">
        <f>ROUND(H2155*I2155,2)</f>
        <v>0</v>
      </c>
    </row>
    <row r="2156" spans="1:10" ht="56.25" x14ac:dyDescent="0.25">
      <c r="A2156" s="14"/>
      <c r="B2156" s="14"/>
      <c r="C2156" s="14"/>
      <c r="D2156" s="22" t="s">
        <v>2586</v>
      </c>
      <c r="E2156" s="14"/>
      <c r="F2156" s="14"/>
      <c r="G2156" s="14"/>
      <c r="H2156" s="14"/>
      <c r="I2156" s="14"/>
      <c r="J2156" s="14"/>
    </row>
    <row r="2157" spans="1:10" x14ac:dyDescent="0.25">
      <c r="A2157" s="10" t="s">
        <v>2587</v>
      </c>
      <c r="B2157" s="11" t="s">
        <v>16</v>
      </c>
      <c r="C2157" s="11" t="s">
        <v>17</v>
      </c>
      <c r="D2157" s="22" t="s">
        <v>2588</v>
      </c>
      <c r="E2157" s="12">
        <v>1</v>
      </c>
      <c r="F2157" s="12">
        <v>534.19000000000005</v>
      </c>
      <c r="G2157" s="13">
        <f>ROUND(E2157*F2157,2)</f>
        <v>534.19000000000005</v>
      </c>
      <c r="H2157" s="12">
        <v>1</v>
      </c>
      <c r="I2157" s="38">
        <v>0</v>
      </c>
      <c r="J2157" s="13">
        <f>ROUND(H2157*I2157,2)</f>
        <v>0</v>
      </c>
    </row>
    <row r="2158" spans="1:10" ht="67.5" x14ac:dyDescent="0.25">
      <c r="A2158" s="14"/>
      <c r="B2158" s="14"/>
      <c r="C2158" s="14"/>
      <c r="D2158" s="22" t="s">
        <v>2589</v>
      </c>
      <c r="E2158" s="14"/>
      <c r="F2158" s="14"/>
      <c r="G2158" s="14"/>
      <c r="H2158" s="14"/>
      <c r="I2158" s="14"/>
      <c r="J2158" s="14"/>
    </row>
    <row r="2159" spans="1:10" x14ac:dyDescent="0.25">
      <c r="A2159" s="14"/>
      <c r="B2159" s="14"/>
      <c r="C2159" s="14"/>
      <c r="D2159" s="33" t="s">
        <v>2590</v>
      </c>
      <c r="E2159" s="12">
        <v>1</v>
      </c>
      <c r="F2159" s="15">
        <f>G2147+G2149+G2151+G2153+G2155+G2157</f>
        <v>36519.43</v>
      </c>
      <c r="G2159" s="15">
        <f>ROUND(E2159*F2159,2)</f>
        <v>36519.43</v>
      </c>
      <c r="H2159" s="12">
        <v>1</v>
      </c>
      <c r="I2159" s="15">
        <f>J2147+J2149+J2151+J2153+J2155+J2157</f>
        <v>0</v>
      </c>
      <c r="J2159" s="15">
        <f>ROUND(H2159*I2159,2)</f>
        <v>0</v>
      </c>
    </row>
    <row r="2160" spans="1:10" ht="1.1499999999999999" customHeight="1" x14ac:dyDescent="0.25">
      <c r="A2160" s="16"/>
      <c r="B2160" s="16"/>
      <c r="C2160" s="16"/>
      <c r="D2160" s="34"/>
      <c r="E2160" s="16"/>
      <c r="F2160" s="16"/>
      <c r="G2160" s="16"/>
      <c r="H2160" s="16"/>
      <c r="I2160" s="16"/>
      <c r="J2160" s="16"/>
    </row>
    <row r="2161" spans="1:10" x14ac:dyDescent="0.25">
      <c r="A2161" s="28" t="s">
        <v>2591</v>
      </c>
      <c r="B2161" s="28" t="s">
        <v>10</v>
      </c>
      <c r="C2161" s="28" t="s">
        <v>17</v>
      </c>
      <c r="D2161" s="37" t="s">
        <v>2592</v>
      </c>
      <c r="E2161" s="29">
        <f t="shared" ref="E2161:J2161" si="139">E2194</f>
        <v>1</v>
      </c>
      <c r="F2161" s="29">
        <f t="shared" si="139"/>
        <v>43836.4</v>
      </c>
      <c r="G2161" s="29">
        <f t="shared" si="139"/>
        <v>43836.4</v>
      </c>
      <c r="H2161" s="29">
        <f t="shared" si="139"/>
        <v>1</v>
      </c>
      <c r="I2161" s="29">
        <f t="shared" si="139"/>
        <v>0</v>
      </c>
      <c r="J2161" s="29">
        <f t="shared" si="139"/>
        <v>0</v>
      </c>
    </row>
    <row r="2162" spans="1:10" x14ac:dyDescent="0.25">
      <c r="A2162" s="10" t="s">
        <v>2593</v>
      </c>
      <c r="B2162" s="11" t="s">
        <v>16</v>
      </c>
      <c r="C2162" s="11" t="s">
        <v>17</v>
      </c>
      <c r="D2162" s="22" t="s">
        <v>2594</v>
      </c>
      <c r="E2162" s="12">
        <v>2</v>
      </c>
      <c r="F2162" s="12">
        <v>19140.150000000001</v>
      </c>
      <c r="G2162" s="13">
        <f>ROUND(E2162*F2162,2)</f>
        <v>38280.300000000003</v>
      </c>
      <c r="H2162" s="12">
        <v>2</v>
      </c>
      <c r="I2162" s="38">
        <v>0</v>
      </c>
      <c r="J2162" s="13">
        <f>ROUND(H2162*I2162,2)</f>
        <v>0</v>
      </c>
    </row>
    <row r="2163" spans="1:10" ht="371.25" x14ac:dyDescent="0.25">
      <c r="A2163" s="14"/>
      <c r="B2163" s="14"/>
      <c r="C2163" s="14"/>
      <c r="D2163" s="22" t="s">
        <v>2595</v>
      </c>
      <c r="E2163" s="14"/>
      <c r="F2163" s="14"/>
      <c r="G2163" s="14"/>
      <c r="H2163" s="14"/>
      <c r="I2163" s="14"/>
      <c r="J2163" s="14"/>
    </row>
    <row r="2164" spans="1:10" x14ac:dyDescent="0.25">
      <c r="A2164" s="10" t="s">
        <v>2596</v>
      </c>
      <c r="B2164" s="11" t="s">
        <v>16</v>
      </c>
      <c r="C2164" s="11" t="s">
        <v>17</v>
      </c>
      <c r="D2164" s="22" t="s">
        <v>2597</v>
      </c>
      <c r="E2164" s="12">
        <v>1</v>
      </c>
      <c r="F2164" s="12">
        <v>185.47</v>
      </c>
      <c r="G2164" s="13">
        <f>ROUND(E2164*F2164,2)</f>
        <v>185.47</v>
      </c>
      <c r="H2164" s="12">
        <v>1</v>
      </c>
      <c r="I2164" s="38">
        <v>0</v>
      </c>
      <c r="J2164" s="13">
        <f>ROUND(H2164*I2164,2)</f>
        <v>0</v>
      </c>
    </row>
    <row r="2165" spans="1:10" ht="33.75" x14ac:dyDescent="0.25">
      <c r="A2165" s="14"/>
      <c r="B2165" s="14"/>
      <c r="C2165" s="14"/>
      <c r="D2165" s="22" t="s">
        <v>2598</v>
      </c>
      <c r="E2165" s="14"/>
      <c r="F2165" s="14"/>
      <c r="G2165" s="14"/>
      <c r="H2165" s="14"/>
      <c r="I2165" s="14"/>
      <c r="J2165" s="14"/>
    </row>
    <row r="2166" spans="1:10" x14ac:dyDescent="0.25">
      <c r="A2166" s="10" t="s">
        <v>2599</v>
      </c>
      <c r="B2166" s="11" t="s">
        <v>16</v>
      </c>
      <c r="C2166" s="11" t="s">
        <v>17</v>
      </c>
      <c r="D2166" s="22" t="s">
        <v>2600</v>
      </c>
      <c r="E2166" s="12">
        <v>14</v>
      </c>
      <c r="F2166" s="12">
        <v>26.3</v>
      </c>
      <c r="G2166" s="13">
        <f>ROUND(E2166*F2166,2)</f>
        <v>368.2</v>
      </c>
      <c r="H2166" s="12">
        <v>14</v>
      </c>
      <c r="I2166" s="38">
        <v>0</v>
      </c>
      <c r="J2166" s="13">
        <f>ROUND(H2166*I2166,2)</f>
        <v>0</v>
      </c>
    </row>
    <row r="2167" spans="1:10" ht="22.5" x14ac:dyDescent="0.25">
      <c r="A2167" s="14"/>
      <c r="B2167" s="14"/>
      <c r="C2167" s="14"/>
      <c r="D2167" s="22" t="s">
        <v>2601</v>
      </c>
      <c r="E2167" s="14"/>
      <c r="F2167" s="14"/>
      <c r="G2167" s="14"/>
      <c r="H2167" s="14"/>
      <c r="I2167" s="14"/>
      <c r="J2167" s="14"/>
    </row>
    <row r="2168" spans="1:10" x14ac:dyDescent="0.25">
      <c r="A2168" s="10" t="s">
        <v>2602</v>
      </c>
      <c r="B2168" s="11" t="s">
        <v>16</v>
      </c>
      <c r="C2168" s="11" t="s">
        <v>107</v>
      </c>
      <c r="D2168" s="22" t="s">
        <v>2603</v>
      </c>
      <c r="E2168" s="12">
        <v>14</v>
      </c>
      <c r="F2168" s="12">
        <v>10.74</v>
      </c>
      <c r="G2168" s="13">
        <f>ROUND(E2168*F2168,2)</f>
        <v>150.36000000000001</v>
      </c>
      <c r="H2168" s="12">
        <v>14</v>
      </c>
      <c r="I2168" s="38">
        <v>0</v>
      </c>
      <c r="J2168" s="13">
        <f>ROUND(H2168*I2168,2)</f>
        <v>0</v>
      </c>
    </row>
    <row r="2169" spans="1:10" ht="22.5" x14ac:dyDescent="0.25">
      <c r="A2169" s="14"/>
      <c r="B2169" s="14"/>
      <c r="C2169" s="14"/>
      <c r="D2169" s="22" t="s">
        <v>2604</v>
      </c>
      <c r="E2169" s="14"/>
      <c r="F2169" s="14"/>
      <c r="G2169" s="14"/>
      <c r="H2169" s="14"/>
      <c r="I2169" s="14"/>
      <c r="J2169" s="14"/>
    </row>
    <row r="2170" spans="1:10" x14ac:dyDescent="0.25">
      <c r="A2170" s="10" t="s">
        <v>2605</v>
      </c>
      <c r="B2170" s="11" t="s">
        <v>16</v>
      </c>
      <c r="C2170" s="11" t="s">
        <v>107</v>
      </c>
      <c r="D2170" s="22" t="s">
        <v>2606</v>
      </c>
      <c r="E2170" s="12">
        <v>40</v>
      </c>
      <c r="F2170" s="12">
        <v>9.69</v>
      </c>
      <c r="G2170" s="13">
        <f>ROUND(E2170*F2170,2)</f>
        <v>387.6</v>
      </c>
      <c r="H2170" s="12">
        <v>40</v>
      </c>
      <c r="I2170" s="38">
        <v>0</v>
      </c>
      <c r="J2170" s="13">
        <f>ROUND(H2170*I2170,2)</f>
        <v>0</v>
      </c>
    </row>
    <row r="2171" spans="1:10" x14ac:dyDescent="0.25">
      <c r="A2171" s="14"/>
      <c r="B2171" s="14"/>
      <c r="C2171" s="14"/>
      <c r="D2171" s="22" t="s">
        <v>2607</v>
      </c>
      <c r="E2171" s="14"/>
      <c r="F2171" s="14"/>
      <c r="G2171" s="14"/>
      <c r="H2171" s="14"/>
      <c r="I2171" s="14"/>
      <c r="J2171" s="14"/>
    </row>
    <row r="2172" spans="1:10" x14ac:dyDescent="0.25">
      <c r="A2172" s="10" t="s">
        <v>2608</v>
      </c>
      <c r="B2172" s="11" t="s">
        <v>16</v>
      </c>
      <c r="C2172" s="11" t="s">
        <v>107</v>
      </c>
      <c r="D2172" s="22" t="s">
        <v>2609</v>
      </c>
      <c r="E2172" s="12">
        <v>4</v>
      </c>
      <c r="F2172" s="12">
        <v>14.53</v>
      </c>
      <c r="G2172" s="13">
        <f>ROUND(E2172*F2172,2)</f>
        <v>58.12</v>
      </c>
      <c r="H2172" s="12">
        <v>4</v>
      </c>
      <c r="I2172" s="38">
        <v>0</v>
      </c>
      <c r="J2172" s="13">
        <f>ROUND(H2172*I2172,2)</f>
        <v>0</v>
      </c>
    </row>
    <row r="2173" spans="1:10" ht="22.5" x14ac:dyDescent="0.25">
      <c r="A2173" s="14"/>
      <c r="B2173" s="14"/>
      <c r="C2173" s="14"/>
      <c r="D2173" s="22" t="s">
        <v>2610</v>
      </c>
      <c r="E2173" s="14"/>
      <c r="F2173" s="14"/>
      <c r="G2173" s="14"/>
      <c r="H2173" s="14"/>
      <c r="I2173" s="14"/>
      <c r="J2173" s="14"/>
    </row>
    <row r="2174" spans="1:10" x14ac:dyDescent="0.25">
      <c r="A2174" s="10" t="s">
        <v>2611</v>
      </c>
      <c r="B2174" s="11" t="s">
        <v>16</v>
      </c>
      <c r="C2174" s="11" t="s">
        <v>107</v>
      </c>
      <c r="D2174" s="22" t="s">
        <v>2612</v>
      </c>
      <c r="E2174" s="12">
        <v>4</v>
      </c>
      <c r="F2174" s="12">
        <v>24.19</v>
      </c>
      <c r="G2174" s="13">
        <f>ROUND(E2174*F2174,2)</f>
        <v>96.76</v>
      </c>
      <c r="H2174" s="12">
        <v>4</v>
      </c>
      <c r="I2174" s="38">
        <v>0</v>
      </c>
      <c r="J2174" s="13">
        <f>ROUND(H2174*I2174,2)</f>
        <v>0</v>
      </c>
    </row>
    <row r="2175" spans="1:10" ht="22.5" x14ac:dyDescent="0.25">
      <c r="A2175" s="14"/>
      <c r="B2175" s="14"/>
      <c r="C2175" s="14"/>
      <c r="D2175" s="22" t="s">
        <v>2613</v>
      </c>
      <c r="E2175" s="14"/>
      <c r="F2175" s="14"/>
      <c r="G2175" s="14"/>
      <c r="H2175" s="14"/>
      <c r="I2175" s="14"/>
      <c r="J2175" s="14"/>
    </row>
    <row r="2176" spans="1:10" x14ac:dyDescent="0.25">
      <c r="A2176" s="10" t="s">
        <v>2614</v>
      </c>
      <c r="B2176" s="11" t="s">
        <v>16</v>
      </c>
      <c r="C2176" s="11" t="s">
        <v>107</v>
      </c>
      <c r="D2176" s="22" t="s">
        <v>2615</v>
      </c>
      <c r="E2176" s="12">
        <v>14</v>
      </c>
      <c r="F2176" s="12">
        <v>5.81</v>
      </c>
      <c r="G2176" s="13">
        <f>ROUND(E2176*F2176,2)</f>
        <v>81.34</v>
      </c>
      <c r="H2176" s="12">
        <v>14</v>
      </c>
      <c r="I2176" s="38">
        <v>0</v>
      </c>
      <c r="J2176" s="13">
        <f>ROUND(H2176*I2176,2)</f>
        <v>0</v>
      </c>
    </row>
    <row r="2177" spans="1:10" ht="22.5" x14ac:dyDescent="0.25">
      <c r="A2177" s="14"/>
      <c r="B2177" s="14"/>
      <c r="C2177" s="14"/>
      <c r="D2177" s="22" t="s">
        <v>2616</v>
      </c>
      <c r="E2177" s="14"/>
      <c r="F2177" s="14"/>
      <c r="G2177" s="14"/>
      <c r="H2177" s="14"/>
      <c r="I2177" s="14"/>
      <c r="J2177" s="14"/>
    </row>
    <row r="2178" spans="1:10" x14ac:dyDescent="0.25">
      <c r="A2178" s="10" t="s">
        <v>2617</v>
      </c>
      <c r="B2178" s="11" t="s">
        <v>16</v>
      </c>
      <c r="C2178" s="11" t="s">
        <v>107</v>
      </c>
      <c r="D2178" s="22" t="s">
        <v>2618</v>
      </c>
      <c r="E2178" s="12">
        <v>14</v>
      </c>
      <c r="F2178" s="12">
        <v>15.74</v>
      </c>
      <c r="G2178" s="13">
        <f>ROUND(E2178*F2178,2)</f>
        <v>220.36</v>
      </c>
      <c r="H2178" s="12">
        <v>14</v>
      </c>
      <c r="I2178" s="38">
        <v>0</v>
      </c>
      <c r="J2178" s="13">
        <f>ROUND(H2178*I2178,2)</f>
        <v>0</v>
      </c>
    </row>
    <row r="2179" spans="1:10" ht="22.5" x14ac:dyDescent="0.25">
      <c r="A2179" s="14"/>
      <c r="B2179" s="14"/>
      <c r="C2179" s="14"/>
      <c r="D2179" s="22" t="s">
        <v>2619</v>
      </c>
      <c r="E2179" s="14"/>
      <c r="F2179" s="14"/>
      <c r="G2179" s="14"/>
      <c r="H2179" s="14"/>
      <c r="I2179" s="14"/>
      <c r="J2179" s="14"/>
    </row>
    <row r="2180" spans="1:10" x14ac:dyDescent="0.25">
      <c r="A2180" s="10" t="s">
        <v>2620</v>
      </c>
      <c r="B2180" s="11" t="s">
        <v>16</v>
      </c>
      <c r="C2180" s="11" t="s">
        <v>107</v>
      </c>
      <c r="D2180" s="22" t="s">
        <v>2621</v>
      </c>
      <c r="E2180" s="12">
        <v>10</v>
      </c>
      <c r="F2180" s="12">
        <v>30.39</v>
      </c>
      <c r="G2180" s="13">
        <f>ROUND(E2180*F2180,2)</f>
        <v>303.89999999999998</v>
      </c>
      <c r="H2180" s="12">
        <v>10</v>
      </c>
      <c r="I2180" s="38">
        <v>0</v>
      </c>
      <c r="J2180" s="13">
        <f>ROUND(H2180*I2180,2)</f>
        <v>0</v>
      </c>
    </row>
    <row r="2181" spans="1:10" ht="56.25" x14ac:dyDescent="0.25">
      <c r="A2181" s="14"/>
      <c r="B2181" s="14"/>
      <c r="C2181" s="14"/>
      <c r="D2181" s="22" t="s">
        <v>2622</v>
      </c>
      <c r="E2181" s="14"/>
      <c r="F2181" s="14"/>
      <c r="G2181" s="14"/>
      <c r="H2181" s="14"/>
      <c r="I2181" s="14"/>
      <c r="J2181" s="14"/>
    </row>
    <row r="2182" spans="1:10" x14ac:dyDescent="0.25">
      <c r="A2182" s="10" t="s">
        <v>2623</v>
      </c>
      <c r="B2182" s="11" t="s">
        <v>16</v>
      </c>
      <c r="C2182" s="11" t="s">
        <v>17</v>
      </c>
      <c r="D2182" s="22" t="s">
        <v>2624</v>
      </c>
      <c r="E2182" s="12">
        <v>4</v>
      </c>
      <c r="F2182" s="12">
        <v>39.590000000000003</v>
      </c>
      <c r="G2182" s="13">
        <f>ROUND(E2182*F2182,2)</f>
        <v>158.36000000000001</v>
      </c>
      <c r="H2182" s="12">
        <v>4</v>
      </c>
      <c r="I2182" s="38">
        <v>0</v>
      </c>
      <c r="J2182" s="13">
        <f>ROUND(H2182*I2182,2)</f>
        <v>0</v>
      </c>
    </row>
    <row r="2183" spans="1:10" ht="33.75" x14ac:dyDescent="0.25">
      <c r="A2183" s="14"/>
      <c r="B2183" s="14"/>
      <c r="C2183" s="14"/>
      <c r="D2183" s="22" t="s">
        <v>2625</v>
      </c>
      <c r="E2183" s="14"/>
      <c r="F2183" s="14"/>
      <c r="G2183" s="14"/>
      <c r="H2183" s="14"/>
      <c r="I2183" s="14"/>
      <c r="J2183" s="14"/>
    </row>
    <row r="2184" spans="1:10" x14ac:dyDescent="0.25">
      <c r="A2184" s="10" t="s">
        <v>2626</v>
      </c>
      <c r="B2184" s="11" t="s">
        <v>16</v>
      </c>
      <c r="C2184" s="11" t="s">
        <v>17</v>
      </c>
      <c r="D2184" s="22" t="s">
        <v>2627</v>
      </c>
      <c r="E2184" s="12">
        <v>8</v>
      </c>
      <c r="F2184" s="12">
        <v>123.28</v>
      </c>
      <c r="G2184" s="13">
        <f>ROUND(E2184*F2184,2)</f>
        <v>986.24</v>
      </c>
      <c r="H2184" s="12">
        <v>8</v>
      </c>
      <c r="I2184" s="38">
        <v>0</v>
      </c>
      <c r="J2184" s="13">
        <f>ROUND(H2184*I2184,2)</f>
        <v>0</v>
      </c>
    </row>
    <row r="2185" spans="1:10" ht="45" x14ac:dyDescent="0.25">
      <c r="A2185" s="14"/>
      <c r="B2185" s="14"/>
      <c r="C2185" s="14"/>
      <c r="D2185" s="22" t="s">
        <v>2628</v>
      </c>
      <c r="E2185" s="14"/>
      <c r="F2185" s="14"/>
      <c r="G2185" s="14"/>
      <c r="H2185" s="14"/>
      <c r="I2185" s="14"/>
      <c r="J2185" s="14"/>
    </row>
    <row r="2186" spans="1:10" x14ac:dyDescent="0.25">
      <c r="A2186" s="10" t="s">
        <v>2629</v>
      </c>
      <c r="B2186" s="11" t="s">
        <v>16</v>
      </c>
      <c r="C2186" s="11" t="s">
        <v>17</v>
      </c>
      <c r="D2186" s="22" t="s">
        <v>2630</v>
      </c>
      <c r="E2186" s="12">
        <v>4</v>
      </c>
      <c r="F2186" s="12">
        <v>40.89</v>
      </c>
      <c r="G2186" s="13">
        <f>ROUND(E2186*F2186,2)</f>
        <v>163.56</v>
      </c>
      <c r="H2186" s="12">
        <v>4</v>
      </c>
      <c r="I2186" s="38">
        <v>0</v>
      </c>
      <c r="J2186" s="13">
        <f>ROUND(H2186*I2186,2)</f>
        <v>0</v>
      </c>
    </row>
    <row r="2187" spans="1:10" ht="22.5" x14ac:dyDescent="0.25">
      <c r="A2187" s="14"/>
      <c r="B2187" s="14"/>
      <c r="C2187" s="14"/>
      <c r="D2187" s="22" t="s">
        <v>2631</v>
      </c>
      <c r="E2187" s="14"/>
      <c r="F2187" s="14"/>
      <c r="G2187" s="14"/>
      <c r="H2187" s="14"/>
      <c r="I2187" s="14"/>
      <c r="J2187" s="14"/>
    </row>
    <row r="2188" spans="1:10" x14ac:dyDescent="0.25">
      <c r="A2188" s="10" t="s">
        <v>2632</v>
      </c>
      <c r="B2188" s="11" t="s">
        <v>16</v>
      </c>
      <c r="C2188" s="11" t="s">
        <v>17</v>
      </c>
      <c r="D2188" s="22" t="s">
        <v>2633</v>
      </c>
      <c r="E2188" s="12">
        <v>4</v>
      </c>
      <c r="F2188" s="12">
        <v>31.3</v>
      </c>
      <c r="G2188" s="13">
        <f>ROUND(E2188*F2188,2)</f>
        <v>125.2</v>
      </c>
      <c r="H2188" s="12">
        <v>4</v>
      </c>
      <c r="I2188" s="38">
        <v>0</v>
      </c>
      <c r="J2188" s="13">
        <f>ROUND(H2188*I2188,2)</f>
        <v>0</v>
      </c>
    </row>
    <row r="2189" spans="1:10" ht="22.5" x14ac:dyDescent="0.25">
      <c r="A2189" s="14"/>
      <c r="B2189" s="14"/>
      <c r="C2189" s="14"/>
      <c r="D2189" s="22" t="s">
        <v>2634</v>
      </c>
      <c r="E2189" s="14"/>
      <c r="F2189" s="14"/>
      <c r="G2189" s="14"/>
      <c r="H2189" s="14"/>
      <c r="I2189" s="14"/>
      <c r="J2189" s="14"/>
    </row>
    <row r="2190" spans="1:10" x14ac:dyDescent="0.25">
      <c r="A2190" s="10" t="s">
        <v>2635</v>
      </c>
      <c r="B2190" s="11" t="s">
        <v>16</v>
      </c>
      <c r="C2190" s="11" t="s">
        <v>17</v>
      </c>
      <c r="D2190" s="22" t="s">
        <v>2636</v>
      </c>
      <c r="E2190" s="12">
        <v>1</v>
      </c>
      <c r="F2190" s="12">
        <v>590.63</v>
      </c>
      <c r="G2190" s="13">
        <f>ROUND(E2190*F2190,2)</f>
        <v>590.63</v>
      </c>
      <c r="H2190" s="12">
        <v>1</v>
      </c>
      <c r="I2190" s="38">
        <v>0</v>
      </c>
      <c r="J2190" s="13">
        <f>ROUND(H2190*I2190,2)</f>
        <v>0</v>
      </c>
    </row>
    <row r="2191" spans="1:10" ht="112.5" x14ac:dyDescent="0.25">
      <c r="A2191" s="14"/>
      <c r="B2191" s="14"/>
      <c r="C2191" s="14"/>
      <c r="D2191" s="22" t="s">
        <v>2637</v>
      </c>
      <c r="E2191" s="14"/>
      <c r="F2191" s="14"/>
      <c r="G2191" s="14"/>
      <c r="H2191" s="14"/>
      <c r="I2191" s="14"/>
      <c r="J2191" s="14"/>
    </row>
    <row r="2192" spans="1:10" x14ac:dyDescent="0.25">
      <c r="A2192" s="10" t="s">
        <v>2638</v>
      </c>
      <c r="B2192" s="11" t="s">
        <v>16</v>
      </c>
      <c r="C2192" s="11" t="s">
        <v>17</v>
      </c>
      <c r="D2192" s="22" t="s">
        <v>2639</v>
      </c>
      <c r="E2192" s="12">
        <v>1</v>
      </c>
      <c r="F2192" s="12">
        <v>1680</v>
      </c>
      <c r="G2192" s="13">
        <f>ROUND(E2192*F2192,2)</f>
        <v>1680</v>
      </c>
      <c r="H2192" s="12">
        <v>1</v>
      </c>
      <c r="I2192" s="38">
        <v>0</v>
      </c>
      <c r="J2192" s="13">
        <f>ROUND(H2192*I2192,2)</f>
        <v>0</v>
      </c>
    </row>
    <row r="2193" spans="1:10" ht="56.25" x14ac:dyDescent="0.25">
      <c r="A2193" s="14"/>
      <c r="B2193" s="14"/>
      <c r="C2193" s="14"/>
      <c r="D2193" s="22" t="s">
        <v>2640</v>
      </c>
      <c r="E2193" s="14"/>
      <c r="F2193" s="14"/>
      <c r="G2193" s="14"/>
      <c r="H2193" s="14"/>
      <c r="I2193" s="14"/>
      <c r="J2193" s="14"/>
    </row>
    <row r="2194" spans="1:10" x14ac:dyDescent="0.25">
      <c r="A2194" s="14"/>
      <c r="B2194" s="14"/>
      <c r="C2194" s="14"/>
      <c r="D2194" s="33" t="s">
        <v>2641</v>
      </c>
      <c r="E2194" s="12">
        <v>1</v>
      </c>
      <c r="F2194" s="15">
        <f>G2162+G2164+G2166+G2168+G2170+G2172+G2174+G2176+G2178+G2180+G2182+G2184+G2186+G2188+G2190+G2192</f>
        <v>43836.4</v>
      </c>
      <c r="G2194" s="15">
        <f>ROUND(E2194*F2194,2)</f>
        <v>43836.4</v>
      </c>
      <c r="H2194" s="12">
        <v>1</v>
      </c>
      <c r="I2194" s="15">
        <f>J2162+J2164+J2166+J2168+J2170+J2172+J2174+J2176+J2178+J2180+J2182+J2184+J2186+J2188+J2190+J2192</f>
        <v>0</v>
      </c>
      <c r="J2194" s="15">
        <f>ROUND(H2194*I2194,2)</f>
        <v>0</v>
      </c>
    </row>
    <row r="2195" spans="1:10" ht="1.1499999999999999" customHeight="1" x14ac:dyDescent="0.25">
      <c r="A2195" s="16"/>
      <c r="B2195" s="16"/>
      <c r="C2195" s="16"/>
      <c r="D2195" s="34"/>
      <c r="E2195" s="16"/>
      <c r="F2195" s="16"/>
      <c r="G2195" s="16"/>
      <c r="H2195" s="16"/>
      <c r="I2195" s="16"/>
      <c r="J2195" s="16"/>
    </row>
    <row r="2196" spans="1:10" x14ac:dyDescent="0.25">
      <c r="A2196" s="28" t="s">
        <v>2642</v>
      </c>
      <c r="B2196" s="28" t="s">
        <v>10</v>
      </c>
      <c r="C2196" s="28" t="s">
        <v>17</v>
      </c>
      <c r="D2196" s="37" t="s">
        <v>2643</v>
      </c>
      <c r="E2196" s="29">
        <f t="shared" ref="E2196:J2196" si="140">E2213</f>
        <v>1</v>
      </c>
      <c r="F2196" s="29">
        <f t="shared" si="140"/>
        <v>5466.62</v>
      </c>
      <c r="G2196" s="29">
        <f t="shared" si="140"/>
        <v>5466.62</v>
      </c>
      <c r="H2196" s="29">
        <f t="shared" si="140"/>
        <v>1</v>
      </c>
      <c r="I2196" s="29">
        <f t="shared" si="140"/>
        <v>0</v>
      </c>
      <c r="J2196" s="29">
        <f t="shared" si="140"/>
        <v>0</v>
      </c>
    </row>
    <row r="2197" spans="1:10" x14ac:dyDescent="0.25">
      <c r="A2197" s="10" t="s">
        <v>2644</v>
      </c>
      <c r="B2197" s="11" t="s">
        <v>16</v>
      </c>
      <c r="C2197" s="11" t="s">
        <v>17</v>
      </c>
      <c r="D2197" s="22" t="s">
        <v>2645</v>
      </c>
      <c r="E2197" s="12">
        <v>1</v>
      </c>
      <c r="F2197" s="12">
        <v>472.5</v>
      </c>
      <c r="G2197" s="13">
        <f>ROUND(E2197*F2197,2)</f>
        <v>472.5</v>
      </c>
      <c r="H2197" s="12">
        <v>1</v>
      </c>
      <c r="I2197" s="38">
        <v>0</v>
      </c>
      <c r="J2197" s="13">
        <f>ROUND(H2197*I2197,2)</f>
        <v>0</v>
      </c>
    </row>
    <row r="2198" spans="1:10" ht="202.5" x14ac:dyDescent="0.25">
      <c r="A2198" s="14"/>
      <c r="B2198" s="14"/>
      <c r="C2198" s="14"/>
      <c r="D2198" s="22" t="s">
        <v>2646</v>
      </c>
      <c r="E2198" s="14"/>
      <c r="F2198" s="14"/>
      <c r="G2198" s="14"/>
      <c r="H2198" s="14"/>
      <c r="I2198" s="14"/>
      <c r="J2198" s="14"/>
    </row>
    <row r="2199" spans="1:10" x14ac:dyDescent="0.25">
      <c r="A2199" s="10" t="s">
        <v>2647</v>
      </c>
      <c r="B2199" s="11" t="s">
        <v>16</v>
      </c>
      <c r="C2199" s="11" t="s">
        <v>17</v>
      </c>
      <c r="D2199" s="22" t="s">
        <v>2648</v>
      </c>
      <c r="E2199" s="12">
        <v>1</v>
      </c>
      <c r="F2199" s="12">
        <v>487.91</v>
      </c>
      <c r="G2199" s="13">
        <f>ROUND(E2199*F2199,2)</f>
        <v>487.91</v>
      </c>
      <c r="H2199" s="12">
        <v>1</v>
      </c>
      <c r="I2199" s="38">
        <v>0</v>
      </c>
      <c r="J2199" s="13">
        <f>ROUND(H2199*I2199,2)</f>
        <v>0</v>
      </c>
    </row>
    <row r="2200" spans="1:10" ht="101.25" x14ac:dyDescent="0.25">
      <c r="A2200" s="14"/>
      <c r="B2200" s="14"/>
      <c r="C2200" s="14"/>
      <c r="D2200" s="22" t="s">
        <v>2649</v>
      </c>
      <c r="E2200" s="14"/>
      <c r="F2200" s="14"/>
      <c r="G2200" s="14"/>
      <c r="H2200" s="14"/>
      <c r="I2200" s="14"/>
      <c r="J2200" s="14"/>
    </row>
    <row r="2201" spans="1:10" x14ac:dyDescent="0.25">
      <c r="A2201" s="10" t="s">
        <v>2650</v>
      </c>
      <c r="B2201" s="11" t="s">
        <v>16</v>
      </c>
      <c r="C2201" s="11" t="s">
        <v>17</v>
      </c>
      <c r="D2201" s="22" t="s">
        <v>2651</v>
      </c>
      <c r="E2201" s="12">
        <v>1</v>
      </c>
      <c r="F2201" s="12">
        <v>515.21</v>
      </c>
      <c r="G2201" s="13">
        <f>ROUND(E2201*F2201,2)</f>
        <v>515.21</v>
      </c>
      <c r="H2201" s="12">
        <v>1</v>
      </c>
      <c r="I2201" s="38">
        <v>0</v>
      </c>
      <c r="J2201" s="13">
        <f>ROUND(H2201*I2201,2)</f>
        <v>0</v>
      </c>
    </row>
    <row r="2202" spans="1:10" ht="112.5" x14ac:dyDescent="0.25">
      <c r="A2202" s="14"/>
      <c r="B2202" s="14"/>
      <c r="C2202" s="14"/>
      <c r="D2202" s="22" t="s">
        <v>2652</v>
      </c>
      <c r="E2202" s="14"/>
      <c r="F2202" s="14"/>
      <c r="G2202" s="14"/>
      <c r="H2202" s="14"/>
      <c r="I2202" s="14"/>
      <c r="J2202" s="14"/>
    </row>
    <row r="2203" spans="1:10" x14ac:dyDescent="0.25">
      <c r="A2203" s="10" t="s">
        <v>2653</v>
      </c>
      <c r="B2203" s="11" t="s">
        <v>16</v>
      </c>
      <c r="C2203" s="11" t="s">
        <v>17</v>
      </c>
      <c r="D2203" s="22" t="s">
        <v>2654</v>
      </c>
      <c r="E2203" s="12">
        <v>1</v>
      </c>
      <c r="F2203" s="12">
        <v>487.91</v>
      </c>
      <c r="G2203" s="13">
        <f>ROUND(E2203*F2203,2)</f>
        <v>487.91</v>
      </c>
      <c r="H2203" s="12">
        <v>1</v>
      </c>
      <c r="I2203" s="38">
        <v>0</v>
      </c>
      <c r="J2203" s="13">
        <f>ROUND(H2203*I2203,2)</f>
        <v>0</v>
      </c>
    </row>
    <row r="2204" spans="1:10" ht="101.25" x14ac:dyDescent="0.25">
      <c r="A2204" s="14"/>
      <c r="B2204" s="14"/>
      <c r="C2204" s="14"/>
      <c r="D2204" s="22" t="s">
        <v>2655</v>
      </c>
      <c r="E2204" s="14"/>
      <c r="F2204" s="14"/>
      <c r="G2204" s="14"/>
      <c r="H2204" s="14"/>
      <c r="I2204" s="14"/>
      <c r="J2204" s="14"/>
    </row>
    <row r="2205" spans="1:10" x14ac:dyDescent="0.25">
      <c r="A2205" s="10" t="s">
        <v>2656</v>
      </c>
      <c r="B2205" s="11" t="s">
        <v>16</v>
      </c>
      <c r="C2205" s="11" t="s">
        <v>17</v>
      </c>
      <c r="D2205" s="22" t="s">
        <v>2657</v>
      </c>
      <c r="E2205" s="12">
        <v>1</v>
      </c>
      <c r="F2205" s="12">
        <v>551.96</v>
      </c>
      <c r="G2205" s="13">
        <f>ROUND(E2205*F2205,2)</f>
        <v>551.96</v>
      </c>
      <c r="H2205" s="12">
        <v>1</v>
      </c>
      <c r="I2205" s="38">
        <v>0</v>
      </c>
      <c r="J2205" s="13">
        <f>ROUND(H2205*I2205,2)</f>
        <v>0</v>
      </c>
    </row>
    <row r="2206" spans="1:10" ht="146.25" x14ac:dyDescent="0.25">
      <c r="A2206" s="14"/>
      <c r="B2206" s="14"/>
      <c r="C2206" s="14"/>
      <c r="D2206" s="22" t="s">
        <v>2658</v>
      </c>
      <c r="E2206" s="14"/>
      <c r="F2206" s="14"/>
      <c r="G2206" s="14"/>
      <c r="H2206" s="14"/>
      <c r="I2206" s="14"/>
      <c r="J2206" s="14"/>
    </row>
    <row r="2207" spans="1:10" x14ac:dyDescent="0.25">
      <c r="A2207" s="10" t="s">
        <v>2659</v>
      </c>
      <c r="B2207" s="11" t="s">
        <v>16</v>
      </c>
      <c r="C2207" s="11" t="s">
        <v>17</v>
      </c>
      <c r="D2207" s="22" t="s">
        <v>2660</v>
      </c>
      <c r="E2207" s="12">
        <v>1</v>
      </c>
      <c r="F2207" s="12">
        <v>861</v>
      </c>
      <c r="G2207" s="13">
        <f>ROUND(E2207*F2207,2)</f>
        <v>861</v>
      </c>
      <c r="H2207" s="12">
        <v>1</v>
      </c>
      <c r="I2207" s="38">
        <v>0</v>
      </c>
      <c r="J2207" s="13">
        <f>ROUND(H2207*I2207,2)</f>
        <v>0</v>
      </c>
    </row>
    <row r="2208" spans="1:10" ht="90" x14ac:dyDescent="0.25">
      <c r="A2208" s="14"/>
      <c r="B2208" s="14"/>
      <c r="C2208" s="14"/>
      <c r="D2208" s="22" t="s">
        <v>2661</v>
      </c>
      <c r="E2208" s="14"/>
      <c r="F2208" s="14"/>
      <c r="G2208" s="14"/>
      <c r="H2208" s="14"/>
      <c r="I2208" s="14"/>
      <c r="J2208" s="14"/>
    </row>
    <row r="2209" spans="1:10" x14ac:dyDescent="0.25">
      <c r="A2209" s="10" t="s">
        <v>2662</v>
      </c>
      <c r="B2209" s="11" t="s">
        <v>16</v>
      </c>
      <c r="C2209" s="11" t="s">
        <v>17</v>
      </c>
      <c r="D2209" s="22" t="s">
        <v>2663</v>
      </c>
      <c r="E2209" s="12">
        <v>1</v>
      </c>
      <c r="F2209" s="12">
        <v>1695.75</v>
      </c>
      <c r="G2209" s="13">
        <f>ROUND(E2209*F2209,2)</f>
        <v>1695.75</v>
      </c>
      <c r="H2209" s="12">
        <v>1</v>
      </c>
      <c r="I2209" s="38">
        <v>0</v>
      </c>
      <c r="J2209" s="13">
        <f>ROUND(H2209*I2209,2)</f>
        <v>0</v>
      </c>
    </row>
    <row r="2210" spans="1:10" ht="247.5" x14ac:dyDescent="0.25">
      <c r="A2210" s="14"/>
      <c r="B2210" s="14"/>
      <c r="C2210" s="14"/>
      <c r="D2210" s="22" t="s">
        <v>2664</v>
      </c>
      <c r="E2210" s="14"/>
      <c r="F2210" s="14"/>
      <c r="G2210" s="14"/>
      <c r="H2210" s="14"/>
      <c r="I2210" s="14"/>
      <c r="J2210" s="14"/>
    </row>
    <row r="2211" spans="1:10" x14ac:dyDescent="0.25">
      <c r="A2211" s="10" t="s">
        <v>2665</v>
      </c>
      <c r="B2211" s="11" t="s">
        <v>16</v>
      </c>
      <c r="C2211" s="11" t="s">
        <v>17</v>
      </c>
      <c r="D2211" s="22" t="s">
        <v>2666</v>
      </c>
      <c r="E2211" s="12">
        <v>1</v>
      </c>
      <c r="F2211" s="12">
        <v>394.38</v>
      </c>
      <c r="G2211" s="13">
        <f>ROUND(E2211*F2211,2)</f>
        <v>394.38</v>
      </c>
      <c r="H2211" s="12">
        <v>1</v>
      </c>
      <c r="I2211" s="38">
        <v>0</v>
      </c>
      <c r="J2211" s="13">
        <f>ROUND(H2211*I2211,2)</f>
        <v>0</v>
      </c>
    </row>
    <row r="2212" spans="1:10" ht="56.25" x14ac:dyDescent="0.25">
      <c r="A2212" s="14"/>
      <c r="B2212" s="14"/>
      <c r="C2212" s="14"/>
      <c r="D2212" s="22" t="s">
        <v>2667</v>
      </c>
      <c r="E2212" s="14"/>
      <c r="F2212" s="14"/>
      <c r="G2212" s="14"/>
      <c r="H2212" s="14"/>
      <c r="I2212" s="14"/>
      <c r="J2212" s="14"/>
    </row>
    <row r="2213" spans="1:10" x14ac:dyDescent="0.25">
      <c r="A2213" s="14"/>
      <c r="B2213" s="14"/>
      <c r="C2213" s="14"/>
      <c r="D2213" s="33" t="s">
        <v>2668</v>
      </c>
      <c r="E2213" s="12">
        <v>1</v>
      </c>
      <c r="F2213" s="15">
        <f>G2197+G2199+G2201+G2203+G2205+G2207+G2209+G2211</f>
        <v>5466.62</v>
      </c>
      <c r="G2213" s="15">
        <f>ROUND(E2213*F2213,2)</f>
        <v>5466.62</v>
      </c>
      <c r="H2213" s="12">
        <v>1</v>
      </c>
      <c r="I2213" s="15">
        <f>J2197+J2199+J2201+J2203+J2205+J2207+J2209+J2211</f>
        <v>0</v>
      </c>
      <c r="J2213" s="15">
        <f>ROUND(H2213*I2213,2)</f>
        <v>0</v>
      </c>
    </row>
    <row r="2214" spans="1:10" ht="1.1499999999999999" customHeight="1" x14ac:dyDescent="0.25">
      <c r="A2214" s="16"/>
      <c r="B2214" s="16"/>
      <c r="C2214" s="16"/>
      <c r="D2214" s="34"/>
      <c r="E2214" s="16"/>
      <c r="F2214" s="16"/>
      <c r="G2214" s="16"/>
      <c r="H2214" s="16"/>
      <c r="I2214" s="16"/>
      <c r="J2214" s="16"/>
    </row>
    <row r="2215" spans="1:10" x14ac:dyDescent="0.25">
      <c r="A2215" s="28" t="s">
        <v>2669</v>
      </c>
      <c r="B2215" s="28" t="s">
        <v>10</v>
      </c>
      <c r="C2215" s="28" t="s">
        <v>17</v>
      </c>
      <c r="D2215" s="37" t="s">
        <v>2670</v>
      </c>
      <c r="E2215" s="29">
        <f t="shared" ref="E2215:J2215" si="141">E2222</f>
        <v>1</v>
      </c>
      <c r="F2215" s="29">
        <f t="shared" si="141"/>
        <v>4723.95</v>
      </c>
      <c r="G2215" s="29">
        <f t="shared" si="141"/>
        <v>4723.95</v>
      </c>
      <c r="H2215" s="29">
        <f t="shared" si="141"/>
        <v>1</v>
      </c>
      <c r="I2215" s="29">
        <f t="shared" si="141"/>
        <v>0</v>
      </c>
      <c r="J2215" s="29">
        <f t="shared" si="141"/>
        <v>0</v>
      </c>
    </row>
    <row r="2216" spans="1:10" x14ac:dyDescent="0.25">
      <c r="A2216" s="10" t="s">
        <v>2671</v>
      </c>
      <c r="B2216" s="11" t="s">
        <v>16</v>
      </c>
      <c r="C2216" s="11" t="s">
        <v>17</v>
      </c>
      <c r="D2216" s="22" t="s">
        <v>2672</v>
      </c>
      <c r="E2216" s="12">
        <v>1</v>
      </c>
      <c r="F2216" s="12">
        <v>1655.85</v>
      </c>
      <c r="G2216" s="13">
        <f>ROUND(E2216*F2216,2)</f>
        <v>1655.85</v>
      </c>
      <c r="H2216" s="12">
        <v>1</v>
      </c>
      <c r="I2216" s="38">
        <v>0</v>
      </c>
      <c r="J2216" s="13">
        <f>ROUND(H2216*I2216,2)</f>
        <v>0</v>
      </c>
    </row>
    <row r="2217" spans="1:10" ht="45" x14ac:dyDescent="0.25">
      <c r="A2217" s="14"/>
      <c r="B2217" s="14"/>
      <c r="C2217" s="14"/>
      <c r="D2217" s="22" t="s">
        <v>2673</v>
      </c>
      <c r="E2217" s="14"/>
      <c r="F2217" s="14"/>
      <c r="G2217" s="14"/>
      <c r="H2217" s="14"/>
      <c r="I2217" s="14"/>
      <c r="J2217" s="14"/>
    </row>
    <row r="2218" spans="1:10" x14ac:dyDescent="0.25">
      <c r="A2218" s="10" t="s">
        <v>2674</v>
      </c>
      <c r="B2218" s="11" t="s">
        <v>16</v>
      </c>
      <c r="C2218" s="11" t="s">
        <v>17</v>
      </c>
      <c r="D2218" s="22" t="s">
        <v>2675</v>
      </c>
      <c r="E2218" s="12">
        <v>1</v>
      </c>
      <c r="F2218" s="12">
        <v>1388.1</v>
      </c>
      <c r="G2218" s="13">
        <f>ROUND(E2218*F2218,2)</f>
        <v>1388.1</v>
      </c>
      <c r="H2218" s="12">
        <v>1</v>
      </c>
      <c r="I2218" s="38">
        <v>0</v>
      </c>
      <c r="J2218" s="13">
        <f>ROUND(H2218*I2218,2)</f>
        <v>0</v>
      </c>
    </row>
    <row r="2219" spans="1:10" ht="78.75" x14ac:dyDescent="0.25">
      <c r="A2219" s="14"/>
      <c r="B2219" s="14"/>
      <c r="C2219" s="14"/>
      <c r="D2219" s="22" t="s">
        <v>2676</v>
      </c>
      <c r="E2219" s="14"/>
      <c r="F2219" s="14"/>
      <c r="G2219" s="14"/>
      <c r="H2219" s="14"/>
      <c r="I2219" s="14"/>
      <c r="J2219" s="14"/>
    </row>
    <row r="2220" spans="1:10" x14ac:dyDescent="0.25">
      <c r="A2220" s="10" t="s">
        <v>2677</v>
      </c>
      <c r="B2220" s="11" t="s">
        <v>16</v>
      </c>
      <c r="C2220" s="11" t="s">
        <v>17</v>
      </c>
      <c r="D2220" s="22" t="s">
        <v>2678</v>
      </c>
      <c r="E2220" s="12">
        <v>1</v>
      </c>
      <c r="F2220" s="12">
        <v>1680</v>
      </c>
      <c r="G2220" s="13">
        <f>ROUND(E2220*F2220,2)</f>
        <v>1680</v>
      </c>
      <c r="H2220" s="12">
        <v>1</v>
      </c>
      <c r="I2220" s="38">
        <v>0</v>
      </c>
      <c r="J2220" s="13">
        <f>ROUND(H2220*I2220,2)</f>
        <v>0</v>
      </c>
    </row>
    <row r="2221" spans="1:10" ht="157.5" x14ac:dyDescent="0.25">
      <c r="A2221" s="14"/>
      <c r="B2221" s="14"/>
      <c r="C2221" s="14"/>
      <c r="D2221" s="22" t="s">
        <v>2679</v>
      </c>
      <c r="E2221" s="14"/>
      <c r="F2221" s="14"/>
      <c r="G2221" s="14"/>
      <c r="H2221" s="14"/>
      <c r="I2221" s="14"/>
      <c r="J2221" s="14"/>
    </row>
    <row r="2222" spans="1:10" x14ac:dyDescent="0.25">
      <c r="A2222" s="14"/>
      <c r="B2222" s="14"/>
      <c r="C2222" s="14"/>
      <c r="D2222" s="33" t="s">
        <v>2680</v>
      </c>
      <c r="E2222" s="12">
        <v>1</v>
      </c>
      <c r="F2222" s="15">
        <f>G2216+G2218+G2220</f>
        <v>4723.95</v>
      </c>
      <c r="G2222" s="15">
        <f>ROUND(E2222*F2222,2)</f>
        <v>4723.95</v>
      </c>
      <c r="H2222" s="12">
        <v>1</v>
      </c>
      <c r="I2222" s="15">
        <f>J2216+J2218+J2220</f>
        <v>0</v>
      </c>
      <c r="J2222" s="15">
        <f>ROUND(H2222*I2222,2)</f>
        <v>0</v>
      </c>
    </row>
    <row r="2223" spans="1:10" ht="1.1499999999999999" customHeight="1" x14ac:dyDescent="0.25">
      <c r="A2223" s="16"/>
      <c r="B2223" s="16"/>
      <c r="C2223" s="16"/>
      <c r="D2223" s="34"/>
      <c r="E2223" s="16"/>
      <c r="F2223" s="16"/>
      <c r="G2223" s="16"/>
      <c r="H2223" s="16"/>
      <c r="I2223" s="16"/>
      <c r="J2223" s="16"/>
    </row>
    <row r="2224" spans="1:10" x14ac:dyDescent="0.25">
      <c r="A2224" s="28" t="s">
        <v>2681</v>
      </c>
      <c r="B2224" s="28" t="s">
        <v>10</v>
      </c>
      <c r="C2224" s="28" t="s">
        <v>17</v>
      </c>
      <c r="D2224" s="37" t="s">
        <v>2682</v>
      </c>
      <c r="E2224" s="29">
        <f t="shared" ref="E2224:J2224" si="142">E2229</f>
        <v>1</v>
      </c>
      <c r="F2224" s="29">
        <f t="shared" si="142"/>
        <v>3243.31</v>
      </c>
      <c r="G2224" s="29">
        <f t="shared" si="142"/>
        <v>3243.31</v>
      </c>
      <c r="H2224" s="29">
        <f t="shared" si="142"/>
        <v>1</v>
      </c>
      <c r="I2224" s="29">
        <f t="shared" si="142"/>
        <v>0</v>
      </c>
      <c r="J2224" s="29">
        <f t="shared" si="142"/>
        <v>0</v>
      </c>
    </row>
    <row r="2225" spans="1:10" x14ac:dyDescent="0.25">
      <c r="A2225" s="10" t="s">
        <v>2683</v>
      </c>
      <c r="B2225" s="11" t="s">
        <v>16</v>
      </c>
      <c r="C2225" s="11" t="s">
        <v>17</v>
      </c>
      <c r="D2225" s="22" t="s">
        <v>2684</v>
      </c>
      <c r="E2225" s="12">
        <v>2</v>
      </c>
      <c r="F2225" s="12">
        <v>1268.6300000000001</v>
      </c>
      <c r="G2225" s="13">
        <f>ROUND(E2225*F2225,2)</f>
        <v>2537.2600000000002</v>
      </c>
      <c r="H2225" s="12">
        <v>2</v>
      </c>
      <c r="I2225" s="38">
        <v>0</v>
      </c>
      <c r="J2225" s="13">
        <f>ROUND(H2225*I2225,2)</f>
        <v>0</v>
      </c>
    </row>
    <row r="2226" spans="1:10" ht="33.75" x14ac:dyDescent="0.25">
      <c r="A2226" s="14"/>
      <c r="B2226" s="14"/>
      <c r="C2226" s="14"/>
      <c r="D2226" s="22" t="s">
        <v>2685</v>
      </c>
      <c r="E2226" s="14"/>
      <c r="F2226" s="14"/>
      <c r="G2226" s="14"/>
      <c r="H2226" s="14"/>
      <c r="I2226" s="14"/>
      <c r="J2226" s="14"/>
    </row>
    <row r="2227" spans="1:10" x14ac:dyDescent="0.25">
      <c r="A2227" s="10" t="s">
        <v>2318</v>
      </c>
      <c r="B2227" s="11" t="s">
        <v>16</v>
      </c>
      <c r="C2227" s="11" t="s">
        <v>107</v>
      </c>
      <c r="D2227" s="22" t="s">
        <v>2319</v>
      </c>
      <c r="E2227" s="12">
        <v>135</v>
      </c>
      <c r="F2227" s="12">
        <v>5.23</v>
      </c>
      <c r="G2227" s="13">
        <f>ROUND(E2227*F2227,2)</f>
        <v>706.05</v>
      </c>
      <c r="H2227" s="12">
        <v>135</v>
      </c>
      <c r="I2227" s="38">
        <v>0</v>
      </c>
      <c r="J2227" s="13">
        <f>ROUND(H2227*I2227,2)</f>
        <v>0</v>
      </c>
    </row>
    <row r="2228" spans="1:10" ht="33.75" x14ac:dyDescent="0.25">
      <c r="A2228" s="14"/>
      <c r="B2228" s="14"/>
      <c r="C2228" s="14"/>
      <c r="D2228" s="22" t="s">
        <v>2320</v>
      </c>
      <c r="E2228" s="14"/>
      <c r="F2228" s="14"/>
      <c r="G2228" s="14"/>
      <c r="H2228" s="14"/>
      <c r="I2228" s="14"/>
      <c r="J2228" s="14"/>
    </row>
    <row r="2229" spans="1:10" x14ac:dyDescent="0.25">
      <c r="A2229" s="14"/>
      <c r="B2229" s="14"/>
      <c r="C2229" s="14"/>
      <c r="D2229" s="33" t="s">
        <v>2686</v>
      </c>
      <c r="E2229" s="12">
        <v>1</v>
      </c>
      <c r="F2229" s="15">
        <f>G2225+G2227</f>
        <v>3243.31</v>
      </c>
      <c r="G2229" s="15">
        <f>ROUND(E2229*F2229,2)</f>
        <v>3243.31</v>
      </c>
      <c r="H2229" s="12">
        <v>1</v>
      </c>
      <c r="I2229" s="15">
        <f>J2225+J2227</f>
        <v>0</v>
      </c>
      <c r="J2229" s="15">
        <f>ROUND(H2229*I2229,2)</f>
        <v>0</v>
      </c>
    </row>
    <row r="2230" spans="1:10" ht="1.1499999999999999" customHeight="1" x14ac:dyDescent="0.25">
      <c r="A2230" s="16"/>
      <c r="B2230" s="16"/>
      <c r="C2230" s="16"/>
      <c r="D2230" s="34"/>
      <c r="E2230" s="16"/>
      <c r="F2230" s="16"/>
      <c r="G2230" s="16"/>
      <c r="H2230" s="16"/>
      <c r="I2230" s="16"/>
      <c r="J2230" s="16"/>
    </row>
    <row r="2231" spans="1:10" x14ac:dyDescent="0.25">
      <c r="A2231" s="28" t="s">
        <v>2687</v>
      </c>
      <c r="B2231" s="28" t="s">
        <v>10</v>
      </c>
      <c r="C2231" s="28" t="s">
        <v>17</v>
      </c>
      <c r="D2231" s="37" t="s">
        <v>2688</v>
      </c>
      <c r="E2231" s="29">
        <f t="shared" ref="E2231:J2231" si="143">E2238</f>
        <v>1</v>
      </c>
      <c r="F2231" s="29">
        <f t="shared" si="143"/>
        <v>689.64</v>
      </c>
      <c r="G2231" s="29">
        <f t="shared" si="143"/>
        <v>689.64</v>
      </c>
      <c r="H2231" s="29">
        <f t="shared" si="143"/>
        <v>1</v>
      </c>
      <c r="I2231" s="29">
        <f t="shared" si="143"/>
        <v>0</v>
      </c>
      <c r="J2231" s="29">
        <f t="shared" si="143"/>
        <v>0</v>
      </c>
    </row>
    <row r="2232" spans="1:10" x14ac:dyDescent="0.25">
      <c r="A2232" s="10" t="s">
        <v>2689</v>
      </c>
      <c r="B2232" s="11" t="s">
        <v>16</v>
      </c>
      <c r="C2232" s="11" t="s">
        <v>17</v>
      </c>
      <c r="D2232" s="22" t="s">
        <v>2690</v>
      </c>
      <c r="E2232" s="12">
        <v>1</v>
      </c>
      <c r="F2232" s="12">
        <v>82.95</v>
      </c>
      <c r="G2232" s="13">
        <f>ROUND(E2232*F2232,2)</f>
        <v>82.95</v>
      </c>
      <c r="H2232" s="12">
        <v>1</v>
      </c>
      <c r="I2232" s="38">
        <v>0</v>
      </c>
      <c r="J2232" s="13">
        <f>ROUND(H2232*I2232,2)</f>
        <v>0</v>
      </c>
    </row>
    <row r="2233" spans="1:10" ht="33.75" x14ac:dyDescent="0.25">
      <c r="A2233" s="14"/>
      <c r="B2233" s="14"/>
      <c r="C2233" s="14"/>
      <c r="D2233" s="22" t="s">
        <v>2691</v>
      </c>
      <c r="E2233" s="14"/>
      <c r="F2233" s="14"/>
      <c r="G2233" s="14"/>
      <c r="H2233" s="14"/>
      <c r="I2233" s="14"/>
      <c r="J2233" s="14"/>
    </row>
    <row r="2234" spans="1:10" x14ac:dyDescent="0.25">
      <c r="A2234" s="10" t="s">
        <v>2692</v>
      </c>
      <c r="B2234" s="11" t="s">
        <v>16</v>
      </c>
      <c r="C2234" s="11" t="s">
        <v>17</v>
      </c>
      <c r="D2234" s="22" t="s">
        <v>2693</v>
      </c>
      <c r="E2234" s="12">
        <v>3</v>
      </c>
      <c r="F2234" s="12">
        <v>79.73</v>
      </c>
      <c r="G2234" s="13">
        <f>ROUND(E2234*F2234,2)</f>
        <v>239.19</v>
      </c>
      <c r="H2234" s="12">
        <v>3</v>
      </c>
      <c r="I2234" s="38">
        <v>0</v>
      </c>
      <c r="J2234" s="13">
        <f>ROUND(H2234*I2234,2)</f>
        <v>0</v>
      </c>
    </row>
    <row r="2235" spans="1:10" ht="78.75" x14ac:dyDescent="0.25">
      <c r="A2235" s="14"/>
      <c r="B2235" s="14"/>
      <c r="C2235" s="14"/>
      <c r="D2235" s="22" t="s">
        <v>2694</v>
      </c>
      <c r="E2235" s="14"/>
      <c r="F2235" s="14"/>
      <c r="G2235" s="14"/>
      <c r="H2235" s="14"/>
      <c r="I2235" s="14"/>
      <c r="J2235" s="14"/>
    </row>
    <row r="2236" spans="1:10" x14ac:dyDescent="0.25">
      <c r="A2236" s="10" t="s">
        <v>2695</v>
      </c>
      <c r="B2236" s="11" t="s">
        <v>16</v>
      </c>
      <c r="C2236" s="11" t="s">
        <v>17</v>
      </c>
      <c r="D2236" s="22" t="s">
        <v>2696</v>
      </c>
      <c r="E2236" s="12">
        <v>1</v>
      </c>
      <c r="F2236" s="12">
        <v>367.5</v>
      </c>
      <c r="G2236" s="13">
        <f>ROUND(E2236*F2236,2)</f>
        <v>367.5</v>
      </c>
      <c r="H2236" s="12">
        <v>1</v>
      </c>
      <c r="I2236" s="38">
        <v>0</v>
      </c>
      <c r="J2236" s="13">
        <f>ROUND(H2236*I2236,2)</f>
        <v>0</v>
      </c>
    </row>
    <row r="2237" spans="1:10" ht="67.5" x14ac:dyDescent="0.25">
      <c r="A2237" s="14"/>
      <c r="B2237" s="14"/>
      <c r="C2237" s="14"/>
      <c r="D2237" s="22" t="s">
        <v>2697</v>
      </c>
      <c r="E2237" s="14"/>
      <c r="F2237" s="14"/>
      <c r="G2237" s="14"/>
      <c r="H2237" s="14"/>
      <c r="I2237" s="14"/>
      <c r="J2237" s="14"/>
    </row>
    <row r="2238" spans="1:10" x14ac:dyDescent="0.25">
      <c r="A2238" s="14"/>
      <c r="B2238" s="14"/>
      <c r="C2238" s="14"/>
      <c r="D2238" s="33" t="s">
        <v>2698</v>
      </c>
      <c r="E2238" s="12">
        <v>1</v>
      </c>
      <c r="F2238" s="15">
        <f>G2232+G2234+G2236</f>
        <v>689.64</v>
      </c>
      <c r="G2238" s="15">
        <f>ROUND(E2238*F2238,2)</f>
        <v>689.64</v>
      </c>
      <c r="H2238" s="12">
        <v>1</v>
      </c>
      <c r="I2238" s="15">
        <f>J2232+J2234+J2236</f>
        <v>0</v>
      </c>
      <c r="J2238" s="15">
        <f>ROUND(H2238*I2238,2)</f>
        <v>0</v>
      </c>
    </row>
    <row r="2239" spans="1:10" ht="1.1499999999999999" customHeight="1" x14ac:dyDescent="0.25">
      <c r="A2239" s="16"/>
      <c r="B2239" s="16"/>
      <c r="C2239" s="16"/>
      <c r="D2239" s="34"/>
      <c r="E2239" s="16"/>
      <c r="F2239" s="16"/>
      <c r="G2239" s="16"/>
      <c r="H2239" s="16"/>
      <c r="I2239" s="16"/>
      <c r="J2239" s="16"/>
    </row>
    <row r="2240" spans="1:10" x14ac:dyDescent="0.25">
      <c r="A2240" s="28" t="s">
        <v>2699</v>
      </c>
      <c r="B2240" s="28" t="s">
        <v>10</v>
      </c>
      <c r="C2240" s="28" t="s">
        <v>17</v>
      </c>
      <c r="D2240" s="37" t="s">
        <v>2700</v>
      </c>
      <c r="E2240" s="29">
        <f t="shared" ref="E2240:J2240" si="144">E2249</f>
        <v>1</v>
      </c>
      <c r="F2240" s="29">
        <f t="shared" si="144"/>
        <v>6548.97</v>
      </c>
      <c r="G2240" s="29">
        <f t="shared" si="144"/>
        <v>6548.97</v>
      </c>
      <c r="H2240" s="29">
        <f t="shared" si="144"/>
        <v>1</v>
      </c>
      <c r="I2240" s="29">
        <f t="shared" si="144"/>
        <v>0</v>
      </c>
      <c r="J2240" s="29">
        <f t="shared" si="144"/>
        <v>0</v>
      </c>
    </row>
    <row r="2241" spans="1:10" x14ac:dyDescent="0.25">
      <c r="A2241" s="10" t="s">
        <v>2701</v>
      </c>
      <c r="B2241" s="11" t="s">
        <v>16</v>
      </c>
      <c r="C2241" s="11" t="s">
        <v>17</v>
      </c>
      <c r="D2241" s="22" t="s">
        <v>2702</v>
      </c>
      <c r="E2241" s="12">
        <v>1</v>
      </c>
      <c r="F2241" s="12">
        <v>582.75</v>
      </c>
      <c r="G2241" s="13">
        <f>ROUND(E2241*F2241,2)</f>
        <v>582.75</v>
      </c>
      <c r="H2241" s="12">
        <v>1</v>
      </c>
      <c r="I2241" s="38">
        <v>0</v>
      </c>
      <c r="J2241" s="13">
        <f>ROUND(H2241*I2241,2)</f>
        <v>0</v>
      </c>
    </row>
    <row r="2242" spans="1:10" ht="56.25" x14ac:dyDescent="0.25">
      <c r="A2242" s="14"/>
      <c r="B2242" s="14"/>
      <c r="C2242" s="14"/>
      <c r="D2242" s="22" t="s">
        <v>2703</v>
      </c>
      <c r="E2242" s="14"/>
      <c r="F2242" s="14"/>
      <c r="G2242" s="14"/>
      <c r="H2242" s="14"/>
      <c r="I2242" s="14"/>
      <c r="J2242" s="14"/>
    </row>
    <row r="2243" spans="1:10" x14ac:dyDescent="0.25">
      <c r="A2243" s="10" t="s">
        <v>2704</v>
      </c>
      <c r="B2243" s="11" t="s">
        <v>16</v>
      </c>
      <c r="C2243" s="11" t="s">
        <v>17</v>
      </c>
      <c r="D2243" s="22" t="s">
        <v>2705</v>
      </c>
      <c r="E2243" s="12">
        <v>1</v>
      </c>
      <c r="F2243" s="12">
        <v>534.19000000000005</v>
      </c>
      <c r="G2243" s="13">
        <f>ROUND(E2243*F2243,2)</f>
        <v>534.19000000000005</v>
      </c>
      <c r="H2243" s="12">
        <v>1</v>
      </c>
      <c r="I2243" s="38">
        <v>0</v>
      </c>
      <c r="J2243" s="13">
        <f>ROUND(H2243*I2243,2)</f>
        <v>0</v>
      </c>
    </row>
    <row r="2244" spans="1:10" ht="78.75" x14ac:dyDescent="0.25">
      <c r="A2244" s="14"/>
      <c r="B2244" s="14"/>
      <c r="C2244" s="14"/>
      <c r="D2244" s="22" t="s">
        <v>2706</v>
      </c>
      <c r="E2244" s="14"/>
      <c r="F2244" s="14"/>
      <c r="G2244" s="14"/>
      <c r="H2244" s="14"/>
      <c r="I2244" s="14"/>
      <c r="J2244" s="14"/>
    </row>
    <row r="2245" spans="1:10" x14ac:dyDescent="0.25">
      <c r="A2245" s="10" t="s">
        <v>2707</v>
      </c>
      <c r="B2245" s="11" t="s">
        <v>16</v>
      </c>
      <c r="C2245" s="11" t="s">
        <v>17</v>
      </c>
      <c r="D2245" s="22" t="s">
        <v>2708</v>
      </c>
      <c r="E2245" s="12">
        <v>1</v>
      </c>
      <c r="F2245" s="12">
        <v>485.63</v>
      </c>
      <c r="G2245" s="13">
        <f>ROUND(E2245*F2245,2)</f>
        <v>485.63</v>
      </c>
      <c r="H2245" s="12">
        <v>1</v>
      </c>
      <c r="I2245" s="38">
        <v>0</v>
      </c>
      <c r="J2245" s="13">
        <f>ROUND(H2245*I2245,2)</f>
        <v>0</v>
      </c>
    </row>
    <row r="2246" spans="1:10" ht="123.75" x14ac:dyDescent="0.25">
      <c r="A2246" s="14"/>
      <c r="B2246" s="14"/>
      <c r="C2246" s="14"/>
      <c r="D2246" s="22" t="s">
        <v>2709</v>
      </c>
      <c r="E2246" s="14"/>
      <c r="F2246" s="14"/>
      <c r="G2246" s="14"/>
      <c r="H2246" s="14"/>
      <c r="I2246" s="14"/>
      <c r="J2246" s="14"/>
    </row>
    <row r="2247" spans="1:10" x14ac:dyDescent="0.25">
      <c r="A2247" s="10" t="s">
        <v>2710</v>
      </c>
      <c r="B2247" s="11" t="s">
        <v>16</v>
      </c>
      <c r="C2247" s="11" t="s">
        <v>17</v>
      </c>
      <c r="D2247" s="22" t="s">
        <v>2711</v>
      </c>
      <c r="E2247" s="12">
        <v>1</v>
      </c>
      <c r="F2247" s="12">
        <v>4946.3999999999996</v>
      </c>
      <c r="G2247" s="13">
        <f>ROUND(E2247*F2247,2)</f>
        <v>4946.3999999999996</v>
      </c>
      <c r="H2247" s="12">
        <v>1</v>
      </c>
      <c r="I2247" s="38">
        <v>0</v>
      </c>
      <c r="J2247" s="13">
        <f>ROUND(H2247*I2247,2)</f>
        <v>0</v>
      </c>
    </row>
    <row r="2248" spans="1:10" ht="258.75" x14ac:dyDescent="0.25">
      <c r="A2248" s="14"/>
      <c r="B2248" s="14"/>
      <c r="C2248" s="14"/>
      <c r="D2248" s="22" t="s">
        <v>2712</v>
      </c>
      <c r="E2248" s="14"/>
      <c r="F2248" s="14"/>
      <c r="G2248" s="14"/>
      <c r="H2248" s="14"/>
      <c r="I2248" s="14"/>
      <c r="J2248" s="14"/>
    </row>
    <row r="2249" spans="1:10" x14ac:dyDescent="0.25">
      <c r="A2249" s="14"/>
      <c r="B2249" s="14"/>
      <c r="C2249" s="14"/>
      <c r="D2249" s="33" t="s">
        <v>2713</v>
      </c>
      <c r="E2249" s="12">
        <v>1</v>
      </c>
      <c r="F2249" s="15">
        <f>G2241+G2243+G2245+G2247</f>
        <v>6548.97</v>
      </c>
      <c r="G2249" s="15">
        <f>ROUND(E2249*F2249,2)</f>
        <v>6548.97</v>
      </c>
      <c r="H2249" s="12">
        <v>1</v>
      </c>
      <c r="I2249" s="15">
        <f>J2241+J2243+J2245+J2247</f>
        <v>0</v>
      </c>
      <c r="J2249" s="15">
        <f>ROUND(H2249*I2249,2)</f>
        <v>0</v>
      </c>
    </row>
    <row r="2250" spans="1:10" ht="1.1499999999999999" customHeight="1" x14ac:dyDescent="0.25">
      <c r="A2250" s="16"/>
      <c r="B2250" s="16"/>
      <c r="C2250" s="16"/>
      <c r="D2250" s="34"/>
      <c r="E2250" s="16"/>
      <c r="F2250" s="16"/>
      <c r="G2250" s="16"/>
      <c r="H2250" s="16"/>
      <c r="I2250" s="16"/>
      <c r="J2250" s="16"/>
    </row>
    <row r="2251" spans="1:10" x14ac:dyDescent="0.25">
      <c r="A2251" s="14"/>
      <c r="B2251" s="14"/>
      <c r="C2251" s="14"/>
      <c r="D2251" s="33" t="s">
        <v>2714</v>
      </c>
      <c r="E2251" s="12">
        <v>1</v>
      </c>
      <c r="F2251" s="15">
        <f>G2146+G2161+G2196+G2215+G2224+G2231+G2240</f>
        <v>101028.32</v>
      </c>
      <c r="G2251" s="15">
        <f>ROUND(E2251*F2251,2)</f>
        <v>101028.32</v>
      </c>
      <c r="H2251" s="12">
        <v>1</v>
      </c>
      <c r="I2251" s="15">
        <f>J2146+J2161+J2196+J2215+J2224+J2231+J2240</f>
        <v>0</v>
      </c>
      <c r="J2251" s="15">
        <f>ROUND(H2251*I2251,2)</f>
        <v>0</v>
      </c>
    </row>
    <row r="2252" spans="1:10" ht="1.1499999999999999" customHeight="1" x14ac:dyDescent="0.25">
      <c r="A2252" s="16"/>
      <c r="B2252" s="16"/>
      <c r="C2252" s="16"/>
      <c r="D2252" s="34"/>
      <c r="E2252" s="16"/>
      <c r="F2252" s="16"/>
      <c r="G2252" s="16"/>
      <c r="H2252" s="16"/>
      <c r="I2252" s="16"/>
      <c r="J2252" s="16"/>
    </row>
    <row r="2253" spans="1:10" x14ac:dyDescent="0.25">
      <c r="A2253" s="20" t="s">
        <v>2715</v>
      </c>
      <c r="B2253" s="20" t="s">
        <v>10</v>
      </c>
      <c r="C2253" s="20" t="s">
        <v>11</v>
      </c>
      <c r="D2253" s="36" t="s">
        <v>2716</v>
      </c>
      <c r="E2253" s="21">
        <f t="shared" ref="E2253:J2253" si="145">E2270</f>
        <v>1</v>
      </c>
      <c r="F2253" s="21">
        <f t="shared" si="145"/>
        <v>62938.239999999998</v>
      </c>
      <c r="G2253" s="21">
        <f t="shared" si="145"/>
        <v>62938.239999999998</v>
      </c>
      <c r="H2253" s="21">
        <f t="shared" si="145"/>
        <v>1</v>
      </c>
      <c r="I2253" s="21">
        <f t="shared" si="145"/>
        <v>0</v>
      </c>
      <c r="J2253" s="21">
        <f t="shared" si="145"/>
        <v>0</v>
      </c>
    </row>
    <row r="2254" spans="1:10" x14ac:dyDescent="0.25">
      <c r="A2254" s="10" t="s">
        <v>2717</v>
      </c>
      <c r="B2254" s="11" t="s">
        <v>16</v>
      </c>
      <c r="C2254" s="11" t="s">
        <v>17</v>
      </c>
      <c r="D2254" s="22" t="s">
        <v>2718</v>
      </c>
      <c r="E2254" s="12">
        <v>288</v>
      </c>
      <c r="F2254" s="12">
        <v>112.17</v>
      </c>
      <c r="G2254" s="13">
        <f>ROUND(E2254*F2254,2)</f>
        <v>32304.959999999999</v>
      </c>
      <c r="H2254" s="12">
        <v>288</v>
      </c>
      <c r="I2254" s="38">
        <v>0</v>
      </c>
      <c r="J2254" s="13">
        <f>ROUND(H2254*I2254,2)</f>
        <v>0</v>
      </c>
    </row>
    <row r="2255" spans="1:10" ht="157.5" x14ac:dyDescent="0.25">
      <c r="A2255" s="14"/>
      <c r="B2255" s="14"/>
      <c r="C2255" s="14"/>
      <c r="D2255" s="22" t="s">
        <v>2719</v>
      </c>
      <c r="E2255" s="14"/>
      <c r="F2255" s="14"/>
      <c r="G2255" s="14"/>
      <c r="H2255" s="14"/>
      <c r="I2255" s="14"/>
      <c r="J2255" s="14"/>
    </row>
    <row r="2256" spans="1:10" ht="22.5" x14ac:dyDescent="0.25">
      <c r="A2256" s="10" t="s">
        <v>2720</v>
      </c>
      <c r="B2256" s="11" t="s">
        <v>16</v>
      </c>
      <c r="C2256" s="11" t="s">
        <v>17</v>
      </c>
      <c r="D2256" s="22" t="s">
        <v>2721</v>
      </c>
      <c r="E2256" s="12">
        <v>72</v>
      </c>
      <c r="F2256" s="12">
        <v>90.77</v>
      </c>
      <c r="G2256" s="13">
        <f>ROUND(E2256*F2256,2)</f>
        <v>6535.44</v>
      </c>
      <c r="H2256" s="12">
        <v>72</v>
      </c>
      <c r="I2256" s="38">
        <v>0</v>
      </c>
      <c r="J2256" s="13">
        <f>ROUND(H2256*I2256,2)</f>
        <v>0</v>
      </c>
    </row>
    <row r="2257" spans="1:10" ht="123.75" x14ac:dyDescent="0.25">
      <c r="A2257" s="14"/>
      <c r="B2257" s="14"/>
      <c r="C2257" s="14"/>
      <c r="D2257" s="22" t="s">
        <v>2722</v>
      </c>
      <c r="E2257" s="14"/>
      <c r="F2257" s="14"/>
      <c r="G2257" s="14"/>
      <c r="H2257" s="14"/>
      <c r="I2257" s="14"/>
      <c r="J2257" s="14"/>
    </row>
    <row r="2258" spans="1:10" ht="22.5" x14ac:dyDescent="0.25">
      <c r="A2258" s="10" t="s">
        <v>2723</v>
      </c>
      <c r="B2258" s="11" t="s">
        <v>16</v>
      </c>
      <c r="C2258" s="11" t="s">
        <v>17</v>
      </c>
      <c r="D2258" s="22" t="s">
        <v>2724</v>
      </c>
      <c r="E2258" s="12">
        <v>72</v>
      </c>
      <c r="F2258" s="12">
        <v>60.45</v>
      </c>
      <c r="G2258" s="13">
        <f>ROUND(E2258*F2258,2)</f>
        <v>4352.3999999999996</v>
      </c>
      <c r="H2258" s="12">
        <v>72</v>
      </c>
      <c r="I2258" s="38">
        <v>0</v>
      </c>
      <c r="J2258" s="13">
        <f>ROUND(H2258*I2258,2)</f>
        <v>0</v>
      </c>
    </row>
    <row r="2259" spans="1:10" ht="168.75" x14ac:dyDescent="0.25">
      <c r="A2259" s="14"/>
      <c r="B2259" s="14"/>
      <c r="C2259" s="14"/>
      <c r="D2259" s="22" t="s">
        <v>2725</v>
      </c>
      <c r="E2259" s="14"/>
      <c r="F2259" s="14"/>
      <c r="G2259" s="14"/>
      <c r="H2259" s="14"/>
      <c r="I2259" s="14"/>
      <c r="J2259" s="14"/>
    </row>
    <row r="2260" spans="1:10" ht="22.5" x14ac:dyDescent="0.25">
      <c r="A2260" s="10" t="s">
        <v>2726</v>
      </c>
      <c r="B2260" s="11" t="s">
        <v>16</v>
      </c>
      <c r="C2260" s="11" t="s">
        <v>17</v>
      </c>
      <c r="D2260" s="22" t="s">
        <v>2727</v>
      </c>
      <c r="E2260" s="12">
        <v>72</v>
      </c>
      <c r="F2260" s="12">
        <v>50.73</v>
      </c>
      <c r="G2260" s="13">
        <f>ROUND(E2260*F2260,2)</f>
        <v>3652.56</v>
      </c>
      <c r="H2260" s="12">
        <v>72</v>
      </c>
      <c r="I2260" s="38">
        <v>0</v>
      </c>
      <c r="J2260" s="13">
        <f>ROUND(H2260*I2260,2)</f>
        <v>0</v>
      </c>
    </row>
    <row r="2261" spans="1:10" ht="157.5" x14ac:dyDescent="0.25">
      <c r="A2261" s="14"/>
      <c r="B2261" s="14"/>
      <c r="C2261" s="14"/>
      <c r="D2261" s="22" t="s">
        <v>2728</v>
      </c>
      <c r="E2261" s="14"/>
      <c r="F2261" s="14"/>
      <c r="G2261" s="14"/>
      <c r="H2261" s="14"/>
      <c r="I2261" s="14"/>
      <c r="J2261" s="14"/>
    </row>
    <row r="2262" spans="1:10" x14ac:dyDescent="0.25">
      <c r="A2262" s="10" t="s">
        <v>2729</v>
      </c>
      <c r="B2262" s="11" t="s">
        <v>16</v>
      </c>
      <c r="C2262" s="11" t="s">
        <v>495</v>
      </c>
      <c r="D2262" s="22" t="s">
        <v>2730</v>
      </c>
      <c r="E2262" s="12">
        <v>108</v>
      </c>
      <c r="F2262" s="12">
        <v>21.5</v>
      </c>
      <c r="G2262" s="13">
        <f>ROUND(E2262*F2262,2)</f>
        <v>2322</v>
      </c>
      <c r="H2262" s="12">
        <v>108</v>
      </c>
      <c r="I2262" s="38">
        <v>0</v>
      </c>
      <c r="J2262" s="13">
        <f>ROUND(H2262*I2262,2)</f>
        <v>0</v>
      </c>
    </row>
    <row r="2263" spans="1:10" ht="67.5" x14ac:dyDescent="0.25">
      <c r="A2263" s="14"/>
      <c r="B2263" s="14"/>
      <c r="C2263" s="14"/>
      <c r="D2263" s="22" t="s">
        <v>2731</v>
      </c>
      <c r="E2263" s="14"/>
      <c r="F2263" s="14"/>
      <c r="G2263" s="14"/>
      <c r="H2263" s="14"/>
      <c r="I2263" s="14"/>
      <c r="J2263" s="14"/>
    </row>
    <row r="2264" spans="1:10" x14ac:dyDescent="0.25">
      <c r="A2264" s="10" t="s">
        <v>2732</v>
      </c>
      <c r="B2264" s="11" t="s">
        <v>16</v>
      </c>
      <c r="C2264" s="11" t="s">
        <v>17</v>
      </c>
      <c r="D2264" s="22" t="s">
        <v>2733</v>
      </c>
      <c r="E2264" s="12">
        <v>8</v>
      </c>
      <c r="F2264" s="12">
        <v>671</v>
      </c>
      <c r="G2264" s="13">
        <f>ROUND(E2264*F2264,2)</f>
        <v>5368</v>
      </c>
      <c r="H2264" s="12">
        <v>8</v>
      </c>
      <c r="I2264" s="38">
        <v>0</v>
      </c>
      <c r="J2264" s="13">
        <f>ROUND(H2264*I2264,2)</f>
        <v>0</v>
      </c>
    </row>
    <row r="2265" spans="1:10" ht="157.5" x14ac:dyDescent="0.25">
      <c r="A2265" s="14"/>
      <c r="B2265" s="14"/>
      <c r="C2265" s="14"/>
      <c r="D2265" s="22" t="s">
        <v>2734</v>
      </c>
      <c r="E2265" s="14"/>
      <c r="F2265" s="14"/>
      <c r="G2265" s="14"/>
      <c r="H2265" s="14"/>
      <c r="I2265" s="14"/>
      <c r="J2265" s="14"/>
    </row>
    <row r="2266" spans="1:10" x14ac:dyDescent="0.25">
      <c r="A2266" s="10" t="s">
        <v>2735</v>
      </c>
      <c r="B2266" s="11" t="s">
        <v>16</v>
      </c>
      <c r="C2266" s="11" t="s">
        <v>94</v>
      </c>
      <c r="D2266" s="22" t="s">
        <v>2736</v>
      </c>
      <c r="E2266" s="12">
        <v>20</v>
      </c>
      <c r="F2266" s="12">
        <v>30.82</v>
      </c>
      <c r="G2266" s="13">
        <f>ROUND(E2266*F2266,2)</f>
        <v>616.4</v>
      </c>
      <c r="H2266" s="12">
        <v>20</v>
      </c>
      <c r="I2266" s="38">
        <v>0</v>
      </c>
      <c r="J2266" s="13">
        <f>ROUND(H2266*I2266,2)</f>
        <v>0</v>
      </c>
    </row>
    <row r="2267" spans="1:10" ht="56.25" x14ac:dyDescent="0.25">
      <c r="A2267" s="14"/>
      <c r="B2267" s="14"/>
      <c r="C2267" s="14"/>
      <c r="D2267" s="22" t="s">
        <v>2737</v>
      </c>
      <c r="E2267" s="14"/>
      <c r="F2267" s="14"/>
      <c r="G2267" s="14"/>
      <c r="H2267" s="14"/>
      <c r="I2267" s="14"/>
      <c r="J2267" s="14"/>
    </row>
    <row r="2268" spans="1:10" x14ac:dyDescent="0.25">
      <c r="A2268" s="10" t="s">
        <v>2738</v>
      </c>
      <c r="B2268" s="11" t="s">
        <v>16</v>
      </c>
      <c r="C2268" s="11" t="s">
        <v>17</v>
      </c>
      <c r="D2268" s="22" t="s">
        <v>2739</v>
      </c>
      <c r="E2268" s="12">
        <v>52</v>
      </c>
      <c r="F2268" s="12">
        <v>149.74</v>
      </c>
      <c r="G2268" s="13">
        <f>ROUND(E2268*F2268,2)</f>
        <v>7786.48</v>
      </c>
      <c r="H2268" s="12">
        <v>52</v>
      </c>
      <c r="I2268" s="38">
        <v>0</v>
      </c>
      <c r="J2268" s="13">
        <f>ROUND(H2268*I2268,2)</f>
        <v>0</v>
      </c>
    </row>
    <row r="2269" spans="1:10" ht="191.25" x14ac:dyDescent="0.25">
      <c r="A2269" s="14"/>
      <c r="B2269" s="14"/>
      <c r="C2269" s="14"/>
      <c r="D2269" s="22" t="s">
        <v>2740</v>
      </c>
      <c r="E2269" s="14"/>
      <c r="F2269" s="14"/>
      <c r="G2269" s="14"/>
      <c r="H2269" s="14"/>
      <c r="I2269" s="14"/>
      <c r="J2269" s="14"/>
    </row>
    <row r="2270" spans="1:10" x14ac:dyDescent="0.25">
      <c r="A2270" s="14"/>
      <c r="B2270" s="14"/>
      <c r="C2270" s="14"/>
      <c r="D2270" s="33" t="s">
        <v>2741</v>
      </c>
      <c r="E2270" s="12">
        <v>1</v>
      </c>
      <c r="F2270" s="15">
        <f>G2254+G2256+G2258+G2260+G2262+G2264+G2266+G2268</f>
        <v>62938.239999999998</v>
      </c>
      <c r="G2270" s="15">
        <f>ROUND(E2270*F2270,2)</f>
        <v>62938.239999999998</v>
      </c>
      <c r="H2270" s="12">
        <v>1</v>
      </c>
      <c r="I2270" s="15">
        <f>J2254+J2256+J2258+J2260+J2262+J2264+J2266+J2268</f>
        <v>0</v>
      </c>
      <c r="J2270" s="15">
        <f>ROUND(H2270*I2270,2)</f>
        <v>0</v>
      </c>
    </row>
    <row r="2271" spans="1:10" ht="1.1499999999999999" customHeight="1" x14ac:dyDescent="0.25">
      <c r="A2271" s="16"/>
      <c r="B2271" s="16"/>
      <c r="C2271" s="16"/>
      <c r="D2271" s="34"/>
      <c r="E2271" s="16"/>
      <c r="F2271" s="16"/>
      <c r="G2271" s="16"/>
      <c r="H2271" s="16"/>
      <c r="I2271" s="16"/>
      <c r="J2271" s="16"/>
    </row>
    <row r="2272" spans="1:10" x14ac:dyDescent="0.25">
      <c r="A2272" s="20" t="s">
        <v>2742</v>
      </c>
      <c r="B2272" s="20" t="s">
        <v>10</v>
      </c>
      <c r="C2272" s="20" t="s">
        <v>11</v>
      </c>
      <c r="D2272" s="36" t="s">
        <v>2743</v>
      </c>
      <c r="E2272" s="21">
        <f t="shared" ref="E2272:J2272" si="146">E2293</f>
        <v>1</v>
      </c>
      <c r="F2272" s="21">
        <f t="shared" si="146"/>
        <v>16548.18</v>
      </c>
      <c r="G2272" s="21">
        <f t="shared" si="146"/>
        <v>16548.18</v>
      </c>
      <c r="H2272" s="21">
        <f t="shared" si="146"/>
        <v>1</v>
      </c>
      <c r="I2272" s="21">
        <f t="shared" si="146"/>
        <v>0</v>
      </c>
      <c r="J2272" s="21">
        <f t="shared" si="146"/>
        <v>0</v>
      </c>
    </row>
    <row r="2273" spans="1:10" ht="22.5" x14ac:dyDescent="0.25">
      <c r="A2273" s="10" t="s">
        <v>2744</v>
      </c>
      <c r="B2273" s="11" t="s">
        <v>16</v>
      </c>
      <c r="C2273" s="11" t="s">
        <v>17</v>
      </c>
      <c r="D2273" s="22" t="s">
        <v>2745</v>
      </c>
      <c r="E2273" s="12">
        <v>3</v>
      </c>
      <c r="F2273" s="12">
        <v>2548.9</v>
      </c>
      <c r="G2273" s="13">
        <f>ROUND(E2273*F2273,2)</f>
        <v>7646.7</v>
      </c>
      <c r="H2273" s="12">
        <v>3</v>
      </c>
      <c r="I2273" s="38">
        <v>0</v>
      </c>
      <c r="J2273" s="13">
        <f>ROUND(H2273*I2273,2)</f>
        <v>0</v>
      </c>
    </row>
    <row r="2274" spans="1:10" ht="409.5" x14ac:dyDescent="0.25">
      <c r="A2274" s="14"/>
      <c r="B2274" s="14"/>
      <c r="C2274" s="14"/>
      <c r="D2274" s="22" t="s">
        <v>2746</v>
      </c>
      <c r="E2274" s="14"/>
      <c r="F2274" s="14"/>
      <c r="G2274" s="14"/>
      <c r="H2274" s="14"/>
      <c r="I2274" s="14"/>
      <c r="J2274" s="14"/>
    </row>
    <row r="2275" spans="1:10" ht="22.5" x14ac:dyDescent="0.25">
      <c r="A2275" s="10" t="s">
        <v>2747</v>
      </c>
      <c r="B2275" s="11" t="s">
        <v>16</v>
      </c>
      <c r="C2275" s="11" t="s">
        <v>17</v>
      </c>
      <c r="D2275" s="22" t="s">
        <v>2748</v>
      </c>
      <c r="E2275" s="12">
        <v>90</v>
      </c>
      <c r="F2275" s="12">
        <v>30.07</v>
      </c>
      <c r="G2275" s="13">
        <f>ROUND(E2275*F2275,2)</f>
        <v>2706.3</v>
      </c>
      <c r="H2275" s="12">
        <v>90</v>
      </c>
      <c r="I2275" s="38">
        <v>0</v>
      </c>
      <c r="J2275" s="13">
        <f>ROUND(H2275*I2275,2)</f>
        <v>0</v>
      </c>
    </row>
    <row r="2276" spans="1:10" ht="168.75" x14ac:dyDescent="0.25">
      <c r="A2276" s="14"/>
      <c r="B2276" s="14"/>
      <c r="C2276" s="14"/>
      <c r="D2276" s="22" t="s">
        <v>2749</v>
      </c>
      <c r="E2276" s="14"/>
      <c r="F2276" s="14"/>
      <c r="G2276" s="14"/>
      <c r="H2276" s="14"/>
      <c r="I2276" s="14"/>
      <c r="J2276" s="14"/>
    </row>
    <row r="2277" spans="1:10" x14ac:dyDescent="0.25">
      <c r="A2277" s="10" t="s">
        <v>2750</v>
      </c>
      <c r="B2277" s="11" t="s">
        <v>16</v>
      </c>
      <c r="C2277" s="11" t="s">
        <v>495</v>
      </c>
      <c r="D2277" s="22" t="s">
        <v>2751</v>
      </c>
      <c r="E2277" s="12">
        <v>40</v>
      </c>
      <c r="F2277" s="12">
        <v>39.270000000000003</v>
      </c>
      <c r="G2277" s="13">
        <f>ROUND(E2277*F2277,2)</f>
        <v>1570.8</v>
      </c>
      <c r="H2277" s="12">
        <v>40</v>
      </c>
      <c r="I2277" s="38">
        <v>0</v>
      </c>
      <c r="J2277" s="13">
        <f>ROUND(H2277*I2277,2)</f>
        <v>0</v>
      </c>
    </row>
    <row r="2278" spans="1:10" ht="123.75" x14ac:dyDescent="0.25">
      <c r="A2278" s="14"/>
      <c r="B2278" s="14"/>
      <c r="C2278" s="14"/>
      <c r="D2278" s="22" t="s">
        <v>2752</v>
      </c>
      <c r="E2278" s="14"/>
      <c r="F2278" s="14"/>
      <c r="G2278" s="14"/>
      <c r="H2278" s="14"/>
      <c r="I2278" s="14"/>
      <c r="J2278" s="14"/>
    </row>
    <row r="2279" spans="1:10" x14ac:dyDescent="0.25">
      <c r="A2279" s="10" t="s">
        <v>2753</v>
      </c>
      <c r="B2279" s="11" t="s">
        <v>16</v>
      </c>
      <c r="C2279" s="11" t="s">
        <v>17</v>
      </c>
      <c r="D2279" s="22" t="s">
        <v>2754</v>
      </c>
      <c r="E2279" s="12">
        <v>3</v>
      </c>
      <c r="F2279" s="12">
        <v>94.5</v>
      </c>
      <c r="G2279" s="13">
        <f>ROUND(E2279*F2279,2)</f>
        <v>283.5</v>
      </c>
      <c r="H2279" s="12">
        <v>3</v>
      </c>
      <c r="I2279" s="38">
        <v>0</v>
      </c>
      <c r="J2279" s="13">
        <f>ROUND(H2279*I2279,2)</f>
        <v>0</v>
      </c>
    </row>
    <row r="2280" spans="1:10" ht="90" x14ac:dyDescent="0.25">
      <c r="A2280" s="14"/>
      <c r="B2280" s="14"/>
      <c r="C2280" s="14"/>
      <c r="D2280" s="22" t="s">
        <v>2755</v>
      </c>
      <c r="E2280" s="14"/>
      <c r="F2280" s="14"/>
      <c r="G2280" s="14"/>
      <c r="H2280" s="14"/>
      <c r="I2280" s="14"/>
      <c r="J2280" s="14"/>
    </row>
    <row r="2281" spans="1:10" ht="22.5" x14ac:dyDescent="0.25">
      <c r="A2281" s="10" t="s">
        <v>2756</v>
      </c>
      <c r="B2281" s="11" t="s">
        <v>16</v>
      </c>
      <c r="C2281" s="11" t="s">
        <v>107</v>
      </c>
      <c r="D2281" s="22" t="s">
        <v>2757</v>
      </c>
      <c r="E2281" s="12">
        <v>120</v>
      </c>
      <c r="F2281" s="12">
        <v>8.9</v>
      </c>
      <c r="G2281" s="13">
        <f>ROUND(E2281*F2281,2)</f>
        <v>1068</v>
      </c>
      <c r="H2281" s="12">
        <v>120</v>
      </c>
      <c r="I2281" s="38">
        <v>0</v>
      </c>
      <c r="J2281" s="13">
        <f>ROUND(H2281*I2281,2)</f>
        <v>0</v>
      </c>
    </row>
    <row r="2282" spans="1:10" ht="123.75" x14ac:dyDescent="0.25">
      <c r="A2282" s="14"/>
      <c r="B2282" s="14"/>
      <c r="C2282" s="14"/>
      <c r="D2282" s="22" t="s">
        <v>2758</v>
      </c>
      <c r="E2282" s="14"/>
      <c r="F2282" s="14"/>
      <c r="G2282" s="14"/>
      <c r="H2282" s="14"/>
      <c r="I2282" s="14"/>
      <c r="J2282" s="14"/>
    </row>
    <row r="2283" spans="1:10" ht="22.5" x14ac:dyDescent="0.25">
      <c r="A2283" s="10" t="s">
        <v>2759</v>
      </c>
      <c r="B2283" s="11" t="s">
        <v>16</v>
      </c>
      <c r="C2283" s="11" t="s">
        <v>107</v>
      </c>
      <c r="D2283" s="22" t="s">
        <v>2760</v>
      </c>
      <c r="E2283" s="12">
        <v>150</v>
      </c>
      <c r="F2283" s="12">
        <v>7.54</v>
      </c>
      <c r="G2283" s="13">
        <f>ROUND(E2283*F2283,2)</f>
        <v>1131</v>
      </c>
      <c r="H2283" s="12">
        <v>150</v>
      </c>
      <c r="I2283" s="38">
        <v>0</v>
      </c>
      <c r="J2283" s="13">
        <f>ROUND(H2283*I2283,2)</f>
        <v>0</v>
      </c>
    </row>
    <row r="2284" spans="1:10" ht="112.5" x14ac:dyDescent="0.25">
      <c r="A2284" s="14"/>
      <c r="B2284" s="14"/>
      <c r="C2284" s="14"/>
      <c r="D2284" s="22" t="s">
        <v>2761</v>
      </c>
      <c r="E2284" s="14"/>
      <c r="F2284" s="14"/>
      <c r="G2284" s="14"/>
      <c r="H2284" s="14"/>
      <c r="I2284" s="14"/>
      <c r="J2284" s="14"/>
    </row>
    <row r="2285" spans="1:10" ht="22.5" x14ac:dyDescent="0.25">
      <c r="A2285" s="10" t="s">
        <v>2762</v>
      </c>
      <c r="B2285" s="11" t="s">
        <v>16</v>
      </c>
      <c r="C2285" s="11" t="s">
        <v>17</v>
      </c>
      <c r="D2285" s="22" t="s">
        <v>2763</v>
      </c>
      <c r="E2285" s="12">
        <v>3</v>
      </c>
      <c r="F2285" s="12">
        <v>129.36000000000001</v>
      </c>
      <c r="G2285" s="13">
        <f>ROUND(E2285*F2285,2)</f>
        <v>388.08</v>
      </c>
      <c r="H2285" s="12">
        <v>3</v>
      </c>
      <c r="I2285" s="38">
        <v>0</v>
      </c>
      <c r="J2285" s="13">
        <f>ROUND(H2285*I2285,2)</f>
        <v>0</v>
      </c>
    </row>
    <row r="2286" spans="1:10" ht="180" x14ac:dyDescent="0.25">
      <c r="A2286" s="14"/>
      <c r="B2286" s="14"/>
      <c r="C2286" s="14"/>
      <c r="D2286" s="22" t="s">
        <v>2764</v>
      </c>
      <c r="E2286" s="14"/>
      <c r="F2286" s="14"/>
      <c r="G2286" s="14"/>
      <c r="H2286" s="14"/>
      <c r="I2286" s="14"/>
      <c r="J2286" s="14"/>
    </row>
    <row r="2287" spans="1:10" ht="22.5" x14ac:dyDescent="0.25">
      <c r="A2287" s="10" t="s">
        <v>2765</v>
      </c>
      <c r="B2287" s="11" t="s">
        <v>16</v>
      </c>
      <c r="C2287" s="11" t="s">
        <v>107</v>
      </c>
      <c r="D2287" s="22" t="s">
        <v>2766</v>
      </c>
      <c r="E2287" s="12">
        <v>40</v>
      </c>
      <c r="F2287" s="12">
        <v>6.36</v>
      </c>
      <c r="G2287" s="13">
        <f>ROUND(E2287*F2287,2)</f>
        <v>254.4</v>
      </c>
      <c r="H2287" s="12">
        <v>40</v>
      </c>
      <c r="I2287" s="38">
        <v>0</v>
      </c>
      <c r="J2287" s="13">
        <f>ROUND(H2287*I2287,2)</f>
        <v>0</v>
      </c>
    </row>
    <row r="2288" spans="1:10" ht="123.75" x14ac:dyDescent="0.25">
      <c r="A2288" s="14"/>
      <c r="B2288" s="14"/>
      <c r="C2288" s="14"/>
      <c r="D2288" s="22" t="s">
        <v>2767</v>
      </c>
      <c r="E2288" s="14"/>
      <c r="F2288" s="14"/>
      <c r="G2288" s="14"/>
      <c r="H2288" s="14"/>
      <c r="I2288" s="14"/>
      <c r="J2288" s="14"/>
    </row>
    <row r="2289" spans="1:10" x14ac:dyDescent="0.25">
      <c r="A2289" s="10" t="s">
        <v>2768</v>
      </c>
      <c r="B2289" s="11" t="s">
        <v>16</v>
      </c>
      <c r="C2289" s="11" t="s">
        <v>17</v>
      </c>
      <c r="D2289" s="22" t="s">
        <v>2769</v>
      </c>
      <c r="E2289" s="12">
        <v>2</v>
      </c>
      <c r="F2289" s="12">
        <v>672</v>
      </c>
      <c r="G2289" s="13">
        <f>ROUND(E2289*F2289,2)</f>
        <v>1344</v>
      </c>
      <c r="H2289" s="12">
        <v>2</v>
      </c>
      <c r="I2289" s="38">
        <v>0</v>
      </c>
      <c r="J2289" s="13">
        <f>ROUND(H2289*I2289,2)</f>
        <v>0</v>
      </c>
    </row>
    <row r="2290" spans="1:10" ht="315" x14ac:dyDescent="0.25">
      <c r="A2290" s="14"/>
      <c r="B2290" s="14"/>
      <c r="C2290" s="14"/>
      <c r="D2290" s="22" t="s">
        <v>2770</v>
      </c>
      <c r="E2290" s="14"/>
      <c r="F2290" s="14"/>
      <c r="G2290" s="14"/>
      <c r="H2290" s="14"/>
      <c r="I2290" s="14"/>
      <c r="J2290" s="14"/>
    </row>
    <row r="2291" spans="1:10" x14ac:dyDescent="0.25">
      <c r="A2291" s="10" t="s">
        <v>2771</v>
      </c>
      <c r="B2291" s="11" t="s">
        <v>16</v>
      </c>
      <c r="C2291" s="11" t="s">
        <v>17</v>
      </c>
      <c r="D2291" s="22" t="s">
        <v>2772</v>
      </c>
      <c r="E2291" s="12">
        <v>2</v>
      </c>
      <c r="F2291" s="12">
        <v>77.7</v>
      </c>
      <c r="G2291" s="13">
        <f>ROUND(E2291*F2291,2)</f>
        <v>155.4</v>
      </c>
      <c r="H2291" s="12">
        <v>2</v>
      </c>
      <c r="I2291" s="38">
        <v>0</v>
      </c>
      <c r="J2291" s="13">
        <f>ROUND(H2291*I2291,2)</f>
        <v>0</v>
      </c>
    </row>
    <row r="2292" spans="1:10" ht="180" x14ac:dyDescent="0.25">
      <c r="A2292" s="14"/>
      <c r="B2292" s="14"/>
      <c r="C2292" s="14"/>
      <c r="D2292" s="22" t="s">
        <v>2773</v>
      </c>
      <c r="E2292" s="14"/>
      <c r="F2292" s="14"/>
      <c r="G2292" s="14"/>
      <c r="H2292" s="14"/>
      <c r="I2292" s="14"/>
      <c r="J2292" s="14"/>
    </row>
    <row r="2293" spans="1:10" x14ac:dyDescent="0.25">
      <c r="A2293" s="14"/>
      <c r="B2293" s="14"/>
      <c r="C2293" s="14"/>
      <c r="D2293" s="33" t="s">
        <v>2774</v>
      </c>
      <c r="E2293" s="12">
        <v>1</v>
      </c>
      <c r="F2293" s="15">
        <f>G2273+G2275+G2277+G2279+G2281+G2283+G2285+G2287+G2289+G2291</f>
        <v>16548.18</v>
      </c>
      <c r="G2293" s="15">
        <f>ROUND(E2293*F2293,2)</f>
        <v>16548.18</v>
      </c>
      <c r="H2293" s="12">
        <v>1</v>
      </c>
      <c r="I2293" s="15">
        <f>J2273+J2275+J2277+J2279+J2281+J2283+J2285+J2287+J2289+J2291</f>
        <v>0</v>
      </c>
      <c r="J2293" s="15">
        <f>ROUND(H2293*I2293,2)</f>
        <v>0</v>
      </c>
    </row>
    <row r="2294" spans="1:10" ht="1.1499999999999999" customHeight="1" x14ac:dyDescent="0.25">
      <c r="A2294" s="16"/>
      <c r="B2294" s="16"/>
      <c r="C2294" s="16"/>
      <c r="D2294" s="34"/>
      <c r="E2294" s="16"/>
      <c r="F2294" s="16"/>
      <c r="G2294" s="16"/>
      <c r="H2294" s="16"/>
      <c r="I2294" s="16"/>
      <c r="J2294" s="16"/>
    </row>
    <row r="2295" spans="1:10" x14ac:dyDescent="0.25">
      <c r="A2295" s="20" t="s">
        <v>2775</v>
      </c>
      <c r="B2295" s="20" t="s">
        <v>10</v>
      </c>
      <c r="C2295" s="20" t="s">
        <v>11</v>
      </c>
      <c r="D2295" s="36" t="s">
        <v>2776</v>
      </c>
      <c r="E2295" s="21">
        <f t="shared" ref="E2295:J2295" si="147">E2322</f>
        <v>1</v>
      </c>
      <c r="F2295" s="21">
        <f t="shared" si="147"/>
        <v>6875</v>
      </c>
      <c r="G2295" s="21">
        <f t="shared" si="147"/>
        <v>6875</v>
      </c>
      <c r="H2295" s="21">
        <f t="shared" si="147"/>
        <v>1</v>
      </c>
      <c r="I2295" s="21">
        <f t="shared" si="147"/>
        <v>0</v>
      </c>
      <c r="J2295" s="21">
        <f t="shared" si="147"/>
        <v>0</v>
      </c>
    </row>
    <row r="2296" spans="1:10" ht="22.5" x14ac:dyDescent="0.25">
      <c r="A2296" s="10" t="s">
        <v>2777</v>
      </c>
      <c r="B2296" s="11" t="s">
        <v>16</v>
      </c>
      <c r="C2296" s="11" t="s">
        <v>17</v>
      </c>
      <c r="D2296" s="22" t="s">
        <v>2778</v>
      </c>
      <c r="E2296" s="12">
        <v>1</v>
      </c>
      <c r="F2296" s="12">
        <v>1409.64</v>
      </c>
      <c r="G2296" s="13">
        <f>ROUND(E2296*F2296,2)</f>
        <v>1409.64</v>
      </c>
      <c r="H2296" s="12">
        <v>1</v>
      </c>
      <c r="I2296" s="38">
        <v>0</v>
      </c>
      <c r="J2296" s="13">
        <f>ROUND(H2296*I2296,2)</f>
        <v>0</v>
      </c>
    </row>
    <row r="2297" spans="1:10" ht="409.5" x14ac:dyDescent="0.25">
      <c r="A2297" s="14"/>
      <c r="B2297" s="14"/>
      <c r="C2297" s="14"/>
      <c r="D2297" s="22" t="s">
        <v>2779</v>
      </c>
      <c r="E2297" s="14"/>
      <c r="F2297" s="14"/>
      <c r="G2297" s="14"/>
      <c r="H2297" s="14"/>
      <c r="I2297" s="14"/>
      <c r="J2297" s="14"/>
    </row>
    <row r="2298" spans="1:10" ht="22.5" x14ac:dyDescent="0.25">
      <c r="A2298" s="10" t="s">
        <v>2747</v>
      </c>
      <c r="B2298" s="11" t="s">
        <v>16</v>
      </c>
      <c r="C2298" s="11" t="s">
        <v>17</v>
      </c>
      <c r="D2298" s="22" t="s">
        <v>2748</v>
      </c>
      <c r="E2298" s="12">
        <v>20</v>
      </c>
      <c r="F2298" s="12">
        <v>30.07</v>
      </c>
      <c r="G2298" s="13">
        <f>ROUND(E2298*F2298,2)</f>
        <v>601.4</v>
      </c>
      <c r="H2298" s="12">
        <v>20</v>
      </c>
      <c r="I2298" s="38">
        <v>0</v>
      </c>
      <c r="J2298" s="13">
        <f>ROUND(H2298*I2298,2)</f>
        <v>0</v>
      </c>
    </row>
    <row r="2299" spans="1:10" ht="168.75" x14ac:dyDescent="0.25">
      <c r="A2299" s="14"/>
      <c r="B2299" s="14"/>
      <c r="C2299" s="14"/>
      <c r="D2299" s="22" t="s">
        <v>2749</v>
      </c>
      <c r="E2299" s="14"/>
      <c r="F2299" s="14"/>
      <c r="G2299" s="14"/>
      <c r="H2299" s="14"/>
      <c r="I2299" s="14"/>
      <c r="J2299" s="14"/>
    </row>
    <row r="2300" spans="1:10" x14ac:dyDescent="0.25">
      <c r="A2300" s="10" t="s">
        <v>2750</v>
      </c>
      <c r="B2300" s="11" t="s">
        <v>16</v>
      </c>
      <c r="C2300" s="11" t="s">
        <v>495</v>
      </c>
      <c r="D2300" s="22" t="s">
        <v>2751</v>
      </c>
      <c r="E2300" s="12">
        <v>30</v>
      </c>
      <c r="F2300" s="12">
        <v>39.270000000000003</v>
      </c>
      <c r="G2300" s="13">
        <f>ROUND(E2300*F2300,2)</f>
        <v>1178.0999999999999</v>
      </c>
      <c r="H2300" s="12">
        <v>30</v>
      </c>
      <c r="I2300" s="38">
        <v>0</v>
      </c>
      <c r="J2300" s="13">
        <f>ROUND(H2300*I2300,2)</f>
        <v>0</v>
      </c>
    </row>
    <row r="2301" spans="1:10" ht="123.75" x14ac:dyDescent="0.25">
      <c r="A2301" s="14"/>
      <c r="B2301" s="14"/>
      <c r="C2301" s="14"/>
      <c r="D2301" s="22" t="s">
        <v>2752</v>
      </c>
      <c r="E2301" s="14"/>
      <c r="F2301" s="14"/>
      <c r="G2301" s="14"/>
      <c r="H2301" s="14"/>
      <c r="I2301" s="14"/>
      <c r="J2301" s="14"/>
    </row>
    <row r="2302" spans="1:10" x14ac:dyDescent="0.25">
      <c r="A2302" s="10" t="s">
        <v>2753</v>
      </c>
      <c r="B2302" s="11" t="s">
        <v>16</v>
      </c>
      <c r="C2302" s="11" t="s">
        <v>17</v>
      </c>
      <c r="D2302" s="22" t="s">
        <v>2754</v>
      </c>
      <c r="E2302" s="12">
        <v>1</v>
      </c>
      <c r="F2302" s="12">
        <v>94.5</v>
      </c>
      <c r="G2302" s="13">
        <f>ROUND(E2302*F2302,2)</f>
        <v>94.5</v>
      </c>
      <c r="H2302" s="12">
        <v>1</v>
      </c>
      <c r="I2302" s="38">
        <v>0</v>
      </c>
      <c r="J2302" s="13">
        <f>ROUND(H2302*I2302,2)</f>
        <v>0</v>
      </c>
    </row>
    <row r="2303" spans="1:10" ht="90" x14ac:dyDescent="0.25">
      <c r="A2303" s="14"/>
      <c r="B2303" s="14"/>
      <c r="C2303" s="14"/>
      <c r="D2303" s="22" t="s">
        <v>2755</v>
      </c>
      <c r="E2303" s="14"/>
      <c r="F2303" s="14"/>
      <c r="G2303" s="14"/>
      <c r="H2303" s="14"/>
      <c r="I2303" s="14"/>
      <c r="J2303" s="14"/>
    </row>
    <row r="2304" spans="1:10" ht="22.5" x14ac:dyDescent="0.25">
      <c r="A2304" s="10" t="s">
        <v>2780</v>
      </c>
      <c r="B2304" s="11" t="s">
        <v>16</v>
      </c>
      <c r="C2304" s="11" t="s">
        <v>2578</v>
      </c>
      <c r="D2304" s="22" t="s">
        <v>2781</v>
      </c>
      <c r="E2304" s="12">
        <v>44</v>
      </c>
      <c r="F2304" s="12">
        <v>36.450000000000003</v>
      </c>
      <c r="G2304" s="13">
        <f>ROUND(E2304*F2304,2)</f>
        <v>1603.8</v>
      </c>
      <c r="H2304" s="12">
        <v>44</v>
      </c>
      <c r="I2304" s="38">
        <v>0</v>
      </c>
      <c r="J2304" s="13">
        <f>ROUND(H2304*I2304,2)</f>
        <v>0</v>
      </c>
    </row>
    <row r="2305" spans="1:10" ht="180" x14ac:dyDescent="0.25">
      <c r="A2305" s="14"/>
      <c r="B2305" s="14"/>
      <c r="C2305" s="14"/>
      <c r="D2305" s="22" t="s">
        <v>2782</v>
      </c>
      <c r="E2305" s="14"/>
      <c r="F2305" s="14"/>
      <c r="G2305" s="14"/>
      <c r="H2305" s="14"/>
      <c r="I2305" s="14"/>
      <c r="J2305" s="14"/>
    </row>
    <row r="2306" spans="1:10" x14ac:dyDescent="0.25">
      <c r="A2306" s="10" t="s">
        <v>2771</v>
      </c>
      <c r="B2306" s="11" t="s">
        <v>16</v>
      </c>
      <c r="C2306" s="11" t="s">
        <v>17</v>
      </c>
      <c r="D2306" s="22" t="s">
        <v>2772</v>
      </c>
      <c r="E2306" s="12">
        <v>2</v>
      </c>
      <c r="F2306" s="12">
        <v>77.7</v>
      </c>
      <c r="G2306" s="13">
        <f>ROUND(E2306*F2306,2)</f>
        <v>155.4</v>
      </c>
      <c r="H2306" s="12">
        <v>2</v>
      </c>
      <c r="I2306" s="38">
        <v>0</v>
      </c>
      <c r="J2306" s="13">
        <f>ROUND(H2306*I2306,2)</f>
        <v>0</v>
      </c>
    </row>
    <row r="2307" spans="1:10" ht="180" x14ac:dyDescent="0.25">
      <c r="A2307" s="14"/>
      <c r="B2307" s="14"/>
      <c r="C2307" s="14"/>
      <c r="D2307" s="22" t="s">
        <v>2773</v>
      </c>
      <c r="E2307" s="14"/>
      <c r="F2307" s="14"/>
      <c r="G2307" s="14"/>
      <c r="H2307" s="14"/>
      <c r="I2307" s="14"/>
      <c r="J2307" s="14"/>
    </row>
    <row r="2308" spans="1:10" x14ac:dyDescent="0.25">
      <c r="A2308" s="10" t="s">
        <v>2768</v>
      </c>
      <c r="B2308" s="11" t="s">
        <v>16</v>
      </c>
      <c r="C2308" s="11" t="s">
        <v>17</v>
      </c>
      <c r="D2308" s="22" t="s">
        <v>2769</v>
      </c>
      <c r="E2308" s="12">
        <v>1</v>
      </c>
      <c r="F2308" s="12">
        <v>672</v>
      </c>
      <c r="G2308" s="13">
        <f>ROUND(E2308*F2308,2)</f>
        <v>672</v>
      </c>
      <c r="H2308" s="12">
        <v>1</v>
      </c>
      <c r="I2308" s="38">
        <v>0</v>
      </c>
      <c r="J2308" s="13">
        <f>ROUND(H2308*I2308,2)</f>
        <v>0</v>
      </c>
    </row>
    <row r="2309" spans="1:10" ht="315" x14ac:dyDescent="0.25">
      <c r="A2309" s="14"/>
      <c r="B2309" s="14"/>
      <c r="C2309" s="14"/>
      <c r="D2309" s="22" t="s">
        <v>2770</v>
      </c>
      <c r="E2309" s="14"/>
      <c r="F2309" s="14"/>
      <c r="G2309" s="14"/>
      <c r="H2309" s="14"/>
      <c r="I2309" s="14"/>
      <c r="J2309" s="14"/>
    </row>
    <row r="2310" spans="1:10" ht="22.5" x14ac:dyDescent="0.25">
      <c r="A2310" s="10" t="s">
        <v>2783</v>
      </c>
      <c r="B2310" s="11" t="s">
        <v>16</v>
      </c>
      <c r="C2310" s="11" t="s">
        <v>17</v>
      </c>
      <c r="D2310" s="22" t="s">
        <v>2784</v>
      </c>
      <c r="E2310" s="12">
        <v>1</v>
      </c>
      <c r="F2310" s="12">
        <v>139.82</v>
      </c>
      <c r="G2310" s="13">
        <f>ROUND(E2310*F2310,2)</f>
        <v>139.82</v>
      </c>
      <c r="H2310" s="12">
        <v>1</v>
      </c>
      <c r="I2310" s="38">
        <v>0</v>
      </c>
      <c r="J2310" s="13">
        <f>ROUND(H2310*I2310,2)</f>
        <v>0</v>
      </c>
    </row>
    <row r="2311" spans="1:10" ht="101.25" x14ac:dyDescent="0.25">
      <c r="A2311" s="14"/>
      <c r="B2311" s="14"/>
      <c r="C2311" s="14"/>
      <c r="D2311" s="22" t="s">
        <v>2785</v>
      </c>
      <c r="E2311" s="14"/>
      <c r="F2311" s="14"/>
      <c r="G2311" s="14"/>
      <c r="H2311" s="14"/>
      <c r="I2311" s="14"/>
      <c r="J2311" s="14"/>
    </row>
    <row r="2312" spans="1:10" ht="22.5" x14ac:dyDescent="0.25">
      <c r="A2312" s="10" t="s">
        <v>2786</v>
      </c>
      <c r="B2312" s="11" t="s">
        <v>16</v>
      </c>
      <c r="C2312" s="11" t="s">
        <v>17</v>
      </c>
      <c r="D2312" s="22" t="s">
        <v>2787</v>
      </c>
      <c r="E2312" s="12">
        <v>1</v>
      </c>
      <c r="F2312" s="12">
        <v>160.58000000000001</v>
      </c>
      <c r="G2312" s="13">
        <f>ROUND(E2312*F2312,2)</f>
        <v>160.58000000000001</v>
      </c>
      <c r="H2312" s="12">
        <v>1</v>
      </c>
      <c r="I2312" s="38">
        <v>0</v>
      </c>
      <c r="J2312" s="13">
        <f>ROUND(H2312*I2312,2)</f>
        <v>0</v>
      </c>
    </row>
    <row r="2313" spans="1:10" ht="67.5" x14ac:dyDescent="0.25">
      <c r="A2313" s="14"/>
      <c r="B2313" s="14"/>
      <c r="C2313" s="14"/>
      <c r="D2313" s="22" t="s">
        <v>2788</v>
      </c>
      <c r="E2313" s="14"/>
      <c r="F2313" s="14"/>
      <c r="G2313" s="14"/>
      <c r="H2313" s="14"/>
      <c r="I2313" s="14"/>
      <c r="J2313" s="14"/>
    </row>
    <row r="2314" spans="1:10" ht="22.5" x14ac:dyDescent="0.25">
      <c r="A2314" s="10" t="s">
        <v>2789</v>
      </c>
      <c r="B2314" s="11" t="s">
        <v>16</v>
      </c>
      <c r="C2314" s="11" t="s">
        <v>107</v>
      </c>
      <c r="D2314" s="22" t="s">
        <v>2790</v>
      </c>
      <c r="E2314" s="12">
        <v>40</v>
      </c>
      <c r="F2314" s="12">
        <v>7.54</v>
      </c>
      <c r="G2314" s="13">
        <f>ROUND(E2314*F2314,2)</f>
        <v>301.60000000000002</v>
      </c>
      <c r="H2314" s="12">
        <v>40</v>
      </c>
      <c r="I2314" s="38">
        <v>0</v>
      </c>
      <c r="J2314" s="13">
        <f>ROUND(H2314*I2314,2)</f>
        <v>0</v>
      </c>
    </row>
    <row r="2315" spans="1:10" ht="112.5" x14ac:dyDescent="0.25">
      <c r="A2315" s="14"/>
      <c r="B2315" s="14"/>
      <c r="C2315" s="14"/>
      <c r="D2315" s="22" t="s">
        <v>2791</v>
      </c>
      <c r="E2315" s="14"/>
      <c r="F2315" s="14"/>
      <c r="G2315" s="14"/>
      <c r="H2315" s="14"/>
      <c r="I2315" s="14"/>
      <c r="J2315" s="14"/>
    </row>
    <row r="2316" spans="1:10" ht="22.5" x14ac:dyDescent="0.25">
      <c r="A2316" s="10" t="s">
        <v>2759</v>
      </c>
      <c r="B2316" s="11" t="s">
        <v>16</v>
      </c>
      <c r="C2316" s="11" t="s">
        <v>107</v>
      </c>
      <c r="D2316" s="22" t="s">
        <v>2760</v>
      </c>
      <c r="E2316" s="12">
        <v>40</v>
      </c>
      <c r="F2316" s="12">
        <v>7.54</v>
      </c>
      <c r="G2316" s="13">
        <f>ROUND(E2316*F2316,2)</f>
        <v>301.60000000000002</v>
      </c>
      <c r="H2316" s="12">
        <v>40</v>
      </c>
      <c r="I2316" s="38">
        <v>0</v>
      </c>
      <c r="J2316" s="13">
        <f>ROUND(H2316*I2316,2)</f>
        <v>0</v>
      </c>
    </row>
    <row r="2317" spans="1:10" ht="112.5" x14ac:dyDescent="0.25">
      <c r="A2317" s="14"/>
      <c r="B2317" s="14"/>
      <c r="C2317" s="14"/>
      <c r="D2317" s="22" t="s">
        <v>2761</v>
      </c>
      <c r="E2317" s="14"/>
      <c r="F2317" s="14"/>
      <c r="G2317" s="14"/>
      <c r="H2317" s="14"/>
      <c r="I2317" s="14"/>
      <c r="J2317" s="14"/>
    </row>
    <row r="2318" spans="1:10" ht="22.5" x14ac:dyDescent="0.25">
      <c r="A2318" s="10" t="s">
        <v>2762</v>
      </c>
      <c r="B2318" s="11" t="s">
        <v>16</v>
      </c>
      <c r="C2318" s="11" t="s">
        <v>17</v>
      </c>
      <c r="D2318" s="22" t="s">
        <v>2763</v>
      </c>
      <c r="E2318" s="12">
        <v>1</v>
      </c>
      <c r="F2318" s="12">
        <v>129.36000000000001</v>
      </c>
      <c r="G2318" s="13">
        <f>ROUND(E2318*F2318,2)</f>
        <v>129.36000000000001</v>
      </c>
      <c r="H2318" s="12">
        <v>1</v>
      </c>
      <c r="I2318" s="38">
        <v>0</v>
      </c>
      <c r="J2318" s="13">
        <f>ROUND(H2318*I2318,2)</f>
        <v>0</v>
      </c>
    </row>
    <row r="2319" spans="1:10" ht="180" x14ac:dyDescent="0.25">
      <c r="A2319" s="14"/>
      <c r="B2319" s="14"/>
      <c r="C2319" s="14"/>
      <c r="D2319" s="22" t="s">
        <v>2764</v>
      </c>
      <c r="E2319" s="14"/>
      <c r="F2319" s="14"/>
      <c r="G2319" s="14"/>
      <c r="H2319" s="14"/>
      <c r="I2319" s="14"/>
      <c r="J2319" s="14"/>
    </row>
    <row r="2320" spans="1:10" ht="22.5" x14ac:dyDescent="0.25">
      <c r="A2320" s="10" t="s">
        <v>2765</v>
      </c>
      <c r="B2320" s="11" t="s">
        <v>16</v>
      </c>
      <c r="C2320" s="11" t="s">
        <v>107</v>
      </c>
      <c r="D2320" s="22" t="s">
        <v>2766</v>
      </c>
      <c r="E2320" s="12">
        <v>20</v>
      </c>
      <c r="F2320" s="12">
        <v>6.36</v>
      </c>
      <c r="G2320" s="13">
        <f>ROUND(E2320*F2320,2)</f>
        <v>127.2</v>
      </c>
      <c r="H2320" s="12">
        <v>20</v>
      </c>
      <c r="I2320" s="38">
        <v>0</v>
      </c>
      <c r="J2320" s="13">
        <f>ROUND(H2320*I2320,2)</f>
        <v>0</v>
      </c>
    </row>
    <row r="2321" spans="1:10" ht="123.75" x14ac:dyDescent="0.25">
      <c r="A2321" s="14"/>
      <c r="B2321" s="14"/>
      <c r="C2321" s="14"/>
      <c r="D2321" s="22" t="s">
        <v>2767</v>
      </c>
      <c r="E2321" s="14"/>
      <c r="F2321" s="14"/>
      <c r="G2321" s="14"/>
      <c r="H2321" s="14"/>
      <c r="I2321" s="14"/>
      <c r="J2321" s="14"/>
    </row>
    <row r="2322" spans="1:10" x14ac:dyDescent="0.25">
      <c r="A2322" s="14"/>
      <c r="B2322" s="14"/>
      <c r="C2322" s="14"/>
      <c r="D2322" s="33" t="s">
        <v>2792</v>
      </c>
      <c r="E2322" s="12">
        <v>1</v>
      </c>
      <c r="F2322" s="15">
        <f>G2296+G2298+G2300+G2302+G2304+G2306+G2308+G2310+G2312+G2314+G2316+G2318+G2320</f>
        <v>6875</v>
      </c>
      <c r="G2322" s="15">
        <f>ROUND(E2322*F2322,2)</f>
        <v>6875</v>
      </c>
      <c r="H2322" s="12">
        <v>1</v>
      </c>
      <c r="I2322" s="15">
        <f>J2296+J2298+J2300+J2302+J2304+J2306+J2308+J2310+J2312+J2314+J2316+J2318+J2320</f>
        <v>0</v>
      </c>
      <c r="J2322" s="15">
        <f>ROUND(H2322*I2322,2)</f>
        <v>0</v>
      </c>
    </row>
    <row r="2323" spans="1:10" ht="1.1499999999999999" customHeight="1" x14ac:dyDescent="0.25">
      <c r="A2323" s="16"/>
      <c r="B2323" s="16"/>
      <c r="C2323" s="16"/>
      <c r="D2323" s="34"/>
      <c r="E2323" s="16"/>
      <c r="F2323" s="16"/>
      <c r="G2323" s="16"/>
      <c r="H2323" s="16"/>
      <c r="I2323" s="16"/>
      <c r="J2323" s="16"/>
    </row>
    <row r="2324" spans="1:10" x14ac:dyDescent="0.25">
      <c r="A2324" s="20" t="s">
        <v>2793</v>
      </c>
      <c r="B2324" s="20" t="s">
        <v>10</v>
      </c>
      <c r="C2324" s="20" t="s">
        <v>11</v>
      </c>
      <c r="D2324" s="36" t="s">
        <v>2794</v>
      </c>
      <c r="E2324" s="21">
        <f t="shared" ref="E2324:J2324" si="148">E2335</f>
        <v>1</v>
      </c>
      <c r="F2324" s="21">
        <f t="shared" si="148"/>
        <v>7999.41</v>
      </c>
      <c r="G2324" s="21">
        <f t="shared" si="148"/>
        <v>7999.41</v>
      </c>
      <c r="H2324" s="21">
        <f t="shared" si="148"/>
        <v>1</v>
      </c>
      <c r="I2324" s="21">
        <f t="shared" si="148"/>
        <v>0</v>
      </c>
      <c r="J2324" s="21">
        <f t="shared" si="148"/>
        <v>0</v>
      </c>
    </row>
    <row r="2325" spans="1:10" x14ac:dyDescent="0.25">
      <c r="A2325" s="10" t="s">
        <v>2795</v>
      </c>
      <c r="B2325" s="11" t="s">
        <v>16</v>
      </c>
      <c r="C2325" s="11" t="s">
        <v>17</v>
      </c>
      <c r="D2325" s="22" t="s">
        <v>2796</v>
      </c>
      <c r="E2325" s="12">
        <v>1</v>
      </c>
      <c r="F2325" s="12">
        <v>3695.96</v>
      </c>
      <c r="G2325" s="13">
        <f>ROUND(E2325*F2325,2)</f>
        <v>3695.96</v>
      </c>
      <c r="H2325" s="12">
        <v>1</v>
      </c>
      <c r="I2325" s="38">
        <v>0</v>
      </c>
      <c r="J2325" s="13">
        <f>ROUND(H2325*I2325,2)</f>
        <v>0</v>
      </c>
    </row>
    <row r="2326" spans="1:10" ht="213.75" x14ac:dyDescent="0.25">
      <c r="A2326" s="14"/>
      <c r="B2326" s="14"/>
      <c r="C2326" s="14"/>
      <c r="D2326" s="22" t="s">
        <v>2797</v>
      </c>
      <c r="E2326" s="14"/>
      <c r="F2326" s="14"/>
      <c r="G2326" s="14"/>
      <c r="H2326" s="14"/>
      <c r="I2326" s="14"/>
      <c r="J2326" s="14"/>
    </row>
    <row r="2327" spans="1:10" ht="22.5" x14ac:dyDescent="0.25">
      <c r="A2327" s="10" t="s">
        <v>2798</v>
      </c>
      <c r="B2327" s="11" t="s">
        <v>16</v>
      </c>
      <c r="C2327" s="11" t="s">
        <v>107</v>
      </c>
      <c r="D2327" s="22" t="s">
        <v>2790</v>
      </c>
      <c r="E2327" s="12">
        <v>50</v>
      </c>
      <c r="F2327" s="12">
        <v>7.54</v>
      </c>
      <c r="G2327" s="13">
        <f>ROUND(E2327*F2327,2)</f>
        <v>377</v>
      </c>
      <c r="H2327" s="12">
        <v>50</v>
      </c>
      <c r="I2327" s="38">
        <v>0</v>
      </c>
      <c r="J2327" s="13">
        <f>ROUND(H2327*I2327,2)</f>
        <v>0</v>
      </c>
    </row>
    <row r="2328" spans="1:10" ht="112.5" x14ac:dyDescent="0.25">
      <c r="A2328" s="14"/>
      <c r="B2328" s="14"/>
      <c r="C2328" s="14"/>
      <c r="D2328" s="22" t="s">
        <v>2799</v>
      </c>
      <c r="E2328" s="14"/>
      <c r="F2328" s="14"/>
      <c r="G2328" s="14"/>
      <c r="H2328" s="14"/>
      <c r="I2328" s="14"/>
      <c r="J2328" s="14"/>
    </row>
    <row r="2329" spans="1:10" x14ac:dyDescent="0.25">
      <c r="A2329" s="10" t="s">
        <v>2800</v>
      </c>
      <c r="B2329" s="11" t="s">
        <v>16</v>
      </c>
      <c r="C2329" s="11" t="s">
        <v>107</v>
      </c>
      <c r="D2329" s="22" t="s">
        <v>2801</v>
      </c>
      <c r="E2329" s="12">
        <v>3</v>
      </c>
      <c r="F2329" s="12">
        <v>441</v>
      </c>
      <c r="G2329" s="13">
        <f>ROUND(E2329*F2329,2)</f>
        <v>1323</v>
      </c>
      <c r="H2329" s="12">
        <v>3</v>
      </c>
      <c r="I2329" s="38">
        <v>0</v>
      </c>
      <c r="J2329" s="13">
        <f>ROUND(H2329*I2329,2)</f>
        <v>0</v>
      </c>
    </row>
    <row r="2330" spans="1:10" ht="67.5" x14ac:dyDescent="0.25">
      <c r="A2330" s="14"/>
      <c r="B2330" s="14"/>
      <c r="C2330" s="14"/>
      <c r="D2330" s="22" t="s">
        <v>2802</v>
      </c>
      <c r="E2330" s="14"/>
      <c r="F2330" s="14"/>
      <c r="G2330" s="14"/>
      <c r="H2330" s="14"/>
      <c r="I2330" s="14"/>
      <c r="J2330" s="14"/>
    </row>
    <row r="2331" spans="1:10" ht="22.5" x14ac:dyDescent="0.25">
      <c r="A2331" s="10" t="s">
        <v>2803</v>
      </c>
      <c r="B2331" s="11" t="s">
        <v>16</v>
      </c>
      <c r="C2331" s="11" t="s">
        <v>107</v>
      </c>
      <c r="D2331" s="22" t="s">
        <v>2804</v>
      </c>
      <c r="E2331" s="12">
        <v>375</v>
      </c>
      <c r="F2331" s="12">
        <v>6.36</v>
      </c>
      <c r="G2331" s="13">
        <f>ROUND(E2331*F2331,2)</f>
        <v>2385</v>
      </c>
      <c r="H2331" s="12">
        <v>375</v>
      </c>
      <c r="I2331" s="38">
        <v>0</v>
      </c>
      <c r="J2331" s="13">
        <f>ROUND(H2331*I2331,2)</f>
        <v>0</v>
      </c>
    </row>
    <row r="2332" spans="1:10" ht="101.25" x14ac:dyDescent="0.25">
      <c r="A2332" s="14"/>
      <c r="B2332" s="14"/>
      <c r="C2332" s="14"/>
      <c r="D2332" s="22" t="s">
        <v>2805</v>
      </c>
      <c r="E2332" s="14"/>
      <c r="F2332" s="14"/>
      <c r="G2332" s="14"/>
      <c r="H2332" s="14"/>
      <c r="I2332" s="14"/>
      <c r="J2332" s="14"/>
    </row>
    <row r="2333" spans="1:10" ht="22.5" x14ac:dyDescent="0.25">
      <c r="A2333" s="10" t="s">
        <v>2806</v>
      </c>
      <c r="B2333" s="11" t="s">
        <v>16</v>
      </c>
      <c r="C2333" s="11" t="s">
        <v>107</v>
      </c>
      <c r="D2333" s="22" t="s">
        <v>2807</v>
      </c>
      <c r="E2333" s="12">
        <v>85</v>
      </c>
      <c r="F2333" s="12">
        <v>2.57</v>
      </c>
      <c r="G2333" s="13">
        <f>ROUND(E2333*F2333,2)</f>
        <v>218.45</v>
      </c>
      <c r="H2333" s="12">
        <v>85</v>
      </c>
      <c r="I2333" s="38">
        <v>0</v>
      </c>
      <c r="J2333" s="13">
        <f>ROUND(H2333*I2333,2)</f>
        <v>0</v>
      </c>
    </row>
    <row r="2334" spans="1:10" ht="78.75" x14ac:dyDescent="0.25">
      <c r="A2334" s="14"/>
      <c r="B2334" s="14"/>
      <c r="C2334" s="14"/>
      <c r="D2334" s="22" t="s">
        <v>2808</v>
      </c>
      <c r="E2334" s="14"/>
      <c r="F2334" s="14"/>
      <c r="G2334" s="14"/>
      <c r="H2334" s="14"/>
      <c r="I2334" s="14"/>
      <c r="J2334" s="14"/>
    </row>
    <row r="2335" spans="1:10" x14ac:dyDescent="0.25">
      <c r="A2335" s="14"/>
      <c r="B2335" s="14"/>
      <c r="C2335" s="14"/>
      <c r="D2335" s="33" t="s">
        <v>2809</v>
      </c>
      <c r="E2335" s="12">
        <v>1</v>
      </c>
      <c r="F2335" s="15">
        <f>G2325+G2327+G2329+G2331+G2333</f>
        <v>7999.41</v>
      </c>
      <c r="G2335" s="15">
        <f>ROUND(E2335*F2335,2)</f>
        <v>7999.41</v>
      </c>
      <c r="H2335" s="12">
        <v>1</v>
      </c>
      <c r="I2335" s="15">
        <f>J2325+J2327+J2329+J2331+J2333</f>
        <v>0</v>
      </c>
      <c r="J2335" s="15">
        <f>ROUND(H2335*I2335,2)</f>
        <v>0</v>
      </c>
    </row>
    <row r="2336" spans="1:10" ht="1.1499999999999999" customHeight="1" x14ac:dyDescent="0.25">
      <c r="A2336" s="16"/>
      <c r="B2336" s="16"/>
      <c r="C2336" s="16"/>
      <c r="D2336" s="34"/>
      <c r="E2336" s="16"/>
      <c r="F2336" s="16"/>
      <c r="G2336" s="16"/>
      <c r="H2336" s="16"/>
      <c r="I2336" s="16"/>
      <c r="J2336" s="16"/>
    </row>
    <row r="2337" spans="1:10" x14ac:dyDescent="0.25">
      <c r="A2337" s="20" t="s">
        <v>2810</v>
      </c>
      <c r="B2337" s="20" t="s">
        <v>10</v>
      </c>
      <c r="C2337" s="20" t="s">
        <v>11</v>
      </c>
      <c r="D2337" s="36" t="s">
        <v>2811</v>
      </c>
      <c r="E2337" s="21">
        <f t="shared" ref="E2337:J2337" si="149">E2340</f>
        <v>1</v>
      </c>
      <c r="F2337" s="21">
        <f t="shared" si="149"/>
        <v>840</v>
      </c>
      <c r="G2337" s="21">
        <f t="shared" si="149"/>
        <v>840</v>
      </c>
      <c r="H2337" s="21">
        <f t="shared" si="149"/>
        <v>1</v>
      </c>
      <c r="I2337" s="21">
        <f t="shared" si="149"/>
        <v>0</v>
      </c>
      <c r="J2337" s="21">
        <f t="shared" si="149"/>
        <v>0</v>
      </c>
    </row>
    <row r="2338" spans="1:10" x14ac:dyDescent="0.25">
      <c r="A2338" s="10" t="s">
        <v>2812</v>
      </c>
      <c r="B2338" s="11" t="s">
        <v>16</v>
      </c>
      <c r="C2338" s="11" t="s">
        <v>17</v>
      </c>
      <c r="D2338" s="22" t="s">
        <v>2813</v>
      </c>
      <c r="E2338" s="12">
        <v>1</v>
      </c>
      <c r="F2338" s="12">
        <v>840</v>
      </c>
      <c r="G2338" s="13">
        <f>ROUND(E2338*F2338,2)</f>
        <v>840</v>
      </c>
      <c r="H2338" s="12">
        <v>1</v>
      </c>
      <c r="I2338" s="38">
        <v>0</v>
      </c>
      <c r="J2338" s="13">
        <f>ROUND(H2338*I2338,2)</f>
        <v>0</v>
      </c>
    </row>
    <row r="2339" spans="1:10" ht="168.75" x14ac:dyDescent="0.25">
      <c r="A2339" s="14"/>
      <c r="B2339" s="14"/>
      <c r="C2339" s="14"/>
      <c r="D2339" s="22" t="s">
        <v>2814</v>
      </c>
      <c r="E2339" s="14"/>
      <c r="F2339" s="14"/>
      <c r="G2339" s="14"/>
      <c r="H2339" s="14"/>
      <c r="I2339" s="14"/>
      <c r="J2339" s="14"/>
    </row>
    <row r="2340" spans="1:10" x14ac:dyDescent="0.25">
      <c r="A2340" s="14"/>
      <c r="B2340" s="14"/>
      <c r="C2340" s="14"/>
      <c r="D2340" s="33" t="s">
        <v>2815</v>
      </c>
      <c r="E2340" s="12">
        <v>1</v>
      </c>
      <c r="F2340" s="15">
        <f>G2338</f>
        <v>840</v>
      </c>
      <c r="G2340" s="15">
        <f>ROUND(E2340*F2340,2)</f>
        <v>840</v>
      </c>
      <c r="H2340" s="12">
        <v>1</v>
      </c>
      <c r="I2340" s="15">
        <f>J2338</f>
        <v>0</v>
      </c>
      <c r="J2340" s="15">
        <f>ROUND(H2340*I2340,2)</f>
        <v>0</v>
      </c>
    </row>
    <row r="2341" spans="1:10" ht="1.1499999999999999" customHeight="1" x14ac:dyDescent="0.25">
      <c r="A2341" s="16"/>
      <c r="B2341" s="16"/>
      <c r="C2341" s="16"/>
      <c r="D2341" s="34"/>
      <c r="E2341" s="16"/>
      <c r="F2341" s="16"/>
      <c r="G2341" s="16"/>
      <c r="H2341" s="16"/>
      <c r="I2341" s="16"/>
      <c r="J2341" s="16"/>
    </row>
    <row r="2342" spans="1:10" x14ac:dyDescent="0.25">
      <c r="A2342" s="20" t="s">
        <v>2816</v>
      </c>
      <c r="B2342" s="20" t="s">
        <v>10</v>
      </c>
      <c r="C2342" s="20" t="s">
        <v>11</v>
      </c>
      <c r="D2342" s="36" t="s">
        <v>2817</v>
      </c>
      <c r="E2342" s="21">
        <f t="shared" ref="E2342:J2342" si="150">E2345</f>
        <v>1</v>
      </c>
      <c r="F2342" s="21">
        <f t="shared" si="150"/>
        <v>367.5</v>
      </c>
      <c r="G2342" s="21">
        <f t="shared" si="150"/>
        <v>367.5</v>
      </c>
      <c r="H2342" s="21">
        <f t="shared" si="150"/>
        <v>1</v>
      </c>
      <c r="I2342" s="21">
        <f t="shared" si="150"/>
        <v>0</v>
      </c>
      <c r="J2342" s="21">
        <f t="shared" si="150"/>
        <v>0</v>
      </c>
    </row>
    <row r="2343" spans="1:10" x14ac:dyDescent="0.25">
      <c r="A2343" s="10" t="s">
        <v>2818</v>
      </c>
      <c r="B2343" s="11" t="s">
        <v>16</v>
      </c>
      <c r="C2343" s="11" t="s">
        <v>17</v>
      </c>
      <c r="D2343" s="22" t="s">
        <v>2819</v>
      </c>
      <c r="E2343" s="12">
        <v>1</v>
      </c>
      <c r="F2343" s="12">
        <v>367.5</v>
      </c>
      <c r="G2343" s="13">
        <f>ROUND(E2343*F2343,2)</f>
        <v>367.5</v>
      </c>
      <c r="H2343" s="12">
        <v>1</v>
      </c>
      <c r="I2343" s="38">
        <v>0</v>
      </c>
      <c r="J2343" s="13">
        <f>ROUND(H2343*I2343,2)</f>
        <v>0</v>
      </c>
    </row>
    <row r="2344" spans="1:10" ht="135" x14ac:dyDescent="0.25">
      <c r="A2344" s="14"/>
      <c r="B2344" s="14"/>
      <c r="C2344" s="14"/>
      <c r="D2344" s="22" t="s">
        <v>2820</v>
      </c>
      <c r="E2344" s="14"/>
      <c r="F2344" s="14"/>
      <c r="G2344" s="14"/>
      <c r="H2344" s="14"/>
      <c r="I2344" s="14"/>
      <c r="J2344" s="14"/>
    </row>
    <row r="2345" spans="1:10" x14ac:dyDescent="0.25">
      <c r="A2345" s="14"/>
      <c r="B2345" s="14"/>
      <c r="C2345" s="14"/>
      <c r="D2345" s="33" t="s">
        <v>2821</v>
      </c>
      <c r="E2345" s="12">
        <v>1</v>
      </c>
      <c r="F2345" s="15">
        <f>G2343</f>
        <v>367.5</v>
      </c>
      <c r="G2345" s="15">
        <f>ROUND(E2345*F2345,2)</f>
        <v>367.5</v>
      </c>
      <c r="H2345" s="12">
        <v>1</v>
      </c>
      <c r="I2345" s="15">
        <f>J2343</f>
        <v>0</v>
      </c>
      <c r="J2345" s="15">
        <f>ROUND(H2345*I2345,2)</f>
        <v>0</v>
      </c>
    </row>
    <row r="2346" spans="1:10" ht="1.1499999999999999" customHeight="1" x14ac:dyDescent="0.25">
      <c r="A2346" s="16"/>
      <c r="B2346" s="16"/>
      <c r="C2346" s="16"/>
      <c r="D2346" s="34"/>
      <c r="E2346" s="16"/>
      <c r="F2346" s="16"/>
      <c r="G2346" s="16"/>
      <c r="H2346" s="16"/>
      <c r="I2346" s="16"/>
      <c r="J2346" s="16"/>
    </row>
    <row r="2347" spans="1:10" x14ac:dyDescent="0.25">
      <c r="A2347" s="20" t="s">
        <v>2822</v>
      </c>
      <c r="B2347" s="20" t="s">
        <v>10</v>
      </c>
      <c r="C2347" s="20" t="s">
        <v>11</v>
      </c>
      <c r="D2347" s="36" t="s">
        <v>73</v>
      </c>
      <c r="E2347" s="21">
        <f t="shared" ref="E2347:J2347" si="151">E2362</f>
        <v>1</v>
      </c>
      <c r="F2347" s="21">
        <f t="shared" si="151"/>
        <v>6186.83</v>
      </c>
      <c r="G2347" s="21">
        <f t="shared" si="151"/>
        <v>6186.83</v>
      </c>
      <c r="H2347" s="21">
        <f t="shared" si="151"/>
        <v>1</v>
      </c>
      <c r="I2347" s="21">
        <f t="shared" si="151"/>
        <v>0</v>
      </c>
      <c r="J2347" s="21">
        <f t="shared" si="151"/>
        <v>0</v>
      </c>
    </row>
    <row r="2348" spans="1:10" x14ac:dyDescent="0.25">
      <c r="A2348" s="10" t="s">
        <v>2823</v>
      </c>
      <c r="B2348" s="11" t="s">
        <v>16</v>
      </c>
      <c r="C2348" s="11" t="s">
        <v>17</v>
      </c>
      <c r="D2348" s="22" t="s">
        <v>2824</v>
      </c>
      <c r="E2348" s="12">
        <v>1</v>
      </c>
      <c r="F2348" s="12">
        <v>882</v>
      </c>
      <c r="G2348" s="13">
        <f>ROUND(E2348*F2348,2)</f>
        <v>882</v>
      </c>
      <c r="H2348" s="12">
        <v>1</v>
      </c>
      <c r="I2348" s="38">
        <v>0</v>
      </c>
      <c r="J2348" s="13">
        <f>ROUND(H2348*I2348,2)</f>
        <v>0</v>
      </c>
    </row>
    <row r="2349" spans="1:10" ht="303.75" x14ac:dyDescent="0.25">
      <c r="A2349" s="14"/>
      <c r="B2349" s="14"/>
      <c r="C2349" s="14"/>
      <c r="D2349" s="22" t="s">
        <v>2825</v>
      </c>
      <c r="E2349" s="14"/>
      <c r="F2349" s="14"/>
      <c r="G2349" s="14"/>
      <c r="H2349" s="14"/>
      <c r="I2349" s="14"/>
      <c r="J2349" s="14"/>
    </row>
    <row r="2350" spans="1:10" x14ac:dyDescent="0.25">
      <c r="A2350" s="10" t="s">
        <v>2826</v>
      </c>
      <c r="B2350" s="11" t="s">
        <v>16</v>
      </c>
      <c r="C2350" s="11" t="s">
        <v>17</v>
      </c>
      <c r="D2350" s="22" t="s">
        <v>2827</v>
      </c>
      <c r="E2350" s="12">
        <v>1</v>
      </c>
      <c r="F2350" s="12">
        <v>672</v>
      </c>
      <c r="G2350" s="13">
        <f>ROUND(E2350*F2350,2)</f>
        <v>672</v>
      </c>
      <c r="H2350" s="12">
        <v>1</v>
      </c>
      <c r="I2350" s="38">
        <v>0</v>
      </c>
      <c r="J2350" s="13">
        <f>ROUND(H2350*I2350,2)</f>
        <v>0</v>
      </c>
    </row>
    <row r="2351" spans="1:10" ht="168.75" x14ac:dyDescent="0.25">
      <c r="A2351" s="14"/>
      <c r="B2351" s="14"/>
      <c r="C2351" s="14"/>
      <c r="D2351" s="22" t="s">
        <v>2828</v>
      </c>
      <c r="E2351" s="14"/>
      <c r="F2351" s="14"/>
      <c r="G2351" s="14"/>
      <c r="H2351" s="14"/>
      <c r="I2351" s="14"/>
      <c r="J2351" s="14"/>
    </row>
    <row r="2352" spans="1:10" x14ac:dyDescent="0.25">
      <c r="A2352" s="10" t="s">
        <v>2829</v>
      </c>
      <c r="B2352" s="11" t="s">
        <v>16</v>
      </c>
      <c r="C2352" s="11" t="s">
        <v>17</v>
      </c>
      <c r="D2352" s="22" t="s">
        <v>2830</v>
      </c>
      <c r="E2352" s="12">
        <v>1</v>
      </c>
      <c r="F2352" s="12">
        <v>945</v>
      </c>
      <c r="G2352" s="13">
        <f>ROUND(E2352*F2352,2)</f>
        <v>945</v>
      </c>
      <c r="H2352" s="12">
        <v>1</v>
      </c>
      <c r="I2352" s="38">
        <v>0</v>
      </c>
      <c r="J2352" s="13">
        <f>ROUND(H2352*I2352,2)</f>
        <v>0</v>
      </c>
    </row>
    <row r="2353" spans="1:10" ht="146.25" x14ac:dyDescent="0.25">
      <c r="A2353" s="14"/>
      <c r="B2353" s="14"/>
      <c r="C2353" s="14"/>
      <c r="D2353" s="22" t="s">
        <v>2831</v>
      </c>
      <c r="E2353" s="14"/>
      <c r="F2353" s="14"/>
      <c r="G2353" s="14"/>
      <c r="H2353" s="14"/>
      <c r="I2353" s="14"/>
      <c r="J2353" s="14"/>
    </row>
    <row r="2354" spans="1:10" x14ac:dyDescent="0.25">
      <c r="A2354" s="10" t="s">
        <v>2832</v>
      </c>
      <c r="B2354" s="11" t="s">
        <v>16</v>
      </c>
      <c r="C2354" s="11" t="s">
        <v>17</v>
      </c>
      <c r="D2354" s="22" t="s">
        <v>2833</v>
      </c>
      <c r="E2354" s="12">
        <v>2</v>
      </c>
      <c r="F2354" s="12">
        <v>45.05</v>
      </c>
      <c r="G2354" s="13">
        <f>ROUND(E2354*F2354,2)</f>
        <v>90.1</v>
      </c>
      <c r="H2354" s="12">
        <v>2</v>
      </c>
      <c r="I2354" s="38">
        <v>0</v>
      </c>
      <c r="J2354" s="13">
        <f>ROUND(H2354*I2354,2)</f>
        <v>0</v>
      </c>
    </row>
    <row r="2355" spans="1:10" ht="67.5" x14ac:dyDescent="0.25">
      <c r="A2355" s="14"/>
      <c r="B2355" s="14"/>
      <c r="C2355" s="14"/>
      <c r="D2355" s="22" t="s">
        <v>2834</v>
      </c>
      <c r="E2355" s="14"/>
      <c r="F2355" s="14"/>
      <c r="G2355" s="14"/>
      <c r="H2355" s="14"/>
      <c r="I2355" s="14"/>
      <c r="J2355" s="14"/>
    </row>
    <row r="2356" spans="1:10" x14ac:dyDescent="0.25">
      <c r="A2356" s="10" t="s">
        <v>2835</v>
      </c>
      <c r="B2356" s="11" t="s">
        <v>16</v>
      </c>
      <c r="C2356" s="11" t="s">
        <v>17</v>
      </c>
      <c r="D2356" s="22" t="s">
        <v>2836</v>
      </c>
      <c r="E2356" s="12">
        <v>2</v>
      </c>
      <c r="F2356" s="12">
        <v>45.05</v>
      </c>
      <c r="G2356" s="13">
        <f>ROUND(E2356*F2356,2)</f>
        <v>90.1</v>
      </c>
      <c r="H2356" s="12">
        <v>2</v>
      </c>
      <c r="I2356" s="38">
        <v>0</v>
      </c>
      <c r="J2356" s="13">
        <f>ROUND(H2356*I2356,2)</f>
        <v>0</v>
      </c>
    </row>
    <row r="2357" spans="1:10" ht="90" x14ac:dyDescent="0.25">
      <c r="A2357" s="14"/>
      <c r="B2357" s="14"/>
      <c r="C2357" s="14"/>
      <c r="D2357" s="22" t="s">
        <v>2837</v>
      </c>
      <c r="E2357" s="14"/>
      <c r="F2357" s="14"/>
      <c r="G2357" s="14"/>
      <c r="H2357" s="14"/>
      <c r="I2357" s="14"/>
      <c r="J2357" s="14"/>
    </row>
    <row r="2358" spans="1:10" x14ac:dyDescent="0.25">
      <c r="A2358" s="10" t="s">
        <v>2838</v>
      </c>
      <c r="B2358" s="11" t="s">
        <v>16</v>
      </c>
      <c r="C2358" s="11" t="s">
        <v>17</v>
      </c>
      <c r="D2358" s="22" t="s">
        <v>2839</v>
      </c>
      <c r="E2358" s="12">
        <v>2</v>
      </c>
      <c r="F2358" s="12">
        <v>1575</v>
      </c>
      <c r="G2358" s="13">
        <f>ROUND(E2358*F2358,2)</f>
        <v>3150</v>
      </c>
      <c r="H2358" s="12">
        <v>2</v>
      </c>
      <c r="I2358" s="38">
        <v>0</v>
      </c>
      <c r="J2358" s="13">
        <f>ROUND(H2358*I2358,2)</f>
        <v>0</v>
      </c>
    </row>
    <row r="2359" spans="1:10" ht="56.25" x14ac:dyDescent="0.25">
      <c r="A2359" s="14"/>
      <c r="B2359" s="14"/>
      <c r="C2359" s="14"/>
      <c r="D2359" s="22" t="s">
        <v>2840</v>
      </c>
      <c r="E2359" s="14"/>
      <c r="F2359" s="14"/>
      <c r="G2359" s="14"/>
      <c r="H2359" s="14"/>
      <c r="I2359" s="14"/>
      <c r="J2359" s="14"/>
    </row>
    <row r="2360" spans="1:10" x14ac:dyDescent="0.25">
      <c r="A2360" s="10" t="s">
        <v>2841</v>
      </c>
      <c r="B2360" s="11" t="s">
        <v>16</v>
      </c>
      <c r="C2360" s="11" t="s">
        <v>17</v>
      </c>
      <c r="D2360" s="22" t="s">
        <v>2842</v>
      </c>
      <c r="E2360" s="12">
        <v>1</v>
      </c>
      <c r="F2360" s="12">
        <v>357.63</v>
      </c>
      <c r="G2360" s="13">
        <f>ROUND(E2360*F2360,2)</f>
        <v>357.63</v>
      </c>
      <c r="H2360" s="12">
        <v>1</v>
      </c>
      <c r="I2360" s="38">
        <v>0</v>
      </c>
      <c r="J2360" s="13">
        <f>ROUND(H2360*I2360,2)</f>
        <v>0</v>
      </c>
    </row>
    <row r="2361" spans="1:10" ht="78.75" x14ac:dyDescent="0.25">
      <c r="A2361" s="14"/>
      <c r="B2361" s="14"/>
      <c r="C2361" s="14"/>
      <c r="D2361" s="22" t="s">
        <v>2843</v>
      </c>
      <c r="E2361" s="14"/>
      <c r="F2361" s="14"/>
      <c r="G2361" s="14"/>
      <c r="H2361" s="14"/>
      <c r="I2361" s="14"/>
      <c r="J2361" s="14"/>
    </row>
    <row r="2362" spans="1:10" x14ac:dyDescent="0.25">
      <c r="A2362" s="14"/>
      <c r="B2362" s="14"/>
      <c r="C2362" s="14"/>
      <c r="D2362" s="33" t="s">
        <v>2844</v>
      </c>
      <c r="E2362" s="12">
        <v>1</v>
      </c>
      <c r="F2362" s="15">
        <f>G2348+G2350+G2352+G2354+G2356+G2358+G2360</f>
        <v>6186.83</v>
      </c>
      <c r="G2362" s="15">
        <f>ROUND(E2362*F2362,2)</f>
        <v>6186.83</v>
      </c>
      <c r="H2362" s="12">
        <v>1</v>
      </c>
      <c r="I2362" s="15">
        <f>J2348+J2350+J2352+J2354+J2356+J2358+J2360</f>
        <v>0</v>
      </c>
      <c r="J2362" s="15">
        <f>ROUND(H2362*I2362,2)</f>
        <v>0</v>
      </c>
    </row>
    <row r="2363" spans="1:10" ht="1.1499999999999999" customHeight="1" x14ac:dyDescent="0.25">
      <c r="A2363" s="16"/>
      <c r="B2363" s="16"/>
      <c r="C2363" s="16"/>
      <c r="D2363" s="34"/>
      <c r="E2363" s="16"/>
      <c r="F2363" s="16"/>
      <c r="G2363" s="16"/>
      <c r="H2363" s="16"/>
      <c r="I2363" s="16"/>
      <c r="J2363" s="16"/>
    </row>
    <row r="2364" spans="1:10" x14ac:dyDescent="0.25">
      <c r="A2364" s="14"/>
      <c r="B2364" s="14"/>
      <c r="C2364" s="14"/>
      <c r="D2364" s="33" t="s">
        <v>2845</v>
      </c>
      <c r="E2364" s="12">
        <v>1</v>
      </c>
      <c r="F2364" s="15">
        <f>G2145+G2253+G2272+G2295+G2324+G2337+G2342+G2347</f>
        <v>202783.48</v>
      </c>
      <c r="G2364" s="15">
        <f>ROUND(E2364*F2364,2)</f>
        <v>202783.48</v>
      </c>
      <c r="H2364" s="12">
        <v>1</v>
      </c>
      <c r="I2364" s="15">
        <f>J2145+J2253+J2272+J2295+J2324+J2337+J2342+J2347</f>
        <v>0</v>
      </c>
      <c r="J2364" s="15">
        <f>ROUND(H2364*I2364,2)</f>
        <v>0</v>
      </c>
    </row>
    <row r="2365" spans="1:10" ht="1.1499999999999999" customHeight="1" x14ac:dyDescent="0.25">
      <c r="A2365" s="16"/>
      <c r="B2365" s="16"/>
      <c r="C2365" s="16"/>
      <c r="D2365" s="34"/>
      <c r="E2365" s="16"/>
      <c r="F2365" s="16"/>
      <c r="G2365" s="16"/>
      <c r="H2365" s="16"/>
      <c r="I2365" s="16"/>
      <c r="J2365" s="16"/>
    </row>
    <row r="2366" spans="1:10" x14ac:dyDescent="0.25">
      <c r="A2366" s="17" t="s">
        <v>2846</v>
      </c>
      <c r="B2366" s="23" t="s">
        <v>10</v>
      </c>
      <c r="C2366" s="17" t="s">
        <v>11</v>
      </c>
      <c r="D2366" s="35" t="s">
        <v>2057</v>
      </c>
      <c r="E2366" s="18">
        <f t="shared" ref="E2366:J2366" si="152">E2673</f>
        <v>1</v>
      </c>
      <c r="F2366" s="18">
        <f t="shared" si="152"/>
        <v>439960.09</v>
      </c>
      <c r="G2366" s="18">
        <f t="shared" si="152"/>
        <v>439960.09</v>
      </c>
      <c r="H2366" s="18">
        <f t="shared" si="152"/>
        <v>1</v>
      </c>
      <c r="I2366" s="18">
        <f t="shared" si="152"/>
        <v>0</v>
      </c>
      <c r="J2366" s="18">
        <f t="shared" si="152"/>
        <v>0</v>
      </c>
    </row>
    <row r="2367" spans="1:10" x14ac:dyDescent="0.25">
      <c r="A2367" s="20" t="s">
        <v>2847</v>
      </c>
      <c r="B2367" s="26" t="s">
        <v>10</v>
      </c>
      <c r="C2367" s="20" t="s">
        <v>11</v>
      </c>
      <c r="D2367" s="36" t="s">
        <v>2059</v>
      </c>
      <c r="E2367" s="21">
        <f t="shared" ref="E2367:J2367" si="153">E2401</f>
        <v>1</v>
      </c>
      <c r="F2367" s="21">
        <f t="shared" si="153"/>
        <v>35129.19</v>
      </c>
      <c r="G2367" s="21">
        <f t="shared" si="153"/>
        <v>35129.19</v>
      </c>
      <c r="H2367" s="21">
        <f t="shared" si="153"/>
        <v>1</v>
      </c>
      <c r="I2367" s="21">
        <f t="shared" si="153"/>
        <v>0</v>
      </c>
      <c r="J2367" s="21">
        <f t="shared" si="153"/>
        <v>0</v>
      </c>
    </row>
    <row r="2368" spans="1:10" x14ac:dyDescent="0.25">
      <c r="A2368" s="28" t="s">
        <v>2848</v>
      </c>
      <c r="B2368" s="28" t="s">
        <v>10</v>
      </c>
      <c r="C2368" s="28" t="s">
        <v>11</v>
      </c>
      <c r="D2368" s="37" t="s">
        <v>2849</v>
      </c>
      <c r="E2368" s="29">
        <f t="shared" ref="E2368:J2368" si="154">E2381</f>
        <v>1</v>
      </c>
      <c r="F2368" s="29">
        <f t="shared" si="154"/>
        <v>27854.9</v>
      </c>
      <c r="G2368" s="29">
        <f t="shared" si="154"/>
        <v>27854.9</v>
      </c>
      <c r="H2368" s="29">
        <f t="shared" si="154"/>
        <v>1</v>
      </c>
      <c r="I2368" s="29">
        <f t="shared" si="154"/>
        <v>0</v>
      </c>
      <c r="J2368" s="29">
        <f t="shared" si="154"/>
        <v>0</v>
      </c>
    </row>
    <row r="2369" spans="1:10" x14ac:dyDescent="0.25">
      <c r="A2369" s="10" t="s">
        <v>2850</v>
      </c>
      <c r="B2369" s="11" t="s">
        <v>16</v>
      </c>
      <c r="C2369" s="11" t="s">
        <v>17</v>
      </c>
      <c r="D2369" s="22" t="s">
        <v>2851</v>
      </c>
      <c r="E2369" s="12">
        <v>10</v>
      </c>
      <c r="F2369" s="12">
        <v>151.47</v>
      </c>
      <c r="G2369" s="13">
        <f>ROUND(E2369*F2369,2)</f>
        <v>1514.7</v>
      </c>
      <c r="H2369" s="12">
        <v>10</v>
      </c>
      <c r="I2369" s="38">
        <v>0</v>
      </c>
      <c r="J2369" s="13">
        <f>ROUND(H2369*I2369,2)</f>
        <v>0</v>
      </c>
    </row>
    <row r="2370" spans="1:10" ht="56.25" x14ac:dyDescent="0.25">
      <c r="A2370" s="14"/>
      <c r="B2370" s="14"/>
      <c r="C2370" s="14"/>
      <c r="D2370" s="22" t="s">
        <v>2852</v>
      </c>
      <c r="E2370" s="14"/>
      <c r="F2370" s="14"/>
      <c r="G2370" s="14"/>
      <c r="H2370" s="14"/>
      <c r="I2370" s="14"/>
      <c r="J2370" s="14"/>
    </row>
    <row r="2371" spans="1:10" x14ac:dyDescent="0.25">
      <c r="A2371" s="10" t="s">
        <v>2060</v>
      </c>
      <c r="B2371" s="11" t="s">
        <v>16</v>
      </c>
      <c r="C2371" s="11" t="s">
        <v>17</v>
      </c>
      <c r="D2371" s="22" t="s">
        <v>2061</v>
      </c>
      <c r="E2371" s="12">
        <v>13</v>
      </c>
      <c r="F2371" s="12">
        <v>897.27</v>
      </c>
      <c r="G2371" s="13">
        <f>ROUND(E2371*F2371,2)</f>
        <v>11664.51</v>
      </c>
      <c r="H2371" s="12">
        <v>13</v>
      </c>
      <c r="I2371" s="38">
        <v>0</v>
      </c>
      <c r="J2371" s="13">
        <f>ROUND(H2371*I2371,2)</f>
        <v>0</v>
      </c>
    </row>
    <row r="2372" spans="1:10" ht="213.75" x14ac:dyDescent="0.25">
      <c r="A2372" s="14"/>
      <c r="B2372" s="14"/>
      <c r="C2372" s="14"/>
      <c r="D2372" s="22" t="s">
        <v>2062</v>
      </c>
      <c r="E2372" s="14"/>
      <c r="F2372" s="14"/>
      <c r="G2372" s="14"/>
      <c r="H2372" s="14"/>
      <c r="I2372" s="14"/>
      <c r="J2372" s="14"/>
    </row>
    <row r="2373" spans="1:10" x14ac:dyDescent="0.25">
      <c r="A2373" s="10" t="s">
        <v>2853</v>
      </c>
      <c r="B2373" s="11" t="s">
        <v>16</v>
      </c>
      <c r="C2373" s="11" t="s">
        <v>17</v>
      </c>
      <c r="D2373" s="22" t="s">
        <v>2854</v>
      </c>
      <c r="E2373" s="12">
        <v>4</v>
      </c>
      <c r="F2373" s="12">
        <v>556.02</v>
      </c>
      <c r="G2373" s="13">
        <f>ROUND(E2373*F2373,2)</f>
        <v>2224.08</v>
      </c>
      <c r="H2373" s="12">
        <v>4</v>
      </c>
      <c r="I2373" s="38">
        <v>0</v>
      </c>
      <c r="J2373" s="13">
        <f>ROUND(H2373*I2373,2)</f>
        <v>0</v>
      </c>
    </row>
    <row r="2374" spans="1:10" ht="225" x14ac:dyDescent="0.25">
      <c r="A2374" s="14"/>
      <c r="B2374" s="14"/>
      <c r="C2374" s="14"/>
      <c r="D2374" s="22" t="s">
        <v>2855</v>
      </c>
      <c r="E2374" s="14"/>
      <c r="F2374" s="14"/>
      <c r="G2374" s="14"/>
      <c r="H2374" s="14"/>
      <c r="I2374" s="14"/>
      <c r="J2374" s="14"/>
    </row>
    <row r="2375" spans="1:10" x14ac:dyDescent="0.25">
      <c r="A2375" s="10" t="s">
        <v>2856</v>
      </c>
      <c r="B2375" s="11" t="s">
        <v>16</v>
      </c>
      <c r="C2375" s="11" t="s">
        <v>107</v>
      </c>
      <c r="D2375" s="22" t="s">
        <v>2067</v>
      </c>
      <c r="E2375" s="12">
        <v>1550</v>
      </c>
      <c r="F2375" s="12">
        <v>3.87</v>
      </c>
      <c r="G2375" s="13">
        <f>ROUND(E2375*F2375,2)</f>
        <v>5998.5</v>
      </c>
      <c r="H2375" s="12">
        <v>1550</v>
      </c>
      <c r="I2375" s="38">
        <v>0</v>
      </c>
      <c r="J2375" s="13">
        <f>ROUND(H2375*I2375,2)</f>
        <v>0</v>
      </c>
    </row>
    <row r="2376" spans="1:10" ht="22.5" x14ac:dyDescent="0.25">
      <c r="A2376" s="14"/>
      <c r="B2376" s="14"/>
      <c r="C2376" s="14"/>
      <c r="D2376" s="22" t="s">
        <v>2068</v>
      </c>
      <c r="E2376" s="14"/>
      <c r="F2376" s="14"/>
      <c r="G2376" s="14"/>
      <c r="H2376" s="14"/>
      <c r="I2376" s="14"/>
      <c r="J2376" s="14"/>
    </row>
    <row r="2377" spans="1:10" x14ac:dyDescent="0.25">
      <c r="A2377" s="10" t="s">
        <v>2857</v>
      </c>
      <c r="B2377" s="11" t="s">
        <v>16</v>
      </c>
      <c r="C2377" s="11" t="s">
        <v>17</v>
      </c>
      <c r="D2377" s="22" t="s">
        <v>2858</v>
      </c>
      <c r="E2377" s="12">
        <v>1</v>
      </c>
      <c r="F2377" s="12">
        <v>5969.6</v>
      </c>
      <c r="G2377" s="13">
        <f>ROUND(E2377*F2377,2)</f>
        <v>5969.6</v>
      </c>
      <c r="H2377" s="12">
        <v>1</v>
      </c>
      <c r="I2377" s="38">
        <v>0</v>
      </c>
      <c r="J2377" s="13">
        <f>ROUND(H2377*I2377,2)</f>
        <v>0</v>
      </c>
    </row>
    <row r="2378" spans="1:10" ht="45" x14ac:dyDescent="0.25">
      <c r="A2378" s="14"/>
      <c r="B2378" s="14"/>
      <c r="C2378" s="14"/>
      <c r="D2378" s="22" t="s">
        <v>2859</v>
      </c>
      <c r="E2378" s="14"/>
      <c r="F2378" s="14"/>
      <c r="G2378" s="14"/>
      <c r="H2378" s="14"/>
      <c r="I2378" s="14"/>
      <c r="J2378" s="14"/>
    </row>
    <row r="2379" spans="1:10" x14ac:dyDescent="0.25">
      <c r="A2379" s="10" t="s">
        <v>2860</v>
      </c>
      <c r="B2379" s="11" t="s">
        <v>16</v>
      </c>
      <c r="C2379" s="11" t="s">
        <v>17</v>
      </c>
      <c r="D2379" s="22" t="s">
        <v>2861</v>
      </c>
      <c r="E2379" s="12">
        <v>1</v>
      </c>
      <c r="F2379" s="12">
        <v>483.51</v>
      </c>
      <c r="G2379" s="13">
        <f>ROUND(E2379*F2379,2)</f>
        <v>483.51</v>
      </c>
      <c r="H2379" s="12">
        <v>1</v>
      </c>
      <c r="I2379" s="38">
        <v>0</v>
      </c>
      <c r="J2379" s="13">
        <f>ROUND(H2379*I2379,2)</f>
        <v>0</v>
      </c>
    </row>
    <row r="2380" spans="1:10" ht="22.5" x14ac:dyDescent="0.25">
      <c r="A2380" s="14"/>
      <c r="B2380" s="14"/>
      <c r="C2380" s="14"/>
      <c r="D2380" s="22" t="s">
        <v>2862</v>
      </c>
      <c r="E2380" s="14"/>
      <c r="F2380" s="14"/>
      <c r="G2380" s="14"/>
      <c r="H2380" s="14"/>
      <c r="I2380" s="14"/>
      <c r="J2380" s="14"/>
    </row>
    <row r="2381" spans="1:10" x14ac:dyDescent="0.25">
      <c r="A2381" s="14"/>
      <c r="B2381" s="14"/>
      <c r="C2381" s="14"/>
      <c r="D2381" s="33" t="s">
        <v>2863</v>
      </c>
      <c r="E2381" s="12">
        <v>1</v>
      </c>
      <c r="F2381" s="15">
        <f>G2369+G2371+G2373+G2375+G2377+G2379</f>
        <v>27854.9</v>
      </c>
      <c r="G2381" s="15">
        <f>ROUND(E2381*F2381,2)</f>
        <v>27854.9</v>
      </c>
      <c r="H2381" s="12">
        <v>1</v>
      </c>
      <c r="I2381" s="15">
        <f>J2369+J2371+J2373+J2375+J2377+J2379</f>
        <v>0</v>
      </c>
      <c r="J2381" s="15">
        <f>ROUND(H2381*I2381,2)</f>
        <v>0</v>
      </c>
    </row>
    <row r="2382" spans="1:10" ht="1.1499999999999999" customHeight="1" x14ac:dyDescent="0.25">
      <c r="A2382" s="16"/>
      <c r="B2382" s="16"/>
      <c r="C2382" s="16"/>
      <c r="D2382" s="34"/>
      <c r="E2382" s="16"/>
      <c r="F2382" s="16"/>
      <c r="G2382" s="16"/>
      <c r="H2382" s="16"/>
      <c r="I2382" s="16"/>
      <c r="J2382" s="16"/>
    </row>
    <row r="2383" spans="1:10" x14ac:dyDescent="0.25">
      <c r="A2383" s="28" t="s">
        <v>2864</v>
      </c>
      <c r="B2383" s="28" t="s">
        <v>10</v>
      </c>
      <c r="C2383" s="28" t="s">
        <v>11</v>
      </c>
      <c r="D2383" s="37" t="s">
        <v>2865</v>
      </c>
      <c r="E2383" s="29">
        <f t="shared" ref="E2383:J2383" si="155">E2390</f>
        <v>1</v>
      </c>
      <c r="F2383" s="29">
        <f t="shared" si="155"/>
        <v>5436.79</v>
      </c>
      <c r="G2383" s="29">
        <f t="shared" si="155"/>
        <v>5436.79</v>
      </c>
      <c r="H2383" s="29">
        <f t="shared" si="155"/>
        <v>1</v>
      </c>
      <c r="I2383" s="29">
        <f t="shared" si="155"/>
        <v>0</v>
      </c>
      <c r="J2383" s="29">
        <f t="shared" si="155"/>
        <v>0</v>
      </c>
    </row>
    <row r="2384" spans="1:10" x14ac:dyDescent="0.25">
      <c r="A2384" s="10" t="s">
        <v>2866</v>
      </c>
      <c r="B2384" s="11" t="s">
        <v>16</v>
      </c>
      <c r="C2384" s="11" t="s">
        <v>17</v>
      </c>
      <c r="D2384" s="22" t="s">
        <v>2867</v>
      </c>
      <c r="E2384" s="12">
        <v>1</v>
      </c>
      <c r="F2384" s="12">
        <v>4368.8599999999997</v>
      </c>
      <c r="G2384" s="13">
        <f>ROUND(E2384*F2384,2)</f>
        <v>4368.8599999999997</v>
      </c>
      <c r="H2384" s="12">
        <v>1</v>
      </c>
      <c r="I2384" s="38">
        <v>0</v>
      </c>
      <c r="J2384" s="13">
        <f>ROUND(H2384*I2384,2)</f>
        <v>0</v>
      </c>
    </row>
    <row r="2385" spans="1:10" ht="56.25" x14ac:dyDescent="0.25">
      <c r="A2385" s="14"/>
      <c r="B2385" s="14"/>
      <c r="C2385" s="14"/>
      <c r="D2385" s="22" t="s">
        <v>2868</v>
      </c>
      <c r="E2385" s="14"/>
      <c r="F2385" s="14"/>
      <c r="G2385" s="14"/>
      <c r="H2385" s="14"/>
      <c r="I2385" s="14"/>
      <c r="J2385" s="14"/>
    </row>
    <row r="2386" spans="1:10" x14ac:dyDescent="0.25">
      <c r="A2386" s="10" t="s">
        <v>2869</v>
      </c>
      <c r="B2386" s="11" t="s">
        <v>16</v>
      </c>
      <c r="C2386" s="11" t="s">
        <v>107</v>
      </c>
      <c r="D2386" s="22" t="s">
        <v>2870</v>
      </c>
      <c r="E2386" s="12">
        <v>1</v>
      </c>
      <c r="F2386" s="12">
        <v>385.43</v>
      </c>
      <c r="G2386" s="13">
        <f>ROUND(E2386*F2386,2)</f>
        <v>385.43</v>
      </c>
      <c r="H2386" s="12">
        <v>1</v>
      </c>
      <c r="I2386" s="38">
        <v>0</v>
      </c>
      <c r="J2386" s="13">
        <f>ROUND(H2386*I2386,2)</f>
        <v>0</v>
      </c>
    </row>
    <row r="2387" spans="1:10" ht="33.75" x14ac:dyDescent="0.25">
      <c r="A2387" s="14"/>
      <c r="B2387" s="14"/>
      <c r="C2387" s="14"/>
      <c r="D2387" s="22" t="s">
        <v>2871</v>
      </c>
      <c r="E2387" s="14"/>
      <c r="F2387" s="14"/>
      <c r="G2387" s="14"/>
      <c r="H2387" s="14"/>
      <c r="I2387" s="14"/>
      <c r="J2387" s="14"/>
    </row>
    <row r="2388" spans="1:10" x14ac:dyDescent="0.25">
      <c r="A2388" s="10" t="s">
        <v>2872</v>
      </c>
      <c r="B2388" s="11" t="s">
        <v>16</v>
      </c>
      <c r="C2388" s="11" t="s">
        <v>17</v>
      </c>
      <c r="D2388" s="22" t="s">
        <v>2873</v>
      </c>
      <c r="E2388" s="12">
        <v>1</v>
      </c>
      <c r="F2388" s="12">
        <v>682.5</v>
      </c>
      <c r="G2388" s="13">
        <f>ROUND(E2388*F2388,2)</f>
        <v>682.5</v>
      </c>
      <c r="H2388" s="12">
        <v>1</v>
      </c>
      <c r="I2388" s="38">
        <v>0</v>
      </c>
      <c r="J2388" s="13">
        <f>ROUND(H2388*I2388,2)</f>
        <v>0</v>
      </c>
    </row>
    <row r="2389" spans="1:10" ht="22.5" x14ac:dyDescent="0.25">
      <c r="A2389" s="14"/>
      <c r="B2389" s="14"/>
      <c r="C2389" s="14"/>
      <c r="D2389" s="22" t="s">
        <v>2874</v>
      </c>
      <c r="E2389" s="14"/>
      <c r="F2389" s="14"/>
      <c r="G2389" s="14"/>
      <c r="H2389" s="14"/>
      <c r="I2389" s="14"/>
      <c r="J2389" s="14"/>
    </row>
    <row r="2390" spans="1:10" x14ac:dyDescent="0.25">
      <c r="A2390" s="14"/>
      <c r="B2390" s="14"/>
      <c r="C2390" s="14"/>
      <c r="D2390" s="33" t="s">
        <v>2875</v>
      </c>
      <c r="E2390" s="12">
        <v>1</v>
      </c>
      <c r="F2390" s="15">
        <f>G2384+G2386+G2388</f>
        <v>5436.79</v>
      </c>
      <c r="G2390" s="15">
        <f>ROUND(E2390*F2390,2)</f>
        <v>5436.79</v>
      </c>
      <c r="H2390" s="12">
        <v>1</v>
      </c>
      <c r="I2390" s="15">
        <f>J2384+J2386+J2388</f>
        <v>0</v>
      </c>
      <c r="J2390" s="15">
        <f>ROUND(H2390*I2390,2)</f>
        <v>0</v>
      </c>
    </row>
    <row r="2391" spans="1:10" ht="1.1499999999999999" customHeight="1" x14ac:dyDescent="0.25">
      <c r="A2391" s="16"/>
      <c r="B2391" s="16"/>
      <c r="C2391" s="16"/>
      <c r="D2391" s="34"/>
      <c r="E2391" s="16"/>
      <c r="F2391" s="16"/>
      <c r="G2391" s="16"/>
      <c r="H2391" s="16"/>
      <c r="I2391" s="16"/>
      <c r="J2391" s="16"/>
    </row>
    <row r="2392" spans="1:10" x14ac:dyDescent="0.25">
      <c r="A2392" s="28" t="s">
        <v>2876</v>
      </c>
      <c r="B2392" s="28" t="s">
        <v>10</v>
      </c>
      <c r="C2392" s="28" t="s">
        <v>11</v>
      </c>
      <c r="D2392" s="37" t="s">
        <v>2877</v>
      </c>
      <c r="E2392" s="29">
        <f t="shared" ref="E2392:J2392" si="156">E2399</f>
        <v>1</v>
      </c>
      <c r="F2392" s="29">
        <f t="shared" si="156"/>
        <v>1837.5</v>
      </c>
      <c r="G2392" s="29">
        <f t="shared" si="156"/>
        <v>1837.5</v>
      </c>
      <c r="H2392" s="29">
        <f t="shared" si="156"/>
        <v>1</v>
      </c>
      <c r="I2392" s="29">
        <f t="shared" si="156"/>
        <v>0</v>
      </c>
      <c r="J2392" s="29">
        <f t="shared" si="156"/>
        <v>0</v>
      </c>
    </row>
    <row r="2393" spans="1:10" x14ac:dyDescent="0.25">
      <c r="A2393" s="10" t="s">
        <v>2878</v>
      </c>
      <c r="B2393" s="11" t="s">
        <v>16</v>
      </c>
      <c r="C2393" s="11" t="s">
        <v>17</v>
      </c>
      <c r="D2393" s="22" t="s">
        <v>2879</v>
      </c>
      <c r="E2393" s="12">
        <v>1</v>
      </c>
      <c r="F2393" s="12">
        <v>315</v>
      </c>
      <c r="G2393" s="13">
        <f>ROUND(E2393*F2393,2)</f>
        <v>315</v>
      </c>
      <c r="H2393" s="12">
        <v>1</v>
      </c>
      <c r="I2393" s="38">
        <v>0</v>
      </c>
      <c r="J2393" s="13">
        <f>ROUND(H2393*I2393,2)</f>
        <v>0</v>
      </c>
    </row>
    <row r="2394" spans="1:10" x14ac:dyDescent="0.25">
      <c r="A2394" s="14"/>
      <c r="B2394" s="14"/>
      <c r="C2394" s="14"/>
      <c r="D2394" s="22" t="s">
        <v>2880</v>
      </c>
      <c r="E2394" s="14"/>
      <c r="F2394" s="14"/>
      <c r="G2394" s="14"/>
      <c r="H2394" s="14"/>
      <c r="I2394" s="14"/>
      <c r="J2394" s="14"/>
    </row>
    <row r="2395" spans="1:10" x14ac:dyDescent="0.25">
      <c r="A2395" s="10" t="s">
        <v>2881</v>
      </c>
      <c r="B2395" s="11" t="s">
        <v>16</v>
      </c>
      <c r="C2395" s="11" t="s">
        <v>17</v>
      </c>
      <c r="D2395" s="22" t="s">
        <v>2882</v>
      </c>
      <c r="E2395" s="12">
        <v>1</v>
      </c>
      <c r="F2395" s="12">
        <v>682.5</v>
      </c>
      <c r="G2395" s="13">
        <f>ROUND(E2395*F2395,2)</f>
        <v>682.5</v>
      </c>
      <c r="H2395" s="12">
        <v>1</v>
      </c>
      <c r="I2395" s="38">
        <v>0</v>
      </c>
      <c r="J2395" s="13">
        <f>ROUND(H2395*I2395,2)</f>
        <v>0</v>
      </c>
    </row>
    <row r="2396" spans="1:10" ht="22.5" x14ac:dyDescent="0.25">
      <c r="A2396" s="14"/>
      <c r="B2396" s="14"/>
      <c r="C2396" s="14"/>
      <c r="D2396" s="22" t="s">
        <v>2883</v>
      </c>
      <c r="E2396" s="14"/>
      <c r="F2396" s="14"/>
      <c r="G2396" s="14"/>
      <c r="H2396" s="14"/>
      <c r="I2396" s="14"/>
      <c r="J2396" s="14"/>
    </row>
    <row r="2397" spans="1:10" x14ac:dyDescent="0.25">
      <c r="A2397" s="10" t="s">
        <v>2884</v>
      </c>
      <c r="B2397" s="11" t="s">
        <v>16</v>
      </c>
      <c r="C2397" s="11" t="s">
        <v>17</v>
      </c>
      <c r="D2397" s="22" t="s">
        <v>2885</v>
      </c>
      <c r="E2397" s="12">
        <v>1</v>
      </c>
      <c r="F2397" s="12">
        <v>840</v>
      </c>
      <c r="G2397" s="13">
        <f>ROUND(E2397*F2397,2)</f>
        <v>840</v>
      </c>
      <c r="H2397" s="12">
        <v>1</v>
      </c>
      <c r="I2397" s="38">
        <v>0</v>
      </c>
      <c r="J2397" s="13">
        <f>ROUND(H2397*I2397,2)</f>
        <v>0</v>
      </c>
    </row>
    <row r="2398" spans="1:10" x14ac:dyDescent="0.25">
      <c r="A2398" s="14"/>
      <c r="B2398" s="14"/>
      <c r="C2398" s="14"/>
      <c r="D2398" s="22" t="s">
        <v>2886</v>
      </c>
      <c r="E2398" s="14"/>
      <c r="F2398" s="14"/>
      <c r="G2398" s="14"/>
      <c r="H2398" s="14"/>
      <c r="I2398" s="14"/>
      <c r="J2398" s="14"/>
    </row>
    <row r="2399" spans="1:10" x14ac:dyDescent="0.25">
      <c r="A2399" s="14"/>
      <c r="B2399" s="14"/>
      <c r="C2399" s="14"/>
      <c r="D2399" s="33" t="s">
        <v>2887</v>
      </c>
      <c r="E2399" s="12">
        <v>1</v>
      </c>
      <c r="F2399" s="15">
        <f>G2393+G2395+G2397</f>
        <v>1837.5</v>
      </c>
      <c r="G2399" s="15">
        <f>ROUND(E2399*F2399,2)</f>
        <v>1837.5</v>
      </c>
      <c r="H2399" s="12">
        <v>1</v>
      </c>
      <c r="I2399" s="15">
        <f>J2393+J2395+J2397</f>
        <v>0</v>
      </c>
      <c r="J2399" s="15">
        <f>ROUND(H2399*I2399,2)</f>
        <v>0</v>
      </c>
    </row>
    <row r="2400" spans="1:10" ht="1.1499999999999999" customHeight="1" x14ac:dyDescent="0.25">
      <c r="A2400" s="16"/>
      <c r="B2400" s="16"/>
      <c r="C2400" s="16"/>
      <c r="D2400" s="34"/>
      <c r="E2400" s="16"/>
      <c r="F2400" s="16"/>
      <c r="G2400" s="16"/>
      <c r="H2400" s="16"/>
      <c r="I2400" s="16"/>
      <c r="J2400" s="16"/>
    </row>
    <row r="2401" spans="1:10" x14ac:dyDescent="0.25">
      <c r="A2401" s="14"/>
      <c r="B2401" s="14"/>
      <c r="C2401" s="14"/>
      <c r="D2401" s="33" t="s">
        <v>2888</v>
      </c>
      <c r="E2401" s="12">
        <v>1</v>
      </c>
      <c r="F2401" s="15">
        <f>G2368+G2383+G2392</f>
        <v>35129.19</v>
      </c>
      <c r="G2401" s="15">
        <f>ROUND(E2401*F2401,2)</f>
        <v>35129.19</v>
      </c>
      <c r="H2401" s="12">
        <v>1</v>
      </c>
      <c r="I2401" s="15">
        <f>J2368+J2383+J2392</f>
        <v>0</v>
      </c>
      <c r="J2401" s="15">
        <f>ROUND(H2401*I2401,2)</f>
        <v>0</v>
      </c>
    </row>
    <row r="2402" spans="1:10" ht="1.1499999999999999" customHeight="1" x14ac:dyDescent="0.25">
      <c r="A2402" s="16"/>
      <c r="B2402" s="16"/>
      <c r="C2402" s="16"/>
      <c r="D2402" s="34"/>
      <c r="E2402" s="16"/>
      <c r="F2402" s="16"/>
      <c r="G2402" s="16"/>
      <c r="H2402" s="16"/>
      <c r="I2402" s="16"/>
      <c r="J2402" s="16"/>
    </row>
    <row r="2403" spans="1:10" x14ac:dyDescent="0.25">
      <c r="A2403" s="20" t="s">
        <v>2889</v>
      </c>
      <c r="B2403" s="26" t="s">
        <v>10</v>
      </c>
      <c r="C2403" s="20" t="s">
        <v>11</v>
      </c>
      <c r="D2403" s="36" t="s">
        <v>2890</v>
      </c>
      <c r="E2403" s="21">
        <f t="shared" ref="E2403:J2403" si="157">E2438</f>
        <v>1</v>
      </c>
      <c r="F2403" s="21">
        <f t="shared" si="157"/>
        <v>40117.15</v>
      </c>
      <c r="G2403" s="21">
        <f t="shared" si="157"/>
        <v>40117.15</v>
      </c>
      <c r="H2403" s="21">
        <f t="shared" si="157"/>
        <v>1</v>
      </c>
      <c r="I2403" s="21">
        <f t="shared" si="157"/>
        <v>0</v>
      </c>
      <c r="J2403" s="21">
        <f t="shared" si="157"/>
        <v>0</v>
      </c>
    </row>
    <row r="2404" spans="1:10" x14ac:dyDescent="0.25">
      <c r="A2404" s="10" t="s">
        <v>2891</v>
      </c>
      <c r="B2404" s="11" t="s">
        <v>16</v>
      </c>
      <c r="C2404" s="11" t="s">
        <v>17</v>
      </c>
      <c r="D2404" s="22" t="s">
        <v>2892</v>
      </c>
      <c r="E2404" s="12">
        <v>1</v>
      </c>
      <c r="F2404" s="12">
        <v>1312.5</v>
      </c>
      <c r="G2404" s="13">
        <f>ROUND(E2404*F2404,2)</f>
        <v>1312.5</v>
      </c>
      <c r="H2404" s="12">
        <v>1</v>
      </c>
      <c r="I2404" s="38">
        <v>0</v>
      </c>
      <c r="J2404" s="13">
        <f>ROUND(H2404*I2404,2)</f>
        <v>0</v>
      </c>
    </row>
    <row r="2405" spans="1:10" ht="90" x14ac:dyDescent="0.25">
      <c r="A2405" s="14"/>
      <c r="B2405" s="14"/>
      <c r="C2405" s="14"/>
      <c r="D2405" s="22" t="s">
        <v>2893</v>
      </c>
      <c r="E2405" s="14"/>
      <c r="F2405" s="14"/>
      <c r="G2405" s="14"/>
      <c r="H2405" s="14"/>
      <c r="I2405" s="14"/>
      <c r="J2405" s="14"/>
    </row>
    <row r="2406" spans="1:10" x14ac:dyDescent="0.25">
      <c r="A2406" s="10" t="s">
        <v>2894</v>
      </c>
      <c r="B2406" s="11" t="s">
        <v>16</v>
      </c>
      <c r="C2406" s="11" t="s">
        <v>17</v>
      </c>
      <c r="D2406" s="22" t="s">
        <v>2895</v>
      </c>
      <c r="E2406" s="12">
        <v>1</v>
      </c>
      <c r="F2406" s="12">
        <v>2257.5</v>
      </c>
      <c r="G2406" s="13">
        <f>ROUND(E2406*F2406,2)</f>
        <v>2257.5</v>
      </c>
      <c r="H2406" s="12">
        <v>1</v>
      </c>
      <c r="I2406" s="38">
        <v>0</v>
      </c>
      <c r="J2406" s="13">
        <f>ROUND(H2406*I2406,2)</f>
        <v>0</v>
      </c>
    </row>
    <row r="2407" spans="1:10" ht="90" x14ac:dyDescent="0.25">
      <c r="A2407" s="14"/>
      <c r="B2407" s="14"/>
      <c r="C2407" s="14"/>
      <c r="D2407" s="22" t="s">
        <v>2896</v>
      </c>
      <c r="E2407" s="14"/>
      <c r="F2407" s="14"/>
      <c r="G2407" s="14"/>
      <c r="H2407" s="14"/>
      <c r="I2407" s="14"/>
      <c r="J2407" s="14"/>
    </row>
    <row r="2408" spans="1:10" x14ac:dyDescent="0.25">
      <c r="A2408" s="10" t="s">
        <v>2897</v>
      </c>
      <c r="B2408" s="11" t="s">
        <v>16</v>
      </c>
      <c r="C2408" s="11" t="s">
        <v>17</v>
      </c>
      <c r="D2408" s="22" t="s">
        <v>2898</v>
      </c>
      <c r="E2408" s="12">
        <v>1</v>
      </c>
      <c r="F2408" s="12">
        <v>3299.77</v>
      </c>
      <c r="G2408" s="13">
        <f>ROUND(E2408*F2408,2)</f>
        <v>3299.77</v>
      </c>
      <c r="H2408" s="12">
        <v>1</v>
      </c>
      <c r="I2408" s="38">
        <v>0</v>
      </c>
      <c r="J2408" s="13">
        <f>ROUND(H2408*I2408,2)</f>
        <v>0</v>
      </c>
    </row>
    <row r="2409" spans="1:10" ht="67.5" x14ac:dyDescent="0.25">
      <c r="A2409" s="14"/>
      <c r="B2409" s="14"/>
      <c r="C2409" s="14"/>
      <c r="D2409" s="22" t="s">
        <v>2899</v>
      </c>
      <c r="E2409" s="14"/>
      <c r="F2409" s="14"/>
      <c r="G2409" s="14"/>
      <c r="H2409" s="14"/>
      <c r="I2409" s="14"/>
      <c r="J2409" s="14"/>
    </row>
    <row r="2410" spans="1:10" x14ac:dyDescent="0.25">
      <c r="A2410" s="10" t="s">
        <v>2900</v>
      </c>
      <c r="B2410" s="11" t="s">
        <v>16</v>
      </c>
      <c r="C2410" s="11" t="s">
        <v>17</v>
      </c>
      <c r="D2410" s="22" t="s">
        <v>2901</v>
      </c>
      <c r="E2410" s="12">
        <v>1</v>
      </c>
      <c r="F2410" s="12">
        <v>405.79</v>
      </c>
      <c r="G2410" s="13">
        <f>ROUND(E2410*F2410,2)</f>
        <v>405.79</v>
      </c>
      <c r="H2410" s="12">
        <v>1</v>
      </c>
      <c r="I2410" s="38">
        <v>0</v>
      </c>
      <c r="J2410" s="13">
        <f>ROUND(H2410*I2410,2)</f>
        <v>0</v>
      </c>
    </row>
    <row r="2411" spans="1:10" ht="22.5" x14ac:dyDescent="0.25">
      <c r="A2411" s="14"/>
      <c r="B2411" s="14"/>
      <c r="C2411" s="14"/>
      <c r="D2411" s="22" t="s">
        <v>2902</v>
      </c>
      <c r="E2411" s="14"/>
      <c r="F2411" s="14"/>
      <c r="G2411" s="14"/>
      <c r="H2411" s="14"/>
      <c r="I2411" s="14"/>
      <c r="J2411" s="14"/>
    </row>
    <row r="2412" spans="1:10" x14ac:dyDescent="0.25">
      <c r="A2412" s="10" t="s">
        <v>2903</v>
      </c>
      <c r="B2412" s="11" t="s">
        <v>16</v>
      </c>
      <c r="C2412" s="11" t="s">
        <v>17</v>
      </c>
      <c r="D2412" s="22" t="s">
        <v>2904</v>
      </c>
      <c r="E2412" s="12">
        <v>1</v>
      </c>
      <c r="F2412" s="12">
        <v>8085.79</v>
      </c>
      <c r="G2412" s="13">
        <f>ROUND(E2412*F2412,2)</f>
        <v>8085.79</v>
      </c>
      <c r="H2412" s="12">
        <v>1</v>
      </c>
      <c r="I2412" s="38">
        <v>0</v>
      </c>
      <c r="J2412" s="13">
        <f>ROUND(H2412*I2412,2)</f>
        <v>0</v>
      </c>
    </row>
    <row r="2413" spans="1:10" ht="191.25" x14ac:dyDescent="0.25">
      <c r="A2413" s="14"/>
      <c r="B2413" s="14"/>
      <c r="C2413" s="14"/>
      <c r="D2413" s="22" t="s">
        <v>2905</v>
      </c>
      <c r="E2413" s="14"/>
      <c r="F2413" s="14"/>
      <c r="G2413" s="14"/>
      <c r="H2413" s="14"/>
      <c r="I2413" s="14"/>
      <c r="J2413" s="14"/>
    </row>
    <row r="2414" spans="1:10" x14ac:dyDescent="0.25">
      <c r="A2414" s="10" t="s">
        <v>2906</v>
      </c>
      <c r="B2414" s="11" t="s">
        <v>16</v>
      </c>
      <c r="C2414" s="11" t="s">
        <v>17</v>
      </c>
      <c r="D2414" s="22" t="s">
        <v>2907</v>
      </c>
      <c r="E2414" s="12">
        <v>40</v>
      </c>
      <c r="F2414" s="12">
        <v>190.97</v>
      </c>
      <c r="G2414" s="13">
        <f>ROUND(E2414*F2414,2)</f>
        <v>7638.8</v>
      </c>
      <c r="H2414" s="12">
        <v>40</v>
      </c>
      <c r="I2414" s="38">
        <v>0</v>
      </c>
      <c r="J2414" s="13">
        <f>ROUND(H2414*I2414,2)</f>
        <v>0</v>
      </c>
    </row>
    <row r="2415" spans="1:10" ht="45" x14ac:dyDescent="0.25">
      <c r="A2415" s="14"/>
      <c r="B2415" s="14"/>
      <c r="C2415" s="14"/>
      <c r="D2415" s="22" t="s">
        <v>2908</v>
      </c>
      <c r="E2415" s="14"/>
      <c r="F2415" s="14"/>
      <c r="G2415" s="14"/>
      <c r="H2415" s="14"/>
      <c r="I2415" s="14"/>
      <c r="J2415" s="14"/>
    </row>
    <row r="2416" spans="1:10" x14ac:dyDescent="0.25">
      <c r="A2416" s="10" t="s">
        <v>2909</v>
      </c>
      <c r="B2416" s="11" t="s">
        <v>16</v>
      </c>
      <c r="C2416" s="11" t="s">
        <v>17</v>
      </c>
      <c r="D2416" s="22" t="s">
        <v>2910</v>
      </c>
      <c r="E2416" s="12">
        <v>3</v>
      </c>
      <c r="F2416" s="12">
        <v>190.97</v>
      </c>
      <c r="G2416" s="13">
        <f>ROUND(E2416*F2416,2)</f>
        <v>572.91</v>
      </c>
      <c r="H2416" s="12">
        <v>3</v>
      </c>
      <c r="I2416" s="38">
        <v>0</v>
      </c>
      <c r="J2416" s="13">
        <f>ROUND(H2416*I2416,2)</f>
        <v>0</v>
      </c>
    </row>
    <row r="2417" spans="1:10" ht="45" x14ac:dyDescent="0.25">
      <c r="A2417" s="14"/>
      <c r="B2417" s="14"/>
      <c r="C2417" s="14"/>
      <c r="D2417" s="22" t="s">
        <v>2911</v>
      </c>
      <c r="E2417" s="14"/>
      <c r="F2417" s="14"/>
      <c r="G2417" s="14"/>
      <c r="H2417" s="14"/>
      <c r="I2417" s="14"/>
      <c r="J2417" s="14"/>
    </row>
    <row r="2418" spans="1:10" x14ac:dyDescent="0.25">
      <c r="A2418" s="10" t="s">
        <v>2912</v>
      </c>
      <c r="B2418" s="11" t="s">
        <v>16</v>
      </c>
      <c r="C2418" s="11" t="s">
        <v>17</v>
      </c>
      <c r="D2418" s="22" t="s">
        <v>2913</v>
      </c>
      <c r="E2418" s="12">
        <v>5</v>
      </c>
      <c r="F2418" s="12">
        <v>201.04</v>
      </c>
      <c r="G2418" s="13">
        <f>ROUND(E2418*F2418,2)</f>
        <v>1005.2</v>
      </c>
      <c r="H2418" s="12">
        <v>5</v>
      </c>
      <c r="I2418" s="38">
        <v>0</v>
      </c>
      <c r="J2418" s="13">
        <f>ROUND(H2418*I2418,2)</f>
        <v>0</v>
      </c>
    </row>
    <row r="2419" spans="1:10" ht="33.75" x14ac:dyDescent="0.25">
      <c r="A2419" s="14"/>
      <c r="B2419" s="14"/>
      <c r="C2419" s="14"/>
      <c r="D2419" s="22" t="s">
        <v>2914</v>
      </c>
      <c r="E2419" s="14"/>
      <c r="F2419" s="14"/>
      <c r="G2419" s="14"/>
      <c r="H2419" s="14"/>
      <c r="I2419" s="14"/>
      <c r="J2419" s="14"/>
    </row>
    <row r="2420" spans="1:10" x14ac:dyDescent="0.25">
      <c r="A2420" s="10" t="s">
        <v>2915</v>
      </c>
      <c r="B2420" s="11" t="s">
        <v>16</v>
      </c>
      <c r="C2420" s="11" t="s">
        <v>17</v>
      </c>
      <c r="D2420" s="22" t="s">
        <v>2916</v>
      </c>
      <c r="E2420" s="12">
        <v>1</v>
      </c>
      <c r="F2420" s="12">
        <v>1043.1099999999999</v>
      </c>
      <c r="G2420" s="13">
        <f>ROUND(E2420*F2420,2)</f>
        <v>1043.1099999999999</v>
      </c>
      <c r="H2420" s="12">
        <v>1</v>
      </c>
      <c r="I2420" s="38">
        <v>0</v>
      </c>
      <c r="J2420" s="13">
        <f>ROUND(H2420*I2420,2)</f>
        <v>0</v>
      </c>
    </row>
    <row r="2421" spans="1:10" ht="45" x14ac:dyDescent="0.25">
      <c r="A2421" s="14"/>
      <c r="B2421" s="14"/>
      <c r="C2421" s="14"/>
      <c r="D2421" s="22" t="s">
        <v>2917</v>
      </c>
      <c r="E2421" s="14"/>
      <c r="F2421" s="14"/>
      <c r="G2421" s="14"/>
      <c r="H2421" s="14"/>
      <c r="I2421" s="14"/>
      <c r="J2421" s="14"/>
    </row>
    <row r="2422" spans="1:10" x14ac:dyDescent="0.25">
      <c r="A2422" s="10" t="s">
        <v>2918</v>
      </c>
      <c r="B2422" s="11" t="s">
        <v>16</v>
      </c>
      <c r="C2422" s="11" t="s">
        <v>17</v>
      </c>
      <c r="D2422" s="22" t="s">
        <v>2919</v>
      </c>
      <c r="E2422" s="12">
        <v>1</v>
      </c>
      <c r="F2422" s="12">
        <v>1711.77</v>
      </c>
      <c r="G2422" s="13">
        <f>ROUND(E2422*F2422,2)</f>
        <v>1711.77</v>
      </c>
      <c r="H2422" s="12">
        <v>1</v>
      </c>
      <c r="I2422" s="38">
        <v>0</v>
      </c>
      <c r="J2422" s="13">
        <f>ROUND(H2422*I2422,2)</f>
        <v>0</v>
      </c>
    </row>
    <row r="2423" spans="1:10" ht="22.5" x14ac:dyDescent="0.25">
      <c r="A2423" s="14"/>
      <c r="B2423" s="14"/>
      <c r="C2423" s="14"/>
      <c r="D2423" s="22" t="s">
        <v>2920</v>
      </c>
      <c r="E2423" s="14"/>
      <c r="F2423" s="14"/>
      <c r="G2423" s="14"/>
      <c r="H2423" s="14"/>
      <c r="I2423" s="14"/>
      <c r="J2423" s="14"/>
    </row>
    <row r="2424" spans="1:10" x14ac:dyDescent="0.25">
      <c r="A2424" s="10" t="s">
        <v>2921</v>
      </c>
      <c r="B2424" s="11" t="s">
        <v>16</v>
      </c>
      <c r="C2424" s="11" t="s">
        <v>17</v>
      </c>
      <c r="D2424" s="22" t="s">
        <v>2922</v>
      </c>
      <c r="E2424" s="12">
        <v>750</v>
      </c>
      <c r="F2424" s="12">
        <v>3.08</v>
      </c>
      <c r="G2424" s="13">
        <f>ROUND(E2424*F2424,2)</f>
        <v>2310</v>
      </c>
      <c r="H2424" s="12">
        <v>750</v>
      </c>
      <c r="I2424" s="38">
        <v>0</v>
      </c>
      <c r="J2424" s="13">
        <f>ROUND(H2424*I2424,2)</f>
        <v>0</v>
      </c>
    </row>
    <row r="2425" spans="1:10" ht="67.5" x14ac:dyDescent="0.25">
      <c r="A2425" s="14"/>
      <c r="B2425" s="14"/>
      <c r="C2425" s="14"/>
      <c r="D2425" s="22" t="s">
        <v>2923</v>
      </c>
      <c r="E2425" s="14"/>
      <c r="F2425" s="14"/>
      <c r="G2425" s="14"/>
      <c r="H2425" s="14"/>
      <c r="I2425" s="14"/>
      <c r="J2425" s="14"/>
    </row>
    <row r="2426" spans="1:10" x14ac:dyDescent="0.25">
      <c r="A2426" s="10" t="s">
        <v>2924</v>
      </c>
      <c r="B2426" s="11" t="s">
        <v>16</v>
      </c>
      <c r="C2426" s="11" t="s">
        <v>17</v>
      </c>
      <c r="D2426" s="22" t="s">
        <v>2925</v>
      </c>
      <c r="E2426" s="12">
        <v>1</v>
      </c>
      <c r="F2426" s="12">
        <v>1690.5</v>
      </c>
      <c r="G2426" s="13">
        <f>ROUND(E2426*F2426,2)</f>
        <v>1690.5</v>
      </c>
      <c r="H2426" s="12">
        <v>1</v>
      </c>
      <c r="I2426" s="38">
        <v>0</v>
      </c>
      <c r="J2426" s="13">
        <f>ROUND(H2426*I2426,2)</f>
        <v>0</v>
      </c>
    </row>
    <row r="2427" spans="1:10" ht="78.75" x14ac:dyDescent="0.25">
      <c r="A2427" s="14"/>
      <c r="B2427" s="14"/>
      <c r="C2427" s="14"/>
      <c r="D2427" s="22" t="s">
        <v>2926</v>
      </c>
      <c r="E2427" s="14"/>
      <c r="F2427" s="14"/>
      <c r="G2427" s="14"/>
      <c r="H2427" s="14"/>
      <c r="I2427" s="14"/>
      <c r="J2427" s="14"/>
    </row>
    <row r="2428" spans="1:10" x14ac:dyDescent="0.25">
      <c r="A2428" s="10" t="s">
        <v>2927</v>
      </c>
      <c r="B2428" s="11" t="s">
        <v>16</v>
      </c>
      <c r="C2428" s="11" t="s">
        <v>17</v>
      </c>
      <c r="D2428" s="22" t="s">
        <v>2928</v>
      </c>
      <c r="E2428" s="12">
        <v>1</v>
      </c>
      <c r="F2428" s="12">
        <v>2047.5</v>
      </c>
      <c r="G2428" s="13">
        <f>ROUND(E2428*F2428,2)</f>
        <v>2047.5</v>
      </c>
      <c r="H2428" s="12">
        <v>1</v>
      </c>
      <c r="I2428" s="38">
        <v>0</v>
      </c>
      <c r="J2428" s="13">
        <f>ROUND(H2428*I2428,2)</f>
        <v>0</v>
      </c>
    </row>
    <row r="2429" spans="1:10" ht="22.5" x14ac:dyDescent="0.25">
      <c r="A2429" s="14"/>
      <c r="B2429" s="14"/>
      <c r="C2429" s="14"/>
      <c r="D2429" s="22" t="s">
        <v>2929</v>
      </c>
      <c r="E2429" s="14"/>
      <c r="F2429" s="14"/>
      <c r="G2429" s="14"/>
      <c r="H2429" s="14"/>
      <c r="I2429" s="14"/>
      <c r="J2429" s="14"/>
    </row>
    <row r="2430" spans="1:10" x14ac:dyDescent="0.25">
      <c r="A2430" s="10" t="s">
        <v>2930</v>
      </c>
      <c r="B2430" s="11" t="s">
        <v>16</v>
      </c>
      <c r="C2430" s="11" t="s">
        <v>17</v>
      </c>
      <c r="D2430" s="22" t="s">
        <v>2931</v>
      </c>
      <c r="E2430" s="12">
        <v>1</v>
      </c>
      <c r="F2430" s="12">
        <v>1486.01</v>
      </c>
      <c r="G2430" s="13">
        <f>ROUND(E2430*F2430,2)</f>
        <v>1486.01</v>
      </c>
      <c r="H2430" s="12">
        <v>1</v>
      </c>
      <c r="I2430" s="38">
        <v>0</v>
      </c>
      <c r="J2430" s="13">
        <f>ROUND(H2430*I2430,2)</f>
        <v>0</v>
      </c>
    </row>
    <row r="2431" spans="1:10" ht="45" x14ac:dyDescent="0.25">
      <c r="A2431" s="14"/>
      <c r="B2431" s="14"/>
      <c r="C2431" s="14"/>
      <c r="D2431" s="22" t="s">
        <v>2932</v>
      </c>
      <c r="E2431" s="14"/>
      <c r="F2431" s="14"/>
      <c r="G2431" s="14"/>
      <c r="H2431" s="14"/>
      <c r="I2431" s="14"/>
      <c r="J2431" s="14"/>
    </row>
    <row r="2432" spans="1:10" x14ac:dyDescent="0.25">
      <c r="A2432" s="10" t="s">
        <v>2933</v>
      </c>
      <c r="B2432" s="11" t="s">
        <v>16</v>
      </c>
      <c r="C2432" s="11" t="s">
        <v>17</v>
      </c>
      <c r="D2432" s="22" t="s">
        <v>2934</v>
      </c>
      <c r="E2432" s="12">
        <v>1</v>
      </c>
      <c r="F2432" s="12">
        <v>3255</v>
      </c>
      <c r="G2432" s="13">
        <f>ROUND(E2432*F2432,2)</f>
        <v>3255</v>
      </c>
      <c r="H2432" s="12">
        <v>1</v>
      </c>
      <c r="I2432" s="38">
        <v>0</v>
      </c>
      <c r="J2432" s="13">
        <f>ROUND(H2432*I2432,2)</f>
        <v>0</v>
      </c>
    </row>
    <row r="2433" spans="1:10" ht="22.5" x14ac:dyDescent="0.25">
      <c r="A2433" s="14"/>
      <c r="B2433" s="14"/>
      <c r="C2433" s="14"/>
      <c r="D2433" s="22" t="s">
        <v>2935</v>
      </c>
      <c r="E2433" s="14"/>
      <c r="F2433" s="14"/>
      <c r="G2433" s="14"/>
      <c r="H2433" s="14"/>
      <c r="I2433" s="14"/>
      <c r="J2433" s="14"/>
    </row>
    <row r="2434" spans="1:10" x14ac:dyDescent="0.25">
      <c r="A2434" s="10" t="s">
        <v>2936</v>
      </c>
      <c r="B2434" s="11" t="s">
        <v>16</v>
      </c>
      <c r="C2434" s="11" t="s">
        <v>17</v>
      </c>
      <c r="D2434" s="22" t="s">
        <v>2937</v>
      </c>
      <c r="E2434" s="12">
        <v>1</v>
      </c>
      <c r="F2434" s="12">
        <v>1522.5</v>
      </c>
      <c r="G2434" s="13">
        <f>ROUND(E2434*F2434,2)</f>
        <v>1522.5</v>
      </c>
      <c r="H2434" s="12">
        <v>1</v>
      </c>
      <c r="I2434" s="38">
        <v>0</v>
      </c>
      <c r="J2434" s="13">
        <f>ROUND(H2434*I2434,2)</f>
        <v>0</v>
      </c>
    </row>
    <row r="2435" spans="1:10" ht="22.5" x14ac:dyDescent="0.25">
      <c r="A2435" s="14"/>
      <c r="B2435" s="14"/>
      <c r="C2435" s="14"/>
      <c r="D2435" s="22" t="s">
        <v>2938</v>
      </c>
      <c r="E2435" s="14"/>
      <c r="F2435" s="14"/>
      <c r="G2435" s="14"/>
      <c r="H2435" s="14"/>
      <c r="I2435" s="14"/>
      <c r="J2435" s="14"/>
    </row>
    <row r="2436" spans="1:10" x14ac:dyDescent="0.25">
      <c r="A2436" s="10" t="s">
        <v>2939</v>
      </c>
      <c r="B2436" s="11" t="s">
        <v>16</v>
      </c>
      <c r="C2436" s="11" t="s">
        <v>17</v>
      </c>
      <c r="D2436" s="22" t="s">
        <v>2940</v>
      </c>
      <c r="E2436" s="12">
        <v>1</v>
      </c>
      <c r="F2436" s="12">
        <v>472.5</v>
      </c>
      <c r="G2436" s="13">
        <f>ROUND(E2436*F2436,2)</f>
        <v>472.5</v>
      </c>
      <c r="H2436" s="12">
        <v>1</v>
      </c>
      <c r="I2436" s="38">
        <v>0</v>
      </c>
      <c r="J2436" s="13">
        <f>ROUND(H2436*I2436,2)</f>
        <v>0</v>
      </c>
    </row>
    <row r="2437" spans="1:10" ht="22.5" x14ac:dyDescent="0.25">
      <c r="A2437" s="14"/>
      <c r="B2437" s="14"/>
      <c r="C2437" s="14"/>
      <c r="D2437" s="22" t="s">
        <v>2941</v>
      </c>
      <c r="E2437" s="14"/>
      <c r="F2437" s="14"/>
      <c r="G2437" s="14"/>
      <c r="H2437" s="14"/>
      <c r="I2437" s="14"/>
      <c r="J2437" s="14"/>
    </row>
    <row r="2438" spans="1:10" x14ac:dyDescent="0.25">
      <c r="A2438" s="14"/>
      <c r="B2438" s="14"/>
      <c r="C2438" s="14"/>
      <c r="D2438" s="33" t="s">
        <v>2942</v>
      </c>
      <c r="E2438" s="12">
        <v>1</v>
      </c>
      <c r="F2438" s="15">
        <f>G2404+G2406+G2408+G2410+G2412+G2414+G2416+G2418+G2420+G2422+G2424+G2426+G2428+G2430+G2432+G2434+G2436</f>
        <v>40117.15</v>
      </c>
      <c r="G2438" s="15">
        <f>ROUND(E2438*F2438,2)</f>
        <v>40117.15</v>
      </c>
      <c r="H2438" s="12">
        <v>1</v>
      </c>
      <c r="I2438" s="15">
        <f>J2404+J2406+J2408+J2410+J2412+J2414+J2416+J2418+J2420+J2422+J2424+J2426+J2428+J2430+J2432+J2434+J2436</f>
        <v>0</v>
      </c>
      <c r="J2438" s="15">
        <f>ROUND(H2438*I2438,2)</f>
        <v>0</v>
      </c>
    </row>
    <row r="2439" spans="1:10" ht="1.1499999999999999" customHeight="1" x14ac:dyDescent="0.25">
      <c r="A2439" s="16"/>
      <c r="B2439" s="16"/>
      <c r="C2439" s="16"/>
      <c r="D2439" s="34"/>
      <c r="E2439" s="16"/>
      <c r="F2439" s="16"/>
      <c r="G2439" s="16"/>
      <c r="H2439" s="16"/>
      <c r="I2439" s="16"/>
      <c r="J2439" s="16"/>
    </row>
    <row r="2440" spans="1:10" x14ac:dyDescent="0.25">
      <c r="A2440" s="20" t="s">
        <v>2943</v>
      </c>
      <c r="B2440" s="26" t="s">
        <v>10</v>
      </c>
      <c r="C2440" s="20" t="s">
        <v>11</v>
      </c>
      <c r="D2440" s="36" t="s">
        <v>2080</v>
      </c>
      <c r="E2440" s="21">
        <f t="shared" ref="E2440:J2440" si="158">E2453</f>
        <v>1</v>
      </c>
      <c r="F2440" s="21">
        <f t="shared" si="158"/>
        <v>30210.57</v>
      </c>
      <c r="G2440" s="21">
        <f t="shared" si="158"/>
        <v>30210.57</v>
      </c>
      <c r="H2440" s="21">
        <f t="shared" si="158"/>
        <v>1</v>
      </c>
      <c r="I2440" s="21">
        <f t="shared" si="158"/>
        <v>0</v>
      </c>
      <c r="J2440" s="21">
        <f t="shared" si="158"/>
        <v>0</v>
      </c>
    </row>
    <row r="2441" spans="1:10" x14ac:dyDescent="0.25">
      <c r="A2441" s="10" t="s">
        <v>2944</v>
      </c>
      <c r="B2441" s="11" t="s">
        <v>16</v>
      </c>
      <c r="C2441" s="11" t="s">
        <v>17</v>
      </c>
      <c r="D2441" s="22" t="s">
        <v>2945</v>
      </c>
      <c r="E2441" s="12">
        <v>8</v>
      </c>
      <c r="F2441" s="12">
        <v>154.19999999999999</v>
      </c>
      <c r="G2441" s="13">
        <f>ROUND(E2441*F2441,2)</f>
        <v>1233.5999999999999</v>
      </c>
      <c r="H2441" s="12">
        <v>8</v>
      </c>
      <c r="I2441" s="38">
        <v>0</v>
      </c>
      <c r="J2441" s="13">
        <f>ROUND(H2441*I2441,2)</f>
        <v>0</v>
      </c>
    </row>
    <row r="2442" spans="1:10" ht="123.75" x14ac:dyDescent="0.25">
      <c r="A2442" s="14"/>
      <c r="B2442" s="14"/>
      <c r="C2442" s="14"/>
      <c r="D2442" s="22" t="s">
        <v>2946</v>
      </c>
      <c r="E2442" s="14"/>
      <c r="F2442" s="14"/>
      <c r="G2442" s="14"/>
      <c r="H2442" s="14"/>
      <c r="I2442" s="14"/>
      <c r="J2442" s="14"/>
    </row>
    <row r="2443" spans="1:10" x14ac:dyDescent="0.25">
      <c r="A2443" s="10" t="s">
        <v>2947</v>
      </c>
      <c r="B2443" s="11" t="s">
        <v>16</v>
      </c>
      <c r="C2443" s="11" t="s">
        <v>17</v>
      </c>
      <c r="D2443" s="22" t="s">
        <v>2948</v>
      </c>
      <c r="E2443" s="12">
        <v>2</v>
      </c>
      <c r="F2443" s="12">
        <v>454.1</v>
      </c>
      <c r="G2443" s="13">
        <f>ROUND(E2443*F2443,2)</f>
        <v>908.2</v>
      </c>
      <c r="H2443" s="12">
        <v>2</v>
      </c>
      <c r="I2443" s="38">
        <v>0</v>
      </c>
      <c r="J2443" s="13">
        <f>ROUND(H2443*I2443,2)</f>
        <v>0</v>
      </c>
    </row>
    <row r="2444" spans="1:10" ht="45" x14ac:dyDescent="0.25">
      <c r="A2444" s="14"/>
      <c r="B2444" s="14"/>
      <c r="C2444" s="14"/>
      <c r="D2444" s="22" t="s">
        <v>2949</v>
      </c>
      <c r="E2444" s="14"/>
      <c r="F2444" s="14"/>
      <c r="G2444" s="14"/>
      <c r="H2444" s="14"/>
      <c r="I2444" s="14"/>
      <c r="J2444" s="14"/>
    </row>
    <row r="2445" spans="1:10" x14ac:dyDescent="0.25">
      <c r="A2445" s="10" t="s">
        <v>2081</v>
      </c>
      <c r="B2445" s="11" t="s">
        <v>16</v>
      </c>
      <c r="C2445" s="11" t="s">
        <v>17</v>
      </c>
      <c r="D2445" s="22" t="s">
        <v>2082</v>
      </c>
      <c r="E2445" s="12">
        <v>5</v>
      </c>
      <c r="F2445" s="12">
        <v>523.1</v>
      </c>
      <c r="G2445" s="13">
        <f>ROUND(E2445*F2445,2)</f>
        <v>2615.5</v>
      </c>
      <c r="H2445" s="12">
        <v>5</v>
      </c>
      <c r="I2445" s="38">
        <v>0</v>
      </c>
      <c r="J2445" s="13">
        <f>ROUND(H2445*I2445,2)</f>
        <v>0</v>
      </c>
    </row>
    <row r="2446" spans="1:10" ht="22.5" x14ac:dyDescent="0.25">
      <c r="A2446" s="14"/>
      <c r="B2446" s="14"/>
      <c r="C2446" s="14"/>
      <c r="D2446" s="22" t="s">
        <v>2083</v>
      </c>
      <c r="E2446" s="14"/>
      <c r="F2446" s="14"/>
      <c r="G2446" s="14"/>
      <c r="H2446" s="14"/>
      <c r="I2446" s="14"/>
      <c r="J2446" s="14"/>
    </row>
    <row r="2447" spans="1:10" x14ac:dyDescent="0.25">
      <c r="A2447" s="10" t="s">
        <v>2950</v>
      </c>
      <c r="B2447" s="11" t="s">
        <v>16</v>
      </c>
      <c r="C2447" s="11" t="s">
        <v>17</v>
      </c>
      <c r="D2447" s="22" t="s">
        <v>2951</v>
      </c>
      <c r="E2447" s="12">
        <v>1</v>
      </c>
      <c r="F2447" s="12">
        <v>1989.42</v>
      </c>
      <c r="G2447" s="13">
        <f>ROUND(E2447*F2447,2)</f>
        <v>1989.42</v>
      </c>
      <c r="H2447" s="12">
        <v>1</v>
      </c>
      <c r="I2447" s="38">
        <v>0</v>
      </c>
      <c r="J2447" s="13">
        <f>ROUND(H2447*I2447,2)</f>
        <v>0</v>
      </c>
    </row>
    <row r="2448" spans="1:10" ht="33.75" x14ac:dyDescent="0.25">
      <c r="A2448" s="14"/>
      <c r="B2448" s="14"/>
      <c r="C2448" s="14"/>
      <c r="D2448" s="22" t="s">
        <v>2952</v>
      </c>
      <c r="E2448" s="14"/>
      <c r="F2448" s="14"/>
      <c r="G2448" s="14"/>
      <c r="H2448" s="14"/>
      <c r="I2448" s="14"/>
      <c r="J2448" s="14"/>
    </row>
    <row r="2449" spans="1:10" x14ac:dyDescent="0.25">
      <c r="A2449" s="10" t="s">
        <v>2097</v>
      </c>
      <c r="B2449" s="11" t="s">
        <v>16</v>
      </c>
      <c r="C2449" s="11" t="s">
        <v>107</v>
      </c>
      <c r="D2449" s="22" t="s">
        <v>2098</v>
      </c>
      <c r="E2449" s="12">
        <v>2450</v>
      </c>
      <c r="F2449" s="12">
        <v>9.31</v>
      </c>
      <c r="G2449" s="13">
        <f>ROUND(E2449*F2449,2)</f>
        <v>22809.5</v>
      </c>
      <c r="H2449" s="12">
        <v>2450</v>
      </c>
      <c r="I2449" s="38">
        <v>0</v>
      </c>
      <c r="J2449" s="13">
        <f>ROUND(H2449*I2449,2)</f>
        <v>0</v>
      </c>
    </row>
    <row r="2450" spans="1:10" ht="22.5" x14ac:dyDescent="0.25">
      <c r="A2450" s="14"/>
      <c r="B2450" s="14"/>
      <c r="C2450" s="14"/>
      <c r="D2450" s="22" t="s">
        <v>2099</v>
      </c>
      <c r="E2450" s="14"/>
      <c r="F2450" s="14"/>
      <c r="G2450" s="14"/>
      <c r="H2450" s="14"/>
      <c r="I2450" s="14"/>
      <c r="J2450" s="14"/>
    </row>
    <row r="2451" spans="1:10" x14ac:dyDescent="0.25">
      <c r="A2451" s="10" t="s">
        <v>2953</v>
      </c>
      <c r="B2451" s="11" t="s">
        <v>16</v>
      </c>
      <c r="C2451" s="11" t="s">
        <v>17</v>
      </c>
      <c r="D2451" s="22" t="s">
        <v>2954</v>
      </c>
      <c r="E2451" s="12">
        <v>1</v>
      </c>
      <c r="F2451" s="12">
        <v>654.35</v>
      </c>
      <c r="G2451" s="13">
        <f>ROUND(E2451*F2451,2)</f>
        <v>654.35</v>
      </c>
      <c r="H2451" s="12">
        <v>1</v>
      </c>
      <c r="I2451" s="38">
        <v>0</v>
      </c>
      <c r="J2451" s="13">
        <f>ROUND(H2451*I2451,2)</f>
        <v>0</v>
      </c>
    </row>
    <row r="2452" spans="1:10" ht="45" x14ac:dyDescent="0.25">
      <c r="A2452" s="14"/>
      <c r="B2452" s="14"/>
      <c r="C2452" s="14"/>
      <c r="D2452" s="22" t="s">
        <v>2955</v>
      </c>
      <c r="E2452" s="14"/>
      <c r="F2452" s="14"/>
      <c r="G2452" s="14"/>
      <c r="H2452" s="14"/>
      <c r="I2452" s="14"/>
      <c r="J2452" s="14"/>
    </row>
    <row r="2453" spans="1:10" x14ac:dyDescent="0.25">
      <c r="A2453" s="14"/>
      <c r="B2453" s="14"/>
      <c r="C2453" s="14"/>
      <c r="D2453" s="33" t="s">
        <v>2956</v>
      </c>
      <c r="E2453" s="12">
        <v>1</v>
      </c>
      <c r="F2453" s="15">
        <f>G2441+G2443+G2445+G2447+G2449+G2451</f>
        <v>30210.57</v>
      </c>
      <c r="G2453" s="15">
        <f>ROUND(E2453*F2453,2)</f>
        <v>30210.57</v>
      </c>
      <c r="H2453" s="12">
        <v>1</v>
      </c>
      <c r="I2453" s="15">
        <f>J2441+J2443+J2445+J2447+J2449+J2451</f>
        <v>0</v>
      </c>
      <c r="J2453" s="15">
        <f>ROUND(H2453*I2453,2)</f>
        <v>0</v>
      </c>
    </row>
    <row r="2454" spans="1:10" ht="1.1499999999999999" customHeight="1" x14ac:dyDescent="0.25">
      <c r="A2454" s="16"/>
      <c r="B2454" s="16"/>
      <c r="C2454" s="16"/>
      <c r="D2454" s="34"/>
      <c r="E2454" s="16"/>
      <c r="F2454" s="16"/>
      <c r="G2454" s="16"/>
      <c r="H2454" s="16"/>
      <c r="I2454" s="16"/>
      <c r="J2454" s="16"/>
    </row>
    <row r="2455" spans="1:10" x14ac:dyDescent="0.25">
      <c r="A2455" s="20" t="s">
        <v>2957</v>
      </c>
      <c r="B2455" s="26" t="s">
        <v>10</v>
      </c>
      <c r="C2455" s="20" t="s">
        <v>11</v>
      </c>
      <c r="D2455" s="36" t="s">
        <v>2119</v>
      </c>
      <c r="E2455" s="21">
        <f t="shared" ref="E2455:J2455" si="159">E2489</f>
        <v>1</v>
      </c>
      <c r="F2455" s="21">
        <f t="shared" si="159"/>
        <v>78525.22</v>
      </c>
      <c r="G2455" s="21">
        <f t="shared" si="159"/>
        <v>78525.22</v>
      </c>
      <c r="H2455" s="21">
        <f t="shared" si="159"/>
        <v>1</v>
      </c>
      <c r="I2455" s="21">
        <f t="shared" si="159"/>
        <v>0</v>
      </c>
      <c r="J2455" s="21">
        <f t="shared" si="159"/>
        <v>0</v>
      </c>
    </row>
    <row r="2456" spans="1:10" x14ac:dyDescent="0.25">
      <c r="A2456" s="10" t="s">
        <v>2958</v>
      </c>
      <c r="B2456" s="27" t="s">
        <v>16</v>
      </c>
      <c r="C2456" s="11" t="s">
        <v>17</v>
      </c>
      <c r="D2456" s="22" t="s">
        <v>2959</v>
      </c>
      <c r="E2456" s="12">
        <v>3</v>
      </c>
      <c r="F2456" s="12">
        <v>787.5</v>
      </c>
      <c r="G2456" s="13">
        <f>ROUND(E2456*F2456,2)</f>
        <v>2362.5</v>
      </c>
      <c r="H2456" s="12">
        <v>3</v>
      </c>
      <c r="I2456" s="38">
        <v>0</v>
      </c>
      <c r="J2456" s="13">
        <f>ROUND(H2456*I2456,2)</f>
        <v>0</v>
      </c>
    </row>
    <row r="2457" spans="1:10" ht="157.5" x14ac:dyDescent="0.25">
      <c r="A2457" s="14"/>
      <c r="B2457" s="14"/>
      <c r="C2457" s="14"/>
      <c r="D2457" s="22" t="s">
        <v>2960</v>
      </c>
      <c r="E2457" s="14"/>
      <c r="F2457" s="14"/>
      <c r="G2457" s="14"/>
      <c r="H2457" s="14"/>
      <c r="I2457" s="14"/>
      <c r="J2457" s="14"/>
    </row>
    <row r="2458" spans="1:10" x14ac:dyDescent="0.25">
      <c r="A2458" s="10" t="s">
        <v>2961</v>
      </c>
      <c r="B2458" s="27" t="s">
        <v>16</v>
      </c>
      <c r="C2458" s="11" t="s">
        <v>17</v>
      </c>
      <c r="D2458" s="22" t="s">
        <v>2962</v>
      </c>
      <c r="E2458" s="12">
        <v>3</v>
      </c>
      <c r="F2458" s="12">
        <v>147</v>
      </c>
      <c r="G2458" s="13">
        <f>ROUND(E2458*F2458,2)</f>
        <v>441</v>
      </c>
      <c r="H2458" s="12">
        <v>3</v>
      </c>
      <c r="I2458" s="38">
        <v>0</v>
      </c>
      <c r="J2458" s="13">
        <f>ROUND(H2458*I2458,2)</f>
        <v>0</v>
      </c>
    </row>
    <row r="2459" spans="1:10" ht="33.75" x14ac:dyDescent="0.25">
      <c r="A2459" s="14"/>
      <c r="B2459" s="14"/>
      <c r="C2459" s="14"/>
      <c r="D2459" s="22" t="s">
        <v>2963</v>
      </c>
      <c r="E2459" s="14"/>
      <c r="F2459" s="14"/>
      <c r="G2459" s="14"/>
      <c r="H2459" s="14"/>
      <c r="I2459" s="14"/>
      <c r="J2459" s="14"/>
    </row>
    <row r="2460" spans="1:10" x14ac:dyDescent="0.25">
      <c r="A2460" s="10" t="s">
        <v>2964</v>
      </c>
      <c r="B2460" s="27" t="s">
        <v>16</v>
      </c>
      <c r="C2460" s="11" t="s">
        <v>17</v>
      </c>
      <c r="D2460" s="22" t="s">
        <v>2965</v>
      </c>
      <c r="E2460" s="12">
        <v>3</v>
      </c>
      <c r="F2460" s="12">
        <v>441</v>
      </c>
      <c r="G2460" s="13">
        <f>ROUND(E2460*F2460,2)</f>
        <v>1323</v>
      </c>
      <c r="H2460" s="12">
        <v>3</v>
      </c>
      <c r="I2460" s="38">
        <v>0</v>
      </c>
      <c r="J2460" s="13">
        <f>ROUND(H2460*I2460,2)</f>
        <v>0</v>
      </c>
    </row>
    <row r="2461" spans="1:10" ht="33.75" x14ac:dyDescent="0.25">
      <c r="A2461" s="14"/>
      <c r="B2461" s="14"/>
      <c r="C2461" s="14"/>
      <c r="D2461" s="22" t="s">
        <v>2966</v>
      </c>
      <c r="E2461" s="14"/>
      <c r="F2461" s="14"/>
      <c r="G2461" s="14"/>
      <c r="H2461" s="14"/>
      <c r="I2461" s="14"/>
      <c r="J2461" s="14"/>
    </row>
    <row r="2462" spans="1:10" x14ac:dyDescent="0.25">
      <c r="A2462" s="10" t="s">
        <v>2967</v>
      </c>
      <c r="B2462" s="27" t="s">
        <v>16</v>
      </c>
      <c r="C2462" s="11" t="s">
        <v>17</v>
      </c>
      <c r="D2462" s="22" t="s">
        <v>2968</v>
      </c>
      <c r="E2462" s="12">
        <v>1</v>
      </c>
      <c r="F2462" s="12">
        <v>220.5</v>
      </c>
      <c r="G2462" s="13">
        <f>ROUND(E2462*F2462,2)</f>
        <v>220.5</v>
      </c>
      <c r="H2462" s="12">
        <v>1</v>
      </c>
      <c r="I2462" s="38">
        <v>0</v>
      </c>
      <c r="J2462" s="13">
        <f>ROUND(H2462*I2462,2)</f>
        <v>0</v>
      </c>
    </row>
    <row r="2463" spans="1:10" ht="22.5" x14ac:dyDescent="0.25">
      <c r="A2463" s="14"/>
      <c r="B2463" s="14"/>
      <c r="C2463" s="14"/>
      <c r="D2463" s="22" t="s">
        <v>2969</v>
      </c>
      <c r="E2463" s="14"/>
      <c r="F2463" s="14"/>
      <c r="G2463" s="14"/>
      <c r="H2463" s="14"/>
      <c r="I2463" s="14"/>
      <c r="J2463" s="14"/>
    </row>
    <row r="2464" spans="1:10" x14ac:dyDescent="0.25">
      <c r="A2464" s="10" t="s">
        <v>2120</v>
      </c>
      <c r="B2464" s="11" t="s">
        <v>16</v>
      </c>
      <c r="C2464" s="11" t="s">
        <v>17</v>
      </c>
      <c r="D2464" s="22" t="s">
        <v>2121</v>
      </c>
      <c r="E2464" s="12">
        <v>3</v>
      </c>
      <c r="F2464" s="12">
        <v>510.7</v>
      </c>
      <c r="G2464" s="13">
        <f>ROUND(E2464*F2464,2)</f>
        <v>1532.1</v>
      </c>
      <c r="H2464" s="12">
        <v>3</v>
      </c>
      <c r="I2464" s="38">
        <v>0</v>
      </c>
      <c r="J2464" s="13">
        <f>ROUND(H2464*I2464,2)</f>
        <v>0</v>
      </c>
    </row>
    <row r="2465" spans="1:10" ht="45" x14ac:dyDescent="0.25">
      <c r="A2465" s="14"/>
      <c r="B2465" s="14"/>
      <c r="C2465" s="14"/>
      <c r="D2465" s="22" t="s">
        <v>2122</v>
      </c>
      <c r="E2465" s="14"/>
      <c r="F2465" s="14"/>
      <c r="G2465" s="14"/>
      <c r="H2465" s="14"/>
      <c r="I2465" s="14"/>
      <c r="J2465" s="14"/>
    </row>
    <row r="2466" spans="1:10" x14ac:dyDescent="0.25">
      <c r="A2466" s="10" t="s">
        <v>2123</v>
      </c>
      <c r="B2466" s="11" t="s">
        <v>16</v>
      </c>
      <c r="C2466" s="11" t="s">
        <v>17</v>
      </c>
      <c r="D2466" s="22" t="s">
        <v>2124</v>
      </c>
      <c r="E2466" s="12">
        <v>3</v>
      </c>
      <c r="F2466" s="12">
        <v>7204.26</v>
      </c>
      <c r="G2466" s="13">
        <f>ROUND(E2466*F2466,2)</f>
        <v>21612.78</v>
      </c>
      <c r="H2466" s="12">
        <v>3</v>
      </c>
      <c r="I2466" s="38">
        <v>0</v>
      </c>
      <c r="J2466" s="13">
        <f>ROUND(H2466*I2466,2)</f>
        <v>0</v>
      </c>
    </row>
    <row r="2467" spans="1:10" ht="236.25" x14ac:dyDescent="0.25">
      <c r="A2467" s="14"/>
      <c r="B2467" s="14"/>
      <c r="C2467" s="14"/>
      <c r="D2467" s="22" t="s">
        <v>2125</v>
      </c>
      <c r="E2467" s="14"/>
      <c r="F2467" s="14"/>
      <c r="G2467" s="14"/>
      <c r="H2467" s="14"/>
      <c r="I2467" s="14"/>
      <c r="J2467" s="14"/>
    </row>
    <row r="2468" spans="1:10" x14ac:dyDescent="0.25">
      <c r="A2468" s="10" t="s">
        <v>2126</v>
      </c>
      <c r="B2468" s="11" t="s">
        <v>16</v>
      </c>
      <c r="C2468" s="11" t="s">
        <v>17</v>
      </c>
      <c r="D2468" s="22" t="s">
        <v>2127</v>
      </c>
      <c r="E2468" s="12">
        <v>3</v>
      </c>
      <c r="F2468" s="12">
        <v>1296.02</v>
      </c>
      <c r="G2468" s="13">
        <f>ROUND(E2468*F2468,2)</f>
        <v>3888.06</v>
      </c>
      <c r="H2468" s="12">
        <v>3</v>
      </c>
      <c r="I2468" s="38">
        <v>0</v>
      </c>
      <c r="J2468" s="13">
        <f>ROUND(H2468*I2468,2)</f>
        <v>0</v>
      </c>
    </row>
    <row r="2469" spans="1:10" ht="45" x14ac:dyDescent="0.25">
      <c r="A2469" s="14"/>
      <c r="B2469" s="14"/>
      <c r="C2469" s="14"/>
      <c r="D2469" s="22" t="s">
        <v>2128</v>
      </c>
      <c r="E2469" s="14"/>
      <c r="F2469" s="14"/>
      <c r="G2469" s="14"/>
      <c r="H2469" s="14"/>
      <c r="I2469" s="14"/>
      <c r="J2469" s="14"/>
    </row>
    <row r="2470" spans="1:10" x14ac:dyDescent="0.25">
      <c r="A2470" s="10" t="s">
        <v>2129</v>
      </c>
      <c r="B2470" s="11" t="s">
        <v>16</v>
      </c>
      <c r="C2470" s="11" t="s">
        <v>17</v>
      </c>
      <c r="D2470" s="22" t="s">
        <v>2130</v>
      </c>
      <c r="E2470" s="12">
        <v>3</v>
      </c>
      <c r="F2470" s="12">
        <v>124.08</v>
      </c>
      <c r="G2470" s="13">
        <f>ROUND(E2470*F2470,2)</f>
        <v>372.24</v>
      </c>
      <c r="H2470" s="12">
        <v>3</v>
      </c>
      <c r="I2470" s="38">
        <v>0</v>
      </c>
      <c r="J2470" s="13">
        <f>ROUND(H2470*I2470,2)</f>
        <v>0</v>
      </c>
    </row>
    <row r="2471" spans="1:10" ht="33.75" x14ac:dyDescent="0.25">
      <c r="A2471" s="14"/>
      <c r="B2471" s="14"/>
      <c r="C2471" s="14"/>
      <c r="D2471" s="22" t="s">
        <v>2131</v>
      </c>
      <c r="E2471" s="14"/>
      <c r="F2471" s="14"/>
      <c r="G2471" s="14"/>
      <c r="H2471" s="14"/>
      <c r="I2471" s="14"/>
      <c r="J2471" s="14"/>
    </row>
    <row r="2472" spans="1:10" x14ac:dyDescent="0.25">
      <c r="A2472" s="10" t="s">
        <v>2132</v>
      </c>
      <c r="B2472" s="11" t="s">
        <v>16</v>
      </c>
      <c r="C2472" s="11" t="s">
        <v>17</v>
      </c>
      <c r="D2472" s="22" t="s">
        <v>2133</v>
      </c>
      <c r="E2472" s="12">
        <v>3</v>
      </c>
      <c r="F2472" s="12">
        <v>6902.07</v>
      </c>
      <c r="G2472" s="13">
        <f>ROUND(E2472*F2472,2)</f>
        <v>20706.21</v>
      </c>
      <c r="H2472" s="12">
        <v>3</v>
      </c>
      <c r="I2472" s="38">
        <v>0</v>
      </c>
      <c r="J2472" s="13">
        <f>ROUND(H2472*I2472,2)</f>
        <v>0</v>
      </c>
    </row>
    <row r="2473" spans="1:10" ht="56.25" x14ac:dyDescent="0.25">
      <c r="A2473" s="14"/>
      <c r="B2473" s="14"/>
      <c r="C2473" s="14"/>
      <c r="D2473" s="22" t="s">
        <v>2134</v>
      </c>
      <c r="E2473" s="14"/>
      <c r="F2473" s="14"/>
      <c r="G2473" s="14"/>
      <c r="H2473" s="14"/>
      <c r="I2473" s="14"/>
      <c r="J2473" s="14"/>
    </row>
    <row r="2474" spans="1:10" x14ac:dyDescent="0.25">
      <c r="A2474" s="10" t="s">
        <v>2135</v>
      </c>
      <c r="B2474" s="11" t="s">
        <v>16</v>
      </c>
      <c r="C2474" s="11" t="s">
        <v>17</v>
      </c>
      <c r="D2474" s="22" t="s">
        <v>2136</v>
      </c>
      <c r="E2474" s="12">
        <v>1</v>
      </c>
      <c r="F2474" s="12">
        <v>5181.28</v>
      </c>
      <c r="G2474" s="13">
        <f>ROUND(E2474*F2474,2)</f>
        <v>5181.28</v>
      </c>
      <c r="H2474" s="12">
        <v>1</v>
      </c>
      <c r="I2474" s="38">
        <v>0</v>
      </c>
      <c r="J2474" s="13">
        <f>ROUND(H2474*I2474,2)</f>
        <v>0</v>
      </c>
    </row>
    <row r="2475" spans="1:10" ht="67.5" x14ac:dyDescent="0.25">
      <c r="A2475" s="14"/>
      <c r="B2475" s="14"/>
      <c r="C2475" s="14"/>
      <c r="D2475" s="22" t="s">
        <v>2137</v>
      </c>
      <c r="E2475" s="14"/>
      <c r="F2475" s="14"/>
      <c r="G2475" s="14"/>
      <c r="H2475" s="14"/>
      <c r="I2475" s="14"/>
      <c r="J2475" s="14"/>
    </row>
    <row r="2476" spans="1:10" x14ac:dyDescent="0.25">
      <c r="A2476" s="10" t="s">
        <v>2970</v>
      </c>
      <c r="B2476" s="27" t="s">
        <v>16</v>
      </c>
      <c r="C2476" s="11" t="s">
        <v>17</v>
      </c>
      <c r="D2476" s="22" t="s">
        <v>2971</v>
      </c>
      <c r="E2476" s="12">
        <v>2</v>
      </c>
      <c r="F2476" s="12">
        <v>472.5</v>
      </c>
      <c r="G2476" s="13">
        <f>ROUND(E2476*F2476,2)</f>
        <v>945</v>
      </c>
      <c r="H2476" s="12">
        <v>2</v>
      </c>
      <c r="I2476" s="38">
        <v>0</v>
      </c>
      <c r="J2476" s="13">
        <f>ROUND(H2476*I2476,2)</f>
        <v>0</v>
      </c>
    </row>
    <row r="2477" spans="1:10" ht="258.75" x14ac:dyDescent="0.25">
      <c r="A2477" s="14"/>
      <c r="B2477" s="14"/>
      <c r="C2477" s="14"/>
      <c r="D2477" s="22" t="s">
        <v>2972</v>
      </c>
      <c r="E2477" s="14"/>
      <c r="F2477" s="14"/>
      <c r="G2477" s="14"/>
      <c r="H2477" s="14"/>
      <c r="I2477" s="14"/>
      <c r="J2477" s="14"/>
    </row>
    <row r="2478" spans="1:10" x14ac:dyDescent="0.25">
      <c r="A2478" s="10" t="s">
        <v>2138</v>
      </c>
      <c r="B2478" s="27" t="s">
        <v>16</v>
      </c>
      <c r="C2478" s="11" t="s">
        <v>17</v>
      </c>
      <c r="D2478" s="22" t="s">
        <v>2139</v>
      </c>
      <c r="E2478" s="12">
        <v>3</v>
      </c>
      <c r="F2478" s="12">
        <v>3545.85</v>
      </c>
      <c r="G2478" s="13">
        <f>ROUND(E2478*F2478,2)</f>
        <v>10637.55</v>
      </c>
      <c r="H2478" s="12">
        <v>3</v>
      </c>
      <c r="I2478" s="38">
        <v>0</v>
      </c>
      <c r="J2478" s="13">
        <f>ROUND(H2478*I2478,2)</f>
        <v>0</v>
      </c>
    </row>
    <row r="2479" spans="1:10" ht="78.75" x14ac:dyDescent="0.25">
      <c r="A2479" s="14"/>
      <c r="B2479" s="14"/>
      <c r="C2479" s="14"/>
      <c r="D2479" s="22" t="s">
        <v>2140</v>
      </c>
      <c r="E2479" s="14"/>
      <c r="F2479" s="14"/>
      <c r="G2479" s="14"/>
      <c r="H2479" s="14"/>
      <c r="I2479" s="14"/>
      <c r="J2479" s="14"/>
    </row>
    <row r="2480" spans="1:10" x14ac:dyDescent="0.25">
      <c r="A2480" s="10" t="s">
        <v>2141</v>
      </c>
      <c r="B2480" s="11" t="s">
        <v>16</v>
      </c>
      <c r="C2480" s="11" t="s">
        <v>17</v>
      </c>
      <c r="D2480" s="22" t="s">
        <v>2142</v>
      </c>
      <c r="E2480" s="12">
        <v>1</v>
      </c>
      <c r="F2480" s="12">
        <v>1785</v>
      </c>
      <c r="G2480" s="13">
        <f>ROUND(E2480*F2480,2)</f>
        <v>1785</v>
      </c>
      <c r="H2480" s="12">
        <v>1</v>
      </c>
      <c r="I2480" s="38">
        <v>0</v>
      </c>
      <c r="J2480" s="13">
        <f>ROUND(H2480*I2480,2)</f>
        <v>0</v>
      </c>
    </row>
    <row r="2481" spans="1:10" ht="22.5" x14ac:dyDescent="0.25">
      <c r="A2481" s="14"/>
      <c r="B2481" s="14"/>
      <c r="C2481" s="14"/>
      <c r="D2481" s="22" t="s">
        <v>2143</v>
      </c>
      <c r="E2481" s="14"/>
      <c r="F2481" s="14"/>
      <c r="G2481" s="14"/>
      <c r="H2481" s="14"/>
      <c r="I2481" s="14"/>
      <c r="J2481" s="14"/>
    </row>
    <row r="2482" spans="1:10" x14ac:dyDescent="0.25">
      <c r="A2482" s="10" t="s">
        <v>2144</v>
      </c>
      <c r="B2482" s="11" t="s">
        <v>16</v>
      </c>
      <c r="C2482" s="11" t="s">
        <v>107</v>
      </c>
      <c r="D2482" s="22" t="s">
        <v>2145</v>
      </c>
      <c r="E2482" s="12">
        <v>270</v>
      </c>
      <c r="F2482" s="12">
        <v>8.4</v>
      </c>
      <c r="G2482" s="13">
        <f>ROUND(E2482*F2482,2)</f>
        <v>2268</v>
      </c>
      <c r="H2482" s="12">
        <v>270</v>
      </c>
      <c r="I2482" s="38">
        <v>0</v>
      </c>
      <c r="J2482" s="13">
        <f>ROUND(H2482*I2482,2)</f>
        <v>0</v>
      </c>
    </row>
    <row r="2483" spans="1:10" ht="22.5" x14ac:dyDescent="0.25">
      <c r="A2483" s="14"/>
      <c r="B2483" s="14"/>
      <c r="C2483" s="14"/>
      <c r="D2483" s="22" t="s">
        <v>2146</v>
      </c>
      <c r="E2483" s="14"/>
      <c r="F2483" s="14"/>
      <c r="G2483" s="14"/>
      <c r="H2483" s="14"/>
      <c r="I2483" s="14"/>
      <c r="J2483" s="14"/>
    </row>
    <row r="2484" spans="1:10" x14ac:dyDescent="0.25">
      <c r="A2484" s="10" t="s">
        <v>2973</v>
      </c>
      <c r="B2484" s="11" t="s">
        <v>16</v>
      </c>
      <c r="C2484" s="11" t="s">
        <v>17</v>
      </c>
      <c r="D2484" s="22" t="s">
        <v>2974</v>
      </c>
      <c r="E2484" s="12">
        <v>1</v>
      </c>
      <c r="F2484" s="12">
        <v>1522.5</v>
      </c>
      <c r="G2484" s="13">
        <f>ROUND(E2484*F2484,2)</f>
        <v>1522.5</v>
      </c>
      <c r="H2484" s="12">
        <v>1</v>
      </c>
      <c r="I2484" s="38">
        <v>0</v>
      </c>
      <c r="J2484" s="13">
        <f>ROUND(H2484*I2484,2)</f>
        <v>0</v>
      </c>
    </row>
    <row r="2485" spans="1:10" x14ac:dyDescent="0.25">
      <c r="A2485" s="14"/>
      <c r="B2485" s="14"/>
      <c r="C2485" s="14"/>
      <c r="D2485" s="22" t="s">
        <v>2975</v>
      </c>
      <c r="E2485" s="14"/>
      <c r="F2485" s="14"/>
      <c r="G2485" s="14"/>
      <c r="H2485" s="14"/>
      <c r="I2485" s="14"/>
      <c r="J2485" s="14"/>
    </row>
    <row r="2486" spans="1:10" x14ac:dyDescent="0.25">
      <c r="A2486" s="10" t="s">
        <v>2147</v>
      </c>
      <c r="B2486" s="27" t="s">
        <v>16</v>
      </c>
      <c r="C2486" s="11" t="s">
        <v>17</v>
      </c>
      <c r="D2486" s="22" t="s">
        <v>2148</v>
      </c>
      <c r="E2486" s="12">
        <v>3</v>
      </c>
      <c r="F2486" s="12">
        <v>1155</v>
      </c>
      <c r="G2486" s="13">
        <f>ROUND(E2486*F2486,2)</f>
        <v>3465</v>
      </c>
      <c r="H2486" s="12">
        <v>3</v>
      </c>
      <c r="I2486" s="38">
        <v>0</v>
      </c>
      <c r="J2486" s="13">
        <f>ROUND(H2486*I2486,2)</f>
        <v>0</v>
      </c>
    </row>
    <row r="2487" spans="1:10" x14ac:dyDescent="0.25">
      <c r="A2487" s="10" t="s">
        <v>2976</v>
      </c>
      <c r="B2487" s="11" t="s">
        <v>16</v>
      </c>
      <c r="C2487" s="11" t="s">
        <v>17</v>
      </c>
      <c r="D2487" s="22" t="s">
        <v>2977</v>
      </c>
      <c r="E2487" s="12">
        <v>1</v>
      </c>
      <c r="F2487" s="12">
        <v>262.5</v>
      </c>
      <c r="G2487" s="13">
        <f>ROUND(E2487*F2487,2)</f>
        <v>262.5</v>
      </c>
      <c r="H2487" s="12">
        <v>1</v>
      </c>
      <c r="I2487" s="38">
        <v>0</v>
      </c>
      <c r="J2487" s="13">
        <f>ROUND(H2487*I2487,2)</f>
        <v>0</v>
      </c>
    </row>
    <row r="2488" spans="1:10" x14ac:dyDescent="0.25">
      <c r="A2488" s="14"/>
      <c r="B2488" s="14"/>
      <c r="C2488" s="14"/>
      <c r="D2488" s="22" t="s">
        <v>2978</v>
      </c>
      <c r="E2488" s="14"/>
      <c r="F2488" s="14"/>
      <c r="G2488" s="14"/>
      <c r="H2488" s="14"/>
      <c r="I2488" s="14"/>
      <c r="J2488" s="14"/>
    </row>
    <row r="2489" spans="1:10" x14ac:dyDescent="0.25">
      <c r="A2489" s="14"/>
      <c r="B2489" s="14"/>
      <c r="C2489" s="14"/>
      <c r="D2489" s="33" t="s">
        <v>2979</v>
      </c>
      <c r="E2489" s="12">
        <v>1</v>
      </c>
      <c r="F2489" s="15">
        <f>G2456+G2458+G2460+G2462+G2464+G2466+G2468+G2470+G2472+G2474+G2476+G2478+G2480+G2482+G2484+G2486+G2487</f>
        <v>78525.22</v>
      </c>
      <c r="G2489" s="15">
        <f>ROUND(E2489*F2489,2)</f>
        <v>78525.22</v>
      </c>
      <c r="H2489" s="12">
        <v>1</v>
      </c>
      <c r="I2489" s="15">
        <f>J2456+J2458+J2460+J2462+J2464+J2466+J2468+J2470+J2472+J2474+J2476+J2478+J2480+J2482+J2484+J2486+J2487</f>
        <v>0</v>
      </c>
      <c r="J2489" s="15">
        <f>ROUND(H2489*I2489,2)</f>
        <v>0</v>
      </c>
    </row>
    <row r="2490" spans="1:10" ht="1.1499999999999999" customHeight="1" x14ac:dyDescent="0.25">
      <c r="A2490" s="16"/>
      <c r="B2490" s="16"/>
      <c r="C2490" s="16"/>
      <c r="D2490" s="34"/>
      <c r="E2490" s="16"/>
      <c r="F2490" s="16"/>
      <c r="G2490" s="16"/>
      <c r="H2490" s="16"/>
      <c r="I2490" s="16"/>
      <c r="J2490" s="16"/>
    </row>
    <row r="2491" spans="1:10" x14ac:dyDescent="0.25">
      <c r="A2491" s="20" t="s">
        <v>2980</v>
      </c>
      <c r="B2491" s="26" t="s">
        <v>10</v>
      </c>
      <c r="C2491" s="20" t="s">
        <v>11</v>
      </c>
      <c r="D2491" s="36" t="s">
        <v>2151</v>
      </c>
      <c r="E2491" s="21">
        <f t="shared" ref="E2491:J2491" si="160">E2496</f>
        <v>1</v>
      </c>
      <c r="F2491" s="21">
        <f t="shared" si="160"/>
        <v>3251.33</v>
      </c>
      <c r="G2491" s="21">
        <f t="shared" si="160"/>
        <v>3251.33</v>
      </c>
      <c r="H2491" s="21">
        <f t="shared" si="160"/>
        <v>1</v>
      </c>
      <c r="I2491" s="21">
        <f t="shared" si="160"/>
        <v>0</v>
      </c>
      <c r="J2491" s="21">
        <f t="shared" si="160"/>
        <v>0</v>
      </c>
    </row>
    <row r="2492" spans="1:10" x14ac:dyDescent="0.25">
      <c r="A2492" s="10" t="s">
        <v>2981</v>
      </c>
      <c r="B2492" s="11" t="s">
        <v>16</v>
      </c>
      <c r="C2492" s="11" t="s">
        <v>17</v>
      </c>
      <c r="D2492" s="22" t="s">
        <v>2982</v>
      </c>
      <c r="E2492" s="12">
        <v>1</v>
      </c>
      <c r="F2492" s="12">
        <v>2453.33</v>
      </c>
      <c r="G2492" s="13">
        <f>ROUND(E2492*F2492,2)</f>
        <v>2453.33</v>
      </c>
      <c r="H2492" s="12">
        <v>1</v>
      </c>
      <c r="I2492" s="38">
        <v>0</v>
      </c>
      <c r="J2492" s="13">
        <f>ROUND(H2492*I2492,2)</f>
        <v>0</v>
      </c>
    </row>
    <row r="2493" spans="1:10" ht="45" x14ac:dyDescent="0.25">
      <c r="A2493" s="14"/>
      <c r="B2493" s="14"/>
      <c r="C2493" s="14"/>
      <c r="D2493" s="22" t="s">
        <v>2983</v>
      </c>
      <c r="E2493" s="14"/>
      <c r="F2493" s="14"/>
      <c r="G2493" s="14"/>
      <c r="H2493" s="14"/>
      <c r="I2493" s="14"/>
      <c r="J2493" s="14"/>
    </row>
    <row r="2494" spans="1:10" x14ac:dyDescent="0.25">
      <c r="A2494" s="10" t="s">
        <v>2144</v>
      </c>
      <c r="B2494" s="11" t="s">
        <v>16</v>
      </c>
      <c r="C2494" s="11" t="s">
        <v>107</v>
      </c>
      <c r="D2494" s="22" t="s">
        <v>2145</v>
      </c>
      <c r="E2494" s="12">
        <v>95</v>
      </c>
      <c r="F2494" s="12">
        <v>8.4</v>
      </c>
      <c r="G2494" s="13">
        <f>ROUND(E2494*F2494,2)</f>
        <v>798</v>
      </c>
      <c r="H2494" s="12">
        <v>95</v>
      </c>
      <c r="I2494" s="38">
        <v>0</v>
      </c>
      <c r="J2494" s="13">
        <f>ROUND(H2494*I2494,2)</f>
        <v>0</v>
      </c>
    </row>
    <row r="2495" spans="1:10" ht="22.5" x14ac:dyDescent="0.25">
      <c r="A2495" s="14"/>
      <c r="B2495" s="14"/>
      <c r="C2495" s="14"/>
      <c r="D2495" s="22" t="s">
        <v>2146</v>
      </c>
      <c r="E2495" s="14"/>
      <c r="F2495" s="14"/>
      <c r="G2495" s="14"/>
      <c r="H2495" s="14"/>
      <c r="I2495" s="14"/>
      <c r="J2495" s="14"/>
    </row>
    <row r="2496" spans="1:10" x14ac:dyDescent="0.25">
      <c r="A2496" s="14"/>
      <c r="B2496" s="14"/>
      <c r="C2496" s="14"/>
      <c r="D2496" s="33" t="s">
        <v>2984</v>
      </c>
      <c r="E2496" s="12">
        <v>1</v>
      </c>
      <c r="F2496" s="15">
        <f>G2492+G2494</f>
        <v>3251.33</v>
      </c>
      <c r="G2496" s="15">
        <f>ROUND(E2496*F2496,2)</f>
        <v>3251.33</v>
      </c>
      <c r="H2496" s="12">
        <v>1</v>
      </c>
      <c r="I2496" s="15">
        <f>J2492+J2494</f>
        <v>0</v>
      </c>
      <c r="J2496" s="15">
        <f>ROUND(H2496*I2496,2)</f>
        <v>0</v>
      </c>
    </row>
    <row r="2497" spans="1:10" ht="1.1499999999999999" customHeight="1" x14ac:dyDescent="0.25">
      <c r="A2497" s="16"/>
      <c r="B2497" s="16"/>
      <c r="C2497" s="16"/>
      <c r="D2497" s="34"/>
      <c r="E2497" s="16"/>
      <c r="F2497" s="16"/>
      <c r="G2497" s="16"/>
      <c r="H2497" s="16"/>
      <c r="I2497" s="16"/>
      <c r="J2497" s="16"/>
    </row>
    <row r="2498" spans="1:10" x14ac:dyDescent="0.25">
      <c r="A2498" s="20" t="s">
        <v>2985</v>
      </c>
      <c r="B2498" s="20" t="s">
        <v>10</v>
      </c>
      <c r="C2498" s="20" t="s">
        <v>11</v>
      </c>
      <c r="D2498" s="36" t="s">
        <v>2986</v>
      </c>
      <c r="E2498" s="21">
        <f t="shared" ref="E2498:J2498" si="161">E2523</f>
        <v>1</v>
      </c>
      <c r="F2498" s="21">
        <f t="shared" si="161"/>
        <v>51658.080000000002</v>
      </c>
      <c r="G2498" s="21">
        <f t="shared" si="161"/>
        <v>51658.080000000002</v>
      </c>
      <c r="H2498" s="21">
        <f t="shared" si="161"/>
        <v>1</v>
      </c>
      <c r="I2498" s="21">
        <f t="shared" si="161"/>
        <v>0</v>
      </c>
      <c r="J2498" s="21">
        <f t="shared" si="161"/>
        <v>0</v>
      </c>
    </row>
    <row r="2499" spans="1:10" x14ac:dyDescent="0.25">
      <c r="A2499" s="10" t="s">
        <v>2987</v>
      </c>
      <c r="B2499" s="11" t="s">
        <v>16</v>
      </c>
      <c r="C2499" s="11" t="s">
        <v>17</v>
      </c>
      <c r="D2499" s="22" t="s">
        <v>2988</v>
      </c>
      <c r="E2499" s="12">
        <v>1</v>
      </c>
      <c r="F2499" s="12">
        <v>15198.49</v>
      </c>
      <c r="G2499" s="13">
        <f>ROUND(E2499*F2499,2)</f>
        <v>15198.49</v>
      </c>
      <c r="H2499" s="12">
        <v>1</v>
      </c>
      <c r="I2499" s="38">
        <v>0</v>
      </c>
      <c r="J2499" s="13">
        <f>ROUND(H2499*I2499,2)</f>
        <v>0</v>
      </c>
    </row>
    <row r="2500" spans="1:10" ht="157.5" x14ac:dyDescent="0.25">
      <c r="A2500" s="14"/>
      <c r="B2500" s="14"/>
      <c r="C2500" s="14"/>
      <c r="D2500" s="22" t="s">
        <v>2989</v>
      </c>
      <c r="E2500" s="14"/>
      <c r="F2500" s="14"/>
      <c r="G2500" s="14"/>
      <c r="H2500" s="14"/>
      <c r="I2500" s="14"/>
      <c r="J2500" s="14"/>
    </row>
    <row r="2501" spans="1:10" x14ac:dyDescent="0.25">
      <c r="A2501" s="10" t="s">
        <v>2990</v>
      </c>
      <c r="B2501" s="11" t="s">
        <v>16</v>
      </c>
      <c r="C2501" s="11" t="s">
        <v>17</v>
      </c>
      <c r="D2501" s="22" t="s">
        <v>2991</v>
      </c>
      <c r="E2501" s="12">
        <v>1</v>
      </c>
      <c r="F2501" s="12">
        <v>5369.63</v>
      </c>
      <c r="G2501" s="13">
        <f>ROUND(E2501*F2501,2)</f>
        <v>5369.63</v>
      </c>
      <c r="H2501" s="12">
        <v>1</v>
      </c>
      <c r="I2501" s="38">
        <v>0</v>
      </c>
      <c r="J2501" s="13">
        <f>ROUND(H2501*I2501,2)</f>
        <v>0</v>
      </c>
    </row>
    <row r="2502" spans="1:10" x14ac:dyDescent="0.25">
      <c r="A2502" s="14"/>
      <c r="B2502" s="14"/>
      <c r="C2502" s="14"/>
      <c r="D2502" s="22" t="s">
        <v>2992</v>
      </c>
      <c r="E2502" s="14"/>
      <c r="F2502" s="14"/>
      <c r="G2502" s="14"/>
      <c r="H2502" s="14"/>
      <c r="I2502" s="14"/>
      <c r="J2502" s="14"/>
    </row>
    <row r="2503" spans="1:10" x14ac:dyDescent="0.25">
      <c r="A2503" s="10" t="s">
        <v>2993</v>
      </c>
      <c r="B2503" s="11" t="s">
        <v>16</v>
      </c>
      <c r="C2503" s="11" t="s">
        <v>17</v>
      </c>
      <c r="D2503" s="22" t="s">
        <v>2994</v>
      </c>
      <c r="E2503" s="12">
        <v>1</v>
      </c>
      <c r="F2503" s="12">
        <v>2531.04</v>
      </c>
      <c r="G2503" s="13">
        <f>ROUND(E2503*F2503,2)</f>
        <v>2531.04</v>
      </c>
      <c r="H2503" s="12">
        <v>1</v>
      </c>
      <c r="I2503" s="38">
        <v>0</v>
      </c>
      <c r="J2503" s="13">
        <f>ROUND(H2503*I2503,2)</f>
        <v>0</v>
      </c>
    </row>
    <row r="2504" spans="1:10" ht="45" x14ac:dyDescent="0.25">
      <c r="A2504" s="14"/>
      <c r="B2504" s="14"/>
      <c r="C2504" s="14"/>
      <c r="D2504" s="22" t="s">
        <v>2995</v>
      </c>
      <c r="E2504" s="14"/>
      <c r="F2504" s="14"/>
      <c r="G2504" s="14"/>
      <c r="H2504" s="14"/>
      <c r="I2504" s="14"/>
      <c r="J2504" s="14"/>
    </row>
    <row r="2505" spans="1:10" x14ac:dyDescent="0.25">
      <c r="A2505" s="10" t="s">
        <v>2996</v>
      </c>
      <c r="B2505" s="11" t="s">
        <v>16</v>
      </c>
      <c r="C2505" s="11" t="s">
        <v>17</v>
      </c>
      <c r="D2505" s="22" t="s">
        <v>2997</v>
      </c>
      <c r="E2505" s="12">
        <v>1</v>
      </c>
      <c r="F2505" s="12">
        <v>6115.54</v>
      </c>
      <c r="G2505" s="13">
        <f>ROUND(E2505*F2505,2)</f>
        <v>6115.54</v>
      </c>
      <c r="H2505" s="12">
        <v>1</v>
      </c>
      <c r="I2505" s="38">
        <v>0</v>
      </c>
      <c r="J2505" s="13">
        <f>ROUND(H2505*I2505,2)</f>
        <v>0</v>
      </c>
    </row>
    <row r="2506" spans="1:10" ht="90" x14ac:dyDescent="0.25">
      <c r="A2506" s="14"/>
      <c r="B2506" s="14"/>
      <c r="C2506" s="14"/>
      <c r="D2506" s="22" t="s">
        <v>2998</v>
      </c>
      <c r="E2506" s="14"/>
      <c r="F2506" s="14"/>
      <c r="G2506" s="14"/>
      <c r="H2506" s="14"/>
      <c r="I2506" s="14"/>
      <c r="J2506" s="14"/>
    </row>
    <row r="2507" spans="1:10" x14ac:dyDescent="0.25">
      <c r="A2507" s="10" t="s">
        <v>2999</v>
      </c>
      <c r="B2507" s="11" t="s">
        <v>16</v>
      </c>
      <c r="C2507" s="11" t="s">
        <v>17</v>
      </c>
      <c r="D2507" s="22" t="s">
        <v>3000</v>
      </c>
      <c r="E2507" s="12">
        <v>1</v>
      </c>
      <c r="F2507" s="12">
        <v>4242</v>
      </c>
      <c r="G2507" s="13">
        <f>ROUND(E2507*F2507,2)</f>
        <v>4242</v>
      </c>
      <c r="H2507" s="12">
        <v>1</v>
      </c>
      <c r="I2507" s="38">
        <v>0</v>
      </c>
      <c r="J2507" s="13">
        <f>ROUND(H2507*I2507,2)</f>
        <v>0</v>
      </c>
    </row>
    <row r="2508" spans="1:10" ht="22.5" x14ac:dyDescent="0.25">
      <c r="A2508" s="14"/>
      <c r="B2508" s="14"/>
      <c r="C2508" s="14"/>
      <c r="D2508" s="22" t="s">
        <v>3001</v>
      </c>
      <c r="E2508" s="14"/>
      <c r="F2508" s="14"/>
      <c r="G2508" s="14"/>
      <c r="H2508" s="14"/>
      <c r="I2508" s="14"/>
      <c r="J2508" s="14"/>
    </row>
    <row r="2509" spans="1:10" x14ac:dyDescent="0.25">
      <c r="A2509" s="10" t="s">
        <v>3002</v>
      </c>
      <c r="B2509" s="11" t="s">
        <v>16</v>
      </c>
      <c r="C2509" s="11" t="s">
        <v>17</v>
      </c>
      <c r="D2509" s="22" t="s">
        <v>3003</v>
      </c>
      <c r="E2509" s="12">
        <v>1</v>
      </c>
      <c r="F2509" s="12">
        <v>1686.98</v>
      </c>
      <c r="G2509" s="13">
        <f>ROUND(E2509*F2509,2)</f>
        <v>1686.98</v>
      </c>
      <c r="H2509" s="12">
        <v>1</v>
      </c>
      <c r="I2509" s="38">
        <v>0</v>
      </c>
      <c r="J2509" s="13">
        <f>ROUND(H2509*I2509,2)</f>
        <v>0</v>
      </c>
    </row>
    <row r="2510" spans="1:10" ht="33.75" x14ac:dyDescent="0.25">
      <c r="A2510" s="14"/>
      <c r="B2510" s="14"/>
      <c r="C2510" s="14"/>
      <c r="D2510" s="22" t="s">
        <v>3004</v>
      </c>
      <c r="E2510" s="14"/>
      <c r="F2510" s="14"/>
      <c r="G2510" s="14"/>
      <c r="H2510" s="14"/>
      <c r="I2510" s="14"/>
      <c r="J2510" s="14"/>
    </row>
    <row r="2511" spans="1:10" ht="22.5" x14ac:dyDescent="0.25">
      <c r="A2511" s="10" t="s">
        <v>3005</v>
      </c>
      <c r="B2511" s="11" t="s">
        <v>16</v>
      </c>
      <c r="C2511" s="11" t="s">
        <v>17</v>
      </c>
      <c r="D2511" s="22" t="s">
        <v>3006</v>
      </c>
      <c r="E2511" s="12">
        <v>1</v>
      </c>
      <c r="F2511" s="12">
        <v>3963.75</v>
      </c>
      <c r="G2511" s="13">
        <f>ROUND(E2511*F2511,2)</f>
        <v>3963.75</v>
      </c>
      <c r="H2511" s="12">
        <v>1</v>
      </c>
      <c r="I2511" s="38">
        <v>0</v>
      </c>
      <c r="J2511" s="13">
        <f>ROUND(H2511*I2511,2)</f>
        <v>0</v>
      </c>
    </row>
    <row r="2512" spans="1:10" ht="33.75" x14ac:dyDescent="0.25">
      <c r="A2512" s="14"/>
      <c r="B2512" s="14"/>
      <c r="C2512" s="14"/>
      <c r="D2512" s="22" t="s">
        <v>3007</v>
      </c>
      <c r="E2512" s="14"/>
      <c r="F2512" s="14"/>
      <c r="G2512" s="14"/>
      <c r="H2512" s="14"/>
      <c r="I2512" s="14"/>
      <c r="J2512" s="14"/>
    </row>
    <row r="2513" spans="1:10" x14ac:dyDescent="0.25">
      <c r="A2513" s="10" t="s">
        <v>3008</v>
      </c>
      <c r="B2513" s="11" t="s">
        <v>16</v>
      </c>
      <c r="C2513" s="11" t="s">
        <v>17</v>
      </c>
      <c r="D2513" s="22" t="s">
        <v>3009</v>
      </c>
      <c r="E2513" s="12">
        <v>1</v>
      </c>
      <c r="F2513" s="12">
        <v>1546.89</v>
      </c>
      <c r="G2513" s="13">
        <f>ROUND(E2513*F2513,2)</f>
        <v>1546.89</v>
      </c>
      <c r="H2513" s="12">
        <v>1</v>
      </c>
      <c r="I2513" s="38">
        <v>0</v>
      </c>
      <c r="J2513" s="13">
        <f>ROUND(H2513*I2513,2)</f>
        <v>0</v>
      </c>
    </row>
    <row r="2514" spans="1:10" ht="22.5" x14ac:dyDescent="0.25">
      <c r="A2514" s="14"/>
      <c r="B2514" s="14"/>
      <c r="C2514" s="14"/>
      <c r="D2514" s="22" t="s">
        <v>3010</v>
      </c>
      <c r="E2514" s="14"/>
      <c r="F2514" s="14"/>
      <c r="G2514" s="14"/>
      <c r="H2514" s="14"/>
      <c r="I2514" s="14"/>
      <c r="J2514" s="14"/>
    </row>
    <row r="2515" spans="1:10" x14ac:dyDescent="0.25">
      <c r="A2515" s="10" t="s">
        <v>3011</v>
      </c>
      <c r="B2515" s="11" t="s">
        <v>16</v>
      </c>
      <c r="C2515" s="11" t="s">
        <v>17</v>
      </c>
      <c r="D2515" s="22" t="s">
        <v>3012</v>
      </c>
      <c r="E2515" s="12">
        <v>1</v>
      </c>
      <c r="F2515" s="12">
        <v>2189.0100000000002</v>
      </c>
      <c r="G2515" s="13">
        <f>ROUND(E2515*F2515,2)</f>
        <v>2189.0100000000002</v>
      </c>
      <c r="H2515" s="12">
        <v>1</v>
      </c>
      <c r="I2515" s="38">
        <v>0</v>
      </c>
      <c r="J2515" s="13">
        <f>ROUND(H2515*I2515,2)</f>
        <v>0</v>
      </c>
    </row>
    <row r="2516" spans="1:10" ht="45" x14ac:dyDescent="0.25">
      <c r="A2516" s="14"/>
      <c r="B2516" s="14"/>
      <c r="C2516" s="14"/>
      <c r="D2516" s="22" t="s">
        <v>3013</v>
      </c>
      <c r="E2516" s="14"/>
      <c r="F2516" s="14"/>
      <c r="G2516" s="14"/>
      <c r="H2516" s="14"/>
      <c r="I2516" s="14"/>
      <c r="J2516" s="14"/>
    </row>
    <row r="2517" spans="1:10" ht="22.5" x14ac:dyDescent="0.25">
      <c r="A2517" s="10" t="s">
        <v>3014</v>
      </c>
      <c r="B2517" s="11" t="s">
        <v>16</v>
      </c>
      <c r="C2517" s="11" t="s">
        <v>17</v>
      </c>
      <c r="D2517" s="22" t="s">
        <v>3015</v>
      </c>
      <c r="E2517" s="12">
        <v>1</v>
      </c>
      <c r="F2517" s="12">
        <v>3984.75</v>
      </c>
      <c r="G2517" s="13">
        <f>ROUND(E2517*F2517,2)</f>
        <v>3984.75</v>
      </c>
      <c r="H2517" s="12">
        <v>1</v>
      </c>
      <c r="I2517" s="38">
        <v>0</v>
      </c>
      <c r="J2517" s="13">
        <f>ROUND(H2517*I2517,2)</f>
        <v>0</v>
      </c>
    </row>
    <row r="2518" spans="1:10" ht="22.5" x14ac:dyDescent="0.25">
      <c r="A2518" s="14"/>
      <c r="B2518" s="14"/>
      <c r="C2518" s="14"/>
      <c r="D2518" s="22" t="s">
        <v>3016</v>
      </c>
      <c r="E2518" s="14"/>
      <c r="F2518" s="14"/>
      <c r="G2518" s="14"/>
      <c r="H2518" s="14"/>
      <c r="I2518" s="14"/>
      <c r="J2518" s="14"/>
    </row>
    <row r="2519" spans="1:10" x14ac:dyDescent="0.25">
      <c r="A2519" s="10" t="s">
        <v>3017</v>
      </c>
      <c r="B2519" s="11" t="s">
        <v>16</v>
      </c>
      <c r="C2519" s="11" t="s">
        <v>17</v>
      </c>
      <c r="D2519" s="22" t="s">
        <v>3018</v>
      </c>
      <c r="E2519" s="12">
        <v>1</v>
      </c>
      <c r="F2519" s="12">
        <v>3937.5</v>
      </c>
      <c r="G2519" s="13">
        <f>ROUND(E2519*F2519,2)</f>
        <v>3937.5</v>
      </c>
      <c r="H2519" s="12">
        <v>1</v>
      </c>
      <c r="I2519" s="38">
        <v>0</v>
      </c>
      <c r="J2519" s="13">
        <f>ROUND(H2519*I2519,2)</f>
        <v>0</v>
      </c>
    </row>
    <row r="2520" spans="1:10" ht="33.75" x14ac:dyDescent="0.25">
      <c r="A2520" s="14"/>
      <c r="B2520" s="14"/>
      <c r="C2520" s="14"/>
      <c r="D2520" s="22" t="s">
        <v>3019</v>
      </c>
      <c r="E2520" s="14"/>
      <c r="F2520" s="14"/>
      <c r="G2520" s="14"/>
      <c r="H2520" s="14"/>
      <c r="I2520" s="14"/>
      <c r="J2520" s="14"/>
    </row>
    <row r="2521" spans="1:10" x14ac:dyDescent="0.25">
      <c r="A2521" s="10" t="s">
        <v>3020</v>
      </c>
      <c r="B2521" s="11" t="s">
        <v>16</v>
      </c>
      <c r="C2521" s="11" t="s">
        <v>17</v>
      </c>
      <c r="D2521" s="22" t="s">
        <v>3021</v>
      </c>
      <c r="E2521" s="12">
        <v>1</v>
      </c>
      <c r="F2521" s="12">
        <v>892.5</v>
      </c>
      <c r="G2521" s="13">
        <f>ROUND(E2521*F2521,2)</f>
        <v>892.5</v>
      </c>
      <c r="H2521" s="12">
        <v>1</v>
      </c>
      <c r="I2521" s="38">
        <v>0</v>
      </c>
      <c r="J2521" s="13">
        <f>ROUND(H2521*I2521,2)</f>
        <v>0</v>
      </c>
    </row>
    <row r="2522" spans="1:10" ht="22.5" x14ac:dyDescent="0.25">
      <c r="A2522" s="14"/>
      <c r="B2522" s="14"/>
      <c r="C2522" s="14"/>
      <c r="D2522" s="22" t="s">
        <v>3022</v>
      </c>
      <c r="E2522" s="14"/>
      <c r="F2522" s="14"/>
      <c r="G2522" s="14"/>
      <c r="H2522" s="14"/>
      <c r="I2522" s="14"/>
      <c r="J2522" s="14"/>
    </row>
    <row r="2523" spans="1:10" x14ac:dyDescent="0.25">
      <c r="A2523" s="14"/>
      <c r="B2523" s="14"/>
      <c r="C2523" s="14"/>
      <c r="D2523" s="33" t="s">
        <v>3023</v>
      </c>
      <c r="E2523" s="12">
        <v>1</v>
      </c>
      <c r="F2523" s="15">
        <f>G2499+G2501+G2503+G2505+G2507+G2509+G2511+G2513+G2515+G2517+G2519+G2521</f>
        <v>51658.080000000002</v>
      </c>
      <c r="G2523" s="15">
        <f>ROUND(E2523*F2523,2)</f>
        <v>51658.080000000002</v>
      </c>
      <c r="H2523" s="12">
        <v>1</v>
      </c>
      <c r="I2523" s="15">
        <f>J2499+J2501+J2503+J2505+J2507+J2509+J2511+J2513+J2515+J2517+J2519+J2521</f>
        <v>0</v>
      </c>
      <c r="J2523" s="15">
        <f>ROUND(H2523*I2523,2)</f>
        <v>0</v>
      </c>
    </row>
    <row r="2524" spans="1:10" ht="1.1499999999999999" customHeight="1" x14ac:dyDescent="0.25">
      <c r="A2524" s="16"/>
      <c r="B2524" s="16"/>
      <c r="C2524" s="16"/>
      <c r="D2524" s="34"/>
      <c r="E2524" s="16"/>
      <c r="F2524" s="16"/>
      <c r="G2524" s="16"/>
      <c r="H2524" s="16"/>
      <c r="I2524" s="16"/>
      <c r="J2524" s="16"/>
    </row>
    <row r="2525" spans="1:10" x14ac:dyDescent="0.25">
      <c r="A2525" s="20" t="s">
        <v>3024</v>
      </c>
      <c r="B2525" s="26" t="s">
        <v>10</v>
      </c>
      <c r="C2525" s="20" t="s">
        <v>11</v>
      </c>
      <c r="D2525" s="36" t="s">
        <v>2163</v>
      </c>
      <c r="E2525" s="21">
        <f t="shared" ref="E2525:J2525" si="162">E2556</f>
        <v>1</v>
      </c>
      <c r="F2525" s="21">
        <f t="shared" si="162"/>
        <v>26350.28</v>
      </c>
      <c r="G2525" s="21">
        <f t="shared" si="162"/>
        <v>26350.28</v>
      </c>
      <c r="H2525" s="21">
        <f t="shared" si="162"/>
        <v>1</v>
      </c>
      <c r="I2525" s="21">
        <f t="shared" si="162"/>
        <v>0</v>
      </c>
      <c r="J2525" s="21">
        <f t="shared" si="162"/>
        <v>0</v>
      </c>
    </row>
    <row r="2526" spans="1:10" x14ac:dyDescent="0.25">
      <c r="A2526" s="28" t="s">
        <v>3025</v>
      </c>
      <c r="B2526" s="28" t="s">
        <v>10</v>
      </c>
      <c r="C2526" s="28" t="s">
        <v>11</v>
      </c>
      <c r="D2526" s="37" t="s">
        <v>2165</v>
      </c>
      <c r="E2526" s="29">
        <f t="shared" ref="E2526:J2526" si="163">E2545</f>
        <v>1</v>
      </c>
      <c r="F2526" s="29">
        <f t="shared" si="163"/>
        <v>16499.89</v>
      </c>
      <c r="G2526" s="29">
        <f t="shared" si="163"/>
        <v>16499.89</v>
      </c>
      <c r="H2526" s="29">
        <f t="shared" si="163"/>
        <v>1</v>
      </c>
      <c r="I2526" s="29">
        <f t="shared" si="163"/>
        <v>0</v>
      </c>
      <c r="J2526" s="29">
        <f t="shared" si="163"/>
        <v>0</v>
      </c>
    </row>
    <row r="2527" spans="1:10" x14ac:dyDescent="0.25">
      <c r="A2527" s="10" t="s">
        <v>3026</v>
      </c>
      <c r="B2527" s="11" t="s">
        <v>16</v>
      </c>
      <c r="C2527" s="11" t="s">
        <v>17</v>
      </c>
      <c r="D2527" s="22" t="s">
        <v>3027</v>
      </c>
      <c r="E2527" s="12">
        <v>5</v>
      </c>
      <c r="F2527" s="12">
        <v>630.89</v>
      </c>
      <c r="G2527" s="13">
        <f>ROUND(E2527*F2527,2)</f>
        <v>3154.45</v>
      </c>
      <c r="H2527" s="12">
        <v>5</v>
      </c>
      <c r="I2527" s="38">
        <v>0</v>
      </c>
      <c r="J2527" s="13">
        <f>ROUND(H2527*I2527,2)</f>
        <v>0</v>
      </c>
    </row>
    <row r="2528" spans="1:10" ht="180" x14ac:dyDescent="0.25">
      <c r="A2528" s="14"/>
      <c r="B2528" s="14"/>
      <c r="C2528" s="14"/>
      <c r="D2528" s="22" t="s">
        <v>3028</v>
      </c>
      <c r="E2528" s="14"/>
      <c r="F2528" s="14"/>
      <c r="G2528" s="14"/>
      <c r="H2528" s="14"/>
      <c r="I2528" s="14"/>
      <c r="J2528" s="14"/>
    </row>
    <row r="2529" spans="1:10" x14ac:dyDescent="0.25">
      <c r="A2529" s="10" t="s">
        <v>2166</v>
      </c>
      <c r="B2529" s="11" t="s">
        <v>16</v>
      </c>
      <c r="C2529" s="11" t="s">
        <v>17</v>
      </c>
      <c r="D2529" s="22" t="s">
        <v>2167</v>
      </c>
      <c r="E2529" s="12">
        <v>2</v>
      </c>
      <c r="F2529" s="12">
        <v>2981.98</v>
      </c>
      <c r="G2529" s="13">
        <f>ROUND(E2529*F2529,2)</f>
        <v>5963.96</v>
      </c>
      <c r="H2529" s="12">
        <v>2</v>
      </c>
      <c r="I2529" s="38">
        <v>0</v>
      </c>
      <c r="J2529" s="13">
        <f>ROUND(H2529*I2529,2)</f>
        <v>0</v>
      </c>
    </row>
    <row r="2530" spans="1:10" ht="123.75" x14ac:dyDescent="0.25">
      <c r="A2530" s="14"/>
      <c r="B2530" s="14"/>
      <c r="C2530" s="14"/>
      <c r="D2530" s="22" t="s">
        <v>2168</v>
      </c>
      <c r="E2530" s="14"/>
      <c r="F2530" s="14"/>
      <c r="G2530" s="14"/>
      <c r="H2530" s="14"/>
      <c r="I2530" s="14"/>
      <c r="J2530" s="14"/>
    </row>
    <row r="2531" spans="1:10" x14ac:dyDescent="0.25">
      <c r="A2531" s="10" t="s">
        <v>2169</v>
      </c>
      <c r="B2531" s="11" t="s">
        <v>16</v>
      </c>
      <c r="C2531" s="11" t="s">
        <v>17</v>
      </c>
      <c r="D2531" s="22" t="s">
        <v>2170</v>
      </c>
      <c r="E2531" s="12">
        <v>2</v>
      </c>
      <c r="F2531" s="12">
        <v>515.77</v>
      </c>
      <c r="G2531" s="13">
        <f>ROUND(E2531*F2531,2)</f>
        <v>1031.54</v>
      </c>
      <c r="H2531" s="12">
        <v>2</v>
      </c>
      <c r="I2531" s="38">
        <v>0</v>
      </c>
      <c r="J2531" s="13">
        <f>ROUND(H2531*I2531,2)</f>
        <v>0</v>
      </c>
    </row>
    <row r="2532" spans="1:10" ht="45" x14ac:dyDescent="0.25">
      <c r="A2532" s="14"/>
      <c r="B2532" s="14"/>
      <c r="C2532" s="14"/>
      <c r="D2532" s="22" t="s">
        <v>2171</v>
      </c>
      <c r="E2532" s="14"/>
      <c r="F2532" s="14"/>
      <c r="G2532" s="14"/>
      <c r="H2532" s="14"/>
      <c r="I2532" s="14"/>
      <c r="J2532" s="14"/>
    </row>
    <row r="2533" spans="1:10" x14ac:dyDescent="0.25">
      <c r="A2533" s="10" t="s">
        <v>2172</v>
      </c>
      <c r="B2533" s="11" t="s">
        <v>16</v>
      </c>
      <c r="C2533" s="11" t="s">
        <v>17</v>
      </c>
      <c r="D2533" s="22" t="s">
        <v>2173</v>
      </c>
      <c r="E2533" s="12">
        <v>2</v>
      </c>
      <c r="F2533" s="12">
        <v>47.66</v>
      </c>
      <c r="G2533" s="13">
        <f>ROUND(E2533*F2533,2)</f>
        <v>95.32</v>
      </c>
      <c r="H2533" s="12">
        <v>2</v>
      </c>
      <c r="I2533" s="38">
        <v>0</v>
      </c>
      <c r="J2533" s="13">
        <f>ROUND(H2533*I2533,2)</f>
        <v>0</v>
      </c>
    </row>
    <row r="2534" spans="1:10" ht="56.25" x14ac:dyDescent="0.25">
      <c r="A2534" s="14"/>
      <c r="B2534" s="14"/>
      <c r="C2534" s="14"/>
      <c r="D2534" s="22" t="s">
        <v>2174</v>
      </c>
      <c r="E2534" s="14"/>
      <c r="F2534" s="14"/>
      <c r="G2534" s="14"/>
      <c r="H2534" s="14"/>
      <c r="I2534" s="14"/>
      <c r="J2534" s="14"/>
    </row>
    <row r="2535" spans="1:10" x14ac:dyDescent="0.25">
      <c r="A2535" s="10" t="s">
        <v>2175</v>
      </c>
      <c r="B2535" s="11" t="s">
        <v>16</v>
      </c>
      <c r="C2535" s="11" t="s">
        <v>17</v>
      </c>
      <c r="D2535" s="22" t="s">
        <v>2176</v>
      </c>
      <c r="E2535" s="12">
        <v>2</v>
      </c>
      <c r="F2535" s="12">
        <v>917.06</v>
      </c>
      <c r="G2535" s="13">
        <f>ROUND(E2535*F2535,2)</f>
        <v>1834.12</v>
      </c>
      <c r="H2535" s="12">
        <v>2</v>
      </c>
      <c r="I2535" s="38">
        <v>0</v>
      </c>
      <c r="J2535" s="13">
        <f>ROUND(H2535*I2535,2)</f>
        <v>0</v>
      </c>
    </row>
    <row r="2536" spans="1:10" ht="123.75" x14ac:dyDescent="0.25">
      <c r="A2536" s="14"/>
      <c r="B2536" s="14"/>
      <c r="C2536" s="14"/>
      <c r="D2536" s="22" t="s">
        <v>2177</v>
      </c>
      <c r="E2536" s="14"/>
      <c r="F2536" s="14"/>
      <c r="G2536" s="14"/>
      <c r="H2536" s="14"/>
      <c r="I2536" s="14"/>
      <c r="J2536" s="14"/>
    </row>
    <row r="2537" spans="1:10" x14ac:dyDescent="0.25">
      <c r="A2537" s="10" t="s">
        <v>2178</v>
      </c>
      <c r="B2537" s="11" t="s">
        <v>16</v>
      </c>
      <c r="C2537" s="11" t="s">
        <v>17</v>
      </c>
      <c r="D2537" s="22" t="s">
        <v>2179</v>
      </c>
      <c r="E2537" s="12">
        <v>2</v>
      </c>
      <c r="F2537" s="12">
        <v>498.75</v>
      </c>
      <c r="G2537" s="13">
        <f>ROUND(E2537*F2537,2)</f>
        <v>997.5</v>
      </c>
      <c r="H2537" s="12">
        <v>2</v>
      </c>
      <c r="I2537" s="38">
        <v>0</v>
      </c>
      <c r="J2537" s="13">
        <f>ROUND(H2537*I2537,2)</f>
        <v>0</v>
      </c>
    </row>
    <row r="2538" spans="1:10" ht="45" x14ac:dyDescent="0.25">
      <c r="A2538" s="14"/>
      <c r="B2538" s="14"/>
      <c r="C2538" s="14"/>
      <c r="D2538" s="22" t="s">
        <v>2180</v>
      </c>
      <c r="E2538" s="14"/>
      <c r="F2538" s="14"/>
      <c r="G2538" s="14"/>
      <c r="H2538" s="14"/>
      <c r="I2538" s="14"/>
      <c r="J2538" s="14"/>
    </row>
    <row r="2539" spans="1:10" x14ac:dyDescent="0.25">
      <c r="A2539" s="10" t="s">
        <v>2181</v>
      </c>
      <c r="B2539" s="11" t="s">
        <v>16</v>
      </c>
      <c r="C2539" s="11" t="s">
        <v>17</v>
      </c>
      <c r="D2539" s="22" t="s">
        <v>2182</v>
      </c>
      <c r="E2539" s="12">
        <v>2</v>
      </c>
      <c r="F2539" s="12">
        <v>367.5</v>
      </c>
      <c r="G2539" s="13">
        <f>ROUND(E2539*F2539,2)</f>
        <v>735</v>
      </c>
      <c r="H2539" s="12">
        <v>2</v>
      </c>
      <c r="I2539" s="38">
        <v>0</v>
      </c>
      <c r="J2539" s="13">
        <f>ROUND(H2539*I2539,2)</f>
        <v>0</v>
      </c>
    </row>
    <row r="2540" spans="1:10" ht="22.5" x14ac:dyDescent="0.25">
      <c r="A2540" s="14"/>
      <c r="B2540" s="14"/>
      <c r="C2540" s="14"/>
      <c r="D2540" s="22" t="s">
        <v>2183</v>
      </c>
      <c r="E2540" s="14"/>
      <c r="F2540" s="14"/>
      <c r="G2540" s="14"/>
      <c r="H2540" s="14"/>
      <c r="I2540" s="14"/>
      <c r="J2540" s="14"/>
    </row>
    <row r="2541" spans="1:10" x14ac:dyDescent="0.25">
      <c r="A2541" s="10" t="s">
        <v>2184</v>
      </c>
      <c r="B2541" s="11" t="s">
        <v>16</v>
      </c>
      <c r="C2541" s="11" t="s">
        <v>17</v>
      </c>
      <c r="D2541" s="22" t="s">
        <v>2185</v>
      </c>
      <c r="E2541" s="12">
        <v>2</v>
      </c>
      <c r="F2541" s="12">
        <v>1181.25</v>
      </c>
      <c r="G2541" s="13">
        <f>ROUND(E2541*F2541,2)</f>
        <v>2362.5</v>
      </c>
      <c r="H2541" s="12">
        <v>2</v>
      </c>
      <c r="I2541" s="38">
        <v>0</v>
      </c>
      <c r="J2541" s="13">
        <f>ROUND(H2541*I2541,2)</f>
        <v>0</v>
      </c>
    </row>
    <row r="2542" spans="1:10" ht="22.5" x14ac:dyDescent="0.25">
      <c r="A2542" s="14"/>
      <c r="B2542" s="14"/>
      <c r="C2542" s="14"/>
      <c r="D2542" s="22" t="s">
        <v>2186</v>
      </c>
      <c r="E2542" s="14"/>
      <c r="F2542" s="14"/>
      <c r="G2542" s="14"/>
      <c r="H2542" s="14"/>
      <c r="I2542" s="14"/>
      <c r="J2542" s="14"/>
    </row>
    <row r="2543" spans="1:10" x14ac:dyDescent="0.25">
      <c r="A2543" s="10" t="s">
        <v>3029</v>
      </c>
      <c r="B2543" s="11" t="s">
        <v>16</v>
      </c>
      <c r="C2543" s="11" t="s">
        <v>17</v>
      </c>
      <c r="D2543" s="22" t="s">
        <v>2207</v>
      </c>
      <c r="E2543" s="12">
        <v>1</v>
      </c>
      <c r="F2543" s="12">
        <v>325.5</v>
      </c>
      <c r="G2543" s="13">
        <f>ROUND(E2543*F2543,2)</f>
        <v>325.5</v>
      </c>
      <c r="H2543" s="12">
        <v>1</v>
      </c>
      <c r="I2543" s="38">
        <v>0</v>
      </c>
      <c r="J2543" s="13">
        <f>ROUND(H2543*I2543,2)</f>
        <v>0</v>
      </c>
    </row>
    <row r="2544" spans="1:10" ht="22.5" x14ac:dyDescent="0.25">
      <c r="A2544" s="14"/>
      <c r="B2544" s="14"/>
      <c r="C2544" s="14"/>
      <c r="D2544" s="22" t="s">
        <v>3030</v>
      </c>
      <c r="E2544" s="14"/>
      <c r="F2544" s="14"/>
      <c r="G2544" s="14"/>
      <c r="H2544" s="14"/>
      <c r="I2544" s="14"/>
      <c r="J2544" s="14"/>
    </row>
    <row r="2545" spans="1:10" x14ac:dyDescent="0.25">
      <c r="A2545" s="14"/>
      <c r="B2545" s="14"/>
      <c r="C2545" s="14"/>
      <c r="D2545" s="33" t="s">
        <v>3031</v>
      </c>
      <c r="E2545" s="12">
        <v>1</v>
      </c>
      <c r="F2545" s="15">
        <f>G2527+G2529+G2531+G2533+G2535+G2537+G2539+G2541+G2543</f>
        <v>16499.89</v>
      </c>
      <c r="G2545" s="15">
        <f>ROUND(E2545*F2545,2)</f>
        <v>16499.89</v>
      </c>
      <c r="H2545" s="12">
        <v>1</v>
      </c>
      <c r="I2545" s="15">
        <f>J2527+J2529+J2531+J2533+J2535+J2537+J2539+J2541+J2543</f>
        <v>0</v>
      </c>
      <c r="J2545" s="15">
        <f>ROUND(H2545*I2545,2)</f>
        <v>0</v>
      </c>
    </row>
    <row r="2546" spans="1:10" ht="1.1499999999999999" customHeight="1" x14ac:dyDescent="0.25">
      <c r="A2546" s="16"/>
      <c r="B2546" s="16"/>
      <c r="C2546" s="16"/>
      <c r="D2546" s="34"/>
      <c r="E2546" s="16"/>
      <c r="F2546" s="16"/>
      <c r="G2546" s="16"/>
      <c r="H2546" s="16"/>
      <c r="I2546" s="16"/>
      <c r="J2546" s="16"/>
    </row>
    <row r="2547" spans="1:10" x14ac:dyDescent="0.25">
      <c r="A2547" s="28" t="s">
        <v>3032</v>
      </c>
      <c r="B2547" s="28" t="s">
        <v>10</v>
      </c>
      <c r="C2547" s="28" t="s">
        <v>11</v>
      </c>
      <c r="D2547" s="37" t="s">
        <v>2189</v>
      </c>
      <c r="E2547" s="29">
        <f t="shared" ref="E2547:J2547" si="164">E2554</f>
        <v>1</v>
      </c>
      <c r="F2547" s="29">
        <f t="shared" si="164"/>
        <v>9850.39</v>
      </c>
      <c r="G2547" s="29">
        <f t="shared" si="164"/>
        <v>9850.39</v>
      </c>
      <c r="H2547" s="29">
        <f t="shared" si="164"/>
        <v>1</v>
      </c>
      <c r="I2547" s="29">
        <f t="shared" si="164"/>
        <v>0</v>
      </c>
      <c r="J2547" s="29">
        <f t="shared" si="164"/>
        <v>0</v>
      </c>
    </row>
    <row r="2548" spans="1:10" x14ac:dyDescent="0.25">
      <c r="A2548" s="10" t="s">
        <v>3033</v>
      </c>
      <c r="B2548" s="11" t="s">
        <v>16</v>
      </c>
      <c r="C2548" s="11" t="s">
        <v>17</v>
      </c>
      <c r="D2548" s="22" t="s">
        <v>3034</v>
      </c>
      <c r="E2548" s="12">
        <v>1</v>
      </c>
      <c r="F2548" s="12">
        <v>8800.0499999999993</v>
      </c>
      <c r="G2548" s="13">
        <f>ROUND(E2548*F2548,2)</f>
        <v>8800.0499999999993</v>
      </c>
      <c r="H2548" s="12">
        <v>1</v>
      </c>
      <c r="I2548" s="38">
        <v>0</v>
      </c>
      <c r="J2548" s="13">
        <f>ROUND(H2548*I2548,2)</f>
        <v>0</v>
      </c>
    </row>
    <row r="2549" spans="1:10" ht="67.5" x14ac:dyDescent="0.25">
      <c r="A2549" s="14"/>
      <c r="B2549" s="14"/>
      <c r="C2549" s="14"/>
      <c r="D2549" s="22" t="s">
        <v>3035</v>
      </c>
      <c r="E2549" s="14"/>
      <c r="F2549" s="14"/>
      <c r="G2549" s="14"/>
      <c r="H2549" s="14"/>
      <c r="I2549" s="14"/>
      <c r="J2549" s="14"/>
    </row>
    <row r="2550" spans="1:10" x14ac:dyDescent="0.25">
      <c r="A2550" s="10" t="s">
        <v>2204</v>
      </c>
      <c r="B2550" s="11" t="s">
        <v>16</v>
      </c>
      <c r="C2550" s="11" t="s">
        <v>17</v>
      </c>
      <c r="D2550" s="22" t="s">
        <v>2182</v>
      </c>
      <c r="E2550" s="12">
        <v>1</v>
      </c>
      <c r="F2550" s="12">
        <v>797.5</v>
      </c>
      <c r="G2550" s="13">
        <f>ROUND(E2550*F2550,2)</f>
        <v>797.5</v>
      </c>
      <c r="H2550" s="12">
        <v>1</v>
      </c>
      <c r="I2550" s="38">
        <v>0</v>
      </c>
      <c r="J2550" s="13">
        <f>ROUND(H2550*I2550,2)</f>
        <v>0</v>
      </c>
    </row>
    <row r="2551" spans="1:10" x14ac:dyDescent="0.25">
      <c r="A2551" s="14"/>
      <c r="B2551" s="14"/>
      <c r="C2551" s="14"/>
      <c r="D2551" s="22" t="s">
        <v>2205</v>
      </c>
      <c r="E2551" s="14"/>
      <c r="F2551" s="14"/>
      <c r="G2551" s="14"/>
      <c r="H2551" s="14"/>
      <c r="I2551" s="14"/>
      <c r="J2551" s="14"/>
    </row>
    <row r="2552" spans="1:10" x14ac:dyDescent="0.25">
      <c r="A2552" s="10" t="s">
        <v>2206</v>
      </c>
      <c r="B2552" s="11" t="s">
        <v>16</v>
      </c>
      <c r="C2552" s="11" t="s">
        <v>17</v>
      </c>
      <c r="D2552" s="22" t="s">
        <v>2207</v>
      </c>
      <c r="E2552" s="12">
        <v>1</v>
      </c>
      <c r="F2552" s="12">
        <v>252.84</v>
      </c>
      <c r="G2552" s="13">
        <f>ROUND(E2552*F2552,2)</f>
        <v>252.84</v>
      </c>
      <c r="H2552" s="12">
        <v>1</v>
      </c>
      <c r="I2552" s="38">
        <v>0</v>
      </c>
      <c r="J2552" s="13">
        <f>ROUND(H2552*I2552,2)</f>
        <v>0</v>
      </c>
    </row>
    <row r="2553" spans="1:10" ht="22.5" x14ac:dyDescent="0.25">
      <c r="A2553" s="14"/>
      <c r="B2553" s="14"/>
      <c r="C2553" s="14"/>
      <c r="D2553" s="22" t="s">
        <v>2208</v>
      </c>
      <c r="E2553" s="14"/>
      <c r="F2553" s="14"/>
      <c r="G2553" s="14"/>
      <c r="H2553" s="14"/>
      <c r="I2553" s="14"/>
      <c r="J2553" s="14"/>
    </row>
    <row r="2554" spans="1:10" x14ac:dyDescent="0.25">
      <c r="A2554" s="14"/>
      <c r="B2554" s="14"/>
      <c r="C2554" s="14"/>
      <c r="D2554" s="33" t="s">
        <v>3036</v>
      </c>
      <c r="E2554" s="12">
        <v>1</v>
      </c>
      <c r="F2554" s="15">
        <f>G2548+G2550+G2552</f>
        <v>9850.39</v>
      </c>
      <c r="G2554" s="15">
        <f>ROUND(E2554*F2554,2)</f>
        <v>9850.39</v>
      </c>
      <c r="H2554" s="12">
        <v>1</v>
      </c>
      <c r="I2554" s="15">
        <f>J2548+J2550+J2552</f>
        <v>0</v>
      </c>
      <c r="J2554" s="15">
        <f>ROUND(H2554*I2554,2)</f>
        <v>0</v>
      </c>
    </row>
    <row r="2555" spans="1:10" ht="1.1499999999999999" customHeight="1" x14ac:dyDescent="0.25">
      <c r="A2555" s="16"/>
      <c r="B2555" s="16"/>
      <c r="C2555" s="16"/>
      <c r="D2555" s="34"/>
      <c r="E2555" s="16"/>
      <c r="F2555" s="16"/>
      <c r="G2555" s="16"/>
      <c r="H2555" s="16"/>
      <c r="I2555" s="16"/>
      <c r="J2555" s="16"/>
    </row>
    <row r="2556" spans="1:10" x14ac:dyDescent="0.25">
      <c r="A2556" s="14"/>
      <c r="B2556" s="14"/>
      <c r="C2556" s="14"/>
      <c r="D2556" s="33" t="s">
        <v>3037</v>
      </c>
      <c r="E2556" s="12">
        <v>1</v>
      </c>
      <c r="F2556" s="15">
        <f>G2526+G2547</f>
        <v>26350.28</v>
      </c>
      <c r="G2556" s="15">
        <f>ROUND(E2556*F2556,2)</f>
        <v>26350.28</v>
      </c>
      <c r="H2556" s="12">
        <v>1</v>
      </c>
      <c r="I2556" s="15">
        <f>J2526+J2547</f>
        <v>0</v>
      </c>
      <c r="J2556" s="15">
        <f>ROUND(H2556*I2556,2)</f>
        <v>0</v>
      </c>
    </row>
    <row r="2557" spans="1:10" ht="1.1499999999999999" customHeight="1" x14ac:dyDescent="0.25">
      <c r="A2557" s="16"/>
      <c r="B2557" s="16"/>
      <c r="C2557" s="16"/>
      <c r="D2557" s="34"/>
      <c r="E2557" s="16"/>
      <c r="F2557" s="16"/>
      <c r="G2557" s="16"/>
      <c r="H2557" s="16"/>
      <c r="I2557" s="16"/>
      <c r="J2557" s="16"/>
    </row>
    <row r="2558" spans="1:10" x14ac:dyDescent="0.25">
      <c r="A2558" s="20" t="s">
        <v>3038</v>
      </c>
      <c r="B2558" s="26" t="s">
        <v>10</v>
      </c>
      <c r="C2558" s="20" t="s">
        <v>11</v>
      </c>
      <c r="D2558" s="36" t="s">
        <v>2212</v>
      </c>
      <c r="E2558" s="21">
        <f t="shared" ref="E2558:J2558" si="165">E2575</f>
        <v>1</v>
      </c>
      <c r="F2558" s="21">
        <f t="shared" si="165"/>
        <v>75194.27</v>
      </c>
      <c r="G2558" s="21">
        <f t="shared" si="165"/>
        <v>75194.27</v>
      </c>
      <c r="H2558" s="21">
        <f t="shared" si="165"/>
        <v>1</v>
      </c>
      <c r="I2558" s="21">
        <f t="shared" si="165"/>
        <v>0</v>
      </c>
      <c r="J2558" s="21">
        <f t="shared" si="165"/>
        <v>0</v>
      </c>
    </row>
    <row r="2559" spans="1:10" x14ac:dyDescent="0.25">
      <c r="A2559" s="10" t="s">
        <v>3039</v>
      </c>
      <c r="B2559" s="11" t="s">
        <v>16</v>
      </c>
      <c r="C2559" s="11" t="s">
        <v>17</v>
      </c>
      <c r="D2559" s="22" t="s">
        <v>3040</v>
      </c>
      <c r="E2559" s="12">
        <v>6</v>
      </c>
      <c r="F2559" s="12">
        <v>251.16</v>
      </c>
      <c r="G2559" s="13">
        <f>ROUND(E2559*F2559,2)</f>
        <v>1506.96</v>
      </c>
      <c r="H2559" s="12">
        <v>6</v>
      </c>
      <c r="I2559" s="38">
        <v>0</v>
      </c>
      <c r="J2559" s="13">
        <f>ROUND(H2559*I2559,2)</f>
        <v>0</v>
      </c>
    </row>
    <row r="2560" spans="1:10" ht="33.75" x14ac:dyDescent="0.25">
      <c r="A2560" s="14"/>
      <c r="B2560" s="14"/>
      <c r="C2560" s="14"/>
      <c r="D2560" s="22" t="s">
        <v>3041</v>
      </c>
      <c r="E2560" s="14"/>
      <c r="F2560" s="14"/>
      <c r="G2560" s="14"/>
      <c r="H2560" s="14"/>
      <c r="I2560" s="14"/>
      <c r="J2560" s="14"/>
    </row>
    <row r="2561" spans="1:10" x14ac:dyDescent="0.25">
      <c r="A2561" s="10" t="s">
        <v>3042</v>
      </c>
      <c r="B2561" s="11" t="s">
        <v>16</v>
      </c>
      <c r="C2561" s="11" t="s">
        <v>17</v>
      </c>
      <c r="D2561" s="22" t="s">
        <v>3043</v>
      </c>
      <c r="E2561" s="12">
        <v>1</v>
      </c>
      <c r="F2561" s="12">
        <v>5066.6499999999996</v>
      </c>
      <c r="G2561" s="13">
        <f>ROUND(E2561*F2561,2)</f>
        <v>5066.6499999999996</v>
      </c>
      <c r="H2561" s="12">
        <v>1</v>
      </c>
      <c r="I2561" s="38">
        <v>0</v>
      </c>
      <c r="J2561" s="13">
        <f>ROUND(H2561*I2561,2)</f>
        <v>0</v>
      </c>
    </row>
    <row r="2562" spans="1:10" ht="33.75" x14ac:dyDescent="0.25">
      <c r="A2562" s="14"/>
      <c r="B2562" s="14"/>
      <c r="C2562" s="14"/>
      <c r="D2562" s="22" t="s">
        <v>3044</v>
      </c>
      <c r="E2562" s="14"/>
      <c r="F2562" s="14"/>
      <c r="G2562" s="14"/>
      <c r="H2562" s="14"/>
      <c r="I2562" s="14"/>
      <c r="J2562" s="14"/>
    </row>
    <row r="2563" spans="1:10" x14ac:dyDescent="0.25">
      <c r="A2563" s="10" t="s">
        <v>2213</v>
      </c>
      <c r="B2563" s="11" t="s">
        <v>16</v>
      </c>
      <c r="C2563" s="11" t="s">
        <v>17</v>
      </c>
      <c r="D2563" s="22" t="s">
        <v>2214</v>
      </c>
      <c r="E2563" s="12">
        <v>6</v>
      </c>
      <c r="F2563" s="12">
        <v>7210.06</v>
      </c>
      <c r="G2563" s="13">
        <f>ROUND(E2563*F2563,2)</f>
        <v>43260.36</v>
      </c>
      <c r="H2563" s="12">
        <v>6</v>
      </c>
      <c r="I2563" s="38">
        <v>0</v>
      </c>
      <c r="J2563" s="13">
        <f>ROUND(H2563*I2563,2)</f>
        <v>0</v>
      </c>
    </row>
    <row r="2564" spans="1:10" ht="56.25" x14ac:dyDescent="0.25">
      <c r="A2564" s="14"/>
      <c r="B2564" s="14"/>
      <c r="C2564" s="14"/>
      <c r="D2564" s="22" t="s">
        <v>2215</v>
      </c>
      <c r="E2564" s="14"/>
      <c r="F2564" s="14"/>
      <c r="G2564" s="14"/>
      <c r="H2564" s="14"/>
      <c r="I2564" s="14"/>
      <c r="J2564" s="14"/>
    </row>
    <row r="2565" spans="1:10" x14ac:dyDescent="0.25">
      <c r="A2565" s="10" t="s">
        <v>3045</v>
      </c>
      <c r="B2565" s="11" t="s">
        <v>16</v>
      </c>
      <c r="C2565" s="11" t="s">
        <v>17</v>
      </c>
      <c r="D2565" s="22" t="s">
        <v>3046</v>
      </c>
      <c r="E2565" s="12">
        <v>4</v>
      </c>
      <c r="F2565" s="12">
        <v>3739.95</v>
      </c>
      <c r="G2565" s="13">
        <f>ROUND(E2565*F2565,2)</f>
        <v>14959.8</v>
      </c>
      <c r="H2565" s="12">
        <v>4</v>
      </c>
      <c r="I2565" s="38">
        <v>0</v>
      </c>
      <c r="J2565" s="13">
        <f>ROUND(H2565*I2565,2)</f>
        <v>0</v>
      </c>
    </row>
    <row r="2566" spans="1:10" ht="45" x14ac:dyDescent="0.25">
      <c r="A2566" s="14"/>
      <c r="B2566" s="14"/>
      <c r="C2566" s="14"/>
      <c r="D2566" s="22" t="s">
        <v>3047</v>
      </c>
      <c r="E2566" s="14"/>
      <c r="F2566" s="14"/>
      <c r="G2566" s="14"/>
      <c r="H2566" s="14"/>
      <c r="I2566" s="14"/>
      <c r="J2566" s="14"/>
    </row>
    <row r="2567" spans="1:10" x14ac:dyDescent="0.25">
      <c r="A2567" s="10" t="s">
        <v>2216</v>
      </c>
      <c r="B2567" s="11" t="s">
        <v>16</v>
      </c>
      <c r="C2567" s="11" t="s">
        <v>107</v>
      </c>
      <c r="D2567" s="22" t="s">
        <v>2217</v>
      </c>
      <c r="E2567" s="12">
        <v>1150</v>
      </c>
      <c r="F2567" s="12">
        <v>5.48</v>
      </c>
      <c r="G2567" s="13">
        <f>ROUND(E2567*F2567,2)</f>
        <v>6302</v>
      </c>
      <c r="H2567" s="12">
        <v>1150</v>
      </c>
      <c r="I2567" s="38">
        <v>0</v>
      </c>
      <c r="J2567" s="13">
        <f>ROUND(H2567*I2567,2)</f>
        <v>0</v>
      </c>
    </row>
    <row r="2568" spans="1:10" ht="33.75" x14ac:dyDescent="0.25">
      <c r="A2568" s="14"/>
      <c r="B2568" s="14"/>
      <c r="C2568" s="14"/>
      <c r="D2568" s="22" t="s">
        <v>2218</v>
      </c>
      <c r="E2568" s="14"/>
      <c r="F2568" s="14"/>
      <c r="G2568" s="14"/>
      <c r="H2568" s="14"/>
      <c r="I2568" s="14"/>
      <c r="J2568" s="14"/>
    </row>
    <row r="2569" spans="1:10" x14ac:dyDescent="0.25">
      <c r="A2569" s="10" t="s">
        <v>2219</v>
      </c>
      <c r="B2569" s="11" t="s">
        <v>16</v>
      </c>
      <c r="C2569" s="11" t="s">
        <v>107</v>
      </c>
      <c r="D2569" s="22" t="s">
        <v>2220</v>
      </c>
      <c r="E2569" s="12">
        <v>650</v>
      </c>
      <c r="F2569" s="12">
        <v>4.6900000000000004</v>
      </c>
      <c r="G2569" s="13">
        <f>ROUND(E2569*F2569,2)</f>
        <v>3048.5</v>
      </c>
      <c r="H2569" s="12">
        <v>650</v>
      </c>
      <c r="I2569" s="38">
        <v>0</v>
      </c>
      <c r="J2569" s="13">
        <f>ROUND(H2569*I2569,2)</f>
        <v>0</v>
      </c>
    </row>
    <row r="2570" spans="1:10" ht="33.75" x14ac:dyDescent="0.25">
      <c r="A2570" s="14"/>
      <c r="B2570" s="14"/>
      <c r="C2570" s="14"/>
      <c r="D2570" s="22" t="s">
        <v>2221</v>
      </c>
      <c r="E2570" s="14"/>
      <c r="F2570" s="14"/>
      <c r="G2570" s="14"/>
      <c r="H2570" s="14"/>
      <c r="I2570" s="14"/>
      <c r="J2570" s="14"/>
    </row>
    <row r="2571" spans="1:10" x14ac:dyDescent="0.25">
      <c r="A2571" s="10" t="s">
        <v>3048</v>
      </c>
      <c r="B2571" s="11" t="s">
        <v>16</v>
      </c>
      <c r="C2571" s="11" t="s">
        <v>17</v>
      </c>
      <c r="D2571" s="22" t="s">
        <v>3049</v>
      </c>
      <c r="E2571" s="12">
        <v>1</v>
      </c>
      <c r="F2571" s="12">
        <v>787.5</v>
      </c>
      <c r="G2571" s="13">
        <f>ROUND(E2571*F2571,2)</f>
        <v>787.5</v>
      </c>
      <c r="H2571" s="12">
        <v>1</v>
      </c>
      <c r="I2571" s="38">
        <v>0</v>
      </c>
      <c r="J2571" s="13">
        <f>ROUND(H2571*I2571,2)</f>
        <v>0</v>
      </c>
    </row>
    <row r="2572" spans="1:10" x14ac:dyDescent="0.25">
      <c r="A2572" s="14"/>
      <c r="B2572" s="14"/>
      <c r="C2572" s="14"/>
      <c r="D2572" s="22" t="s">
        <v>3050</v>
      </c>
      <c r="E2572" s="14"/>
      <c r="F2572" s="14"/>
      <c r="G2572" s="14"/>
      <c r="H2572" s="14"/>
      <c r="I2572" s="14"/>
      <c r="J2572" s="14"/>
    </row>
    <row r="2573" spans="1:10" x14ac:dyDescent="0.25">
      <c r="A2573" s="10" t="s">
        <v>3051</v>
      </c>
      <c r="B2573" s="11" t="s">
        <v>16</v>
      </c>
      <c r="C2573" s="11" t="s">
        <v>17</v>
      </c>
      <c r="D2573" s="22" t="s">
        <v>3052</v>
      </c>
      <c r="E2573" s="12">
        <v>1</v>
      </c>
      <c r="F2573" s="12">
        <v>262.5</v>
      </c>
      <c r="G2573" s="13">
        <f>ROUND(E2573*F2573,2)</f>
        <v>262.5</v>
      </c>
      <c r="H2573" s="12">
        <v>1</v>
      </c>
      <c r="I2573" s="38">
        <v>0</v>
      </c>
      <c r="J2573" s="13">
        <f>ROUND(H2573*I2573,2)</f>
        <v>0</v>
      </c>
    </row>
    <row r="2574" spans="1:10" x14ac:dyDescent="0.25">
      <c r="A2574" s="14"/>
      <c r="B2574" s="14"/>
      <c r="C2574" s="14"/>
      <c r="D2574" s="22" t="s">
        <v>3053</v>
      </c>
      <c r="E2574" s="14"/>
      <c r="F2574" s="14"/>
      <c r="G2574" s="14"/>
      <c r="H2574" s="14"/>
      <c r="I2574" s="14"/>
      <c r="J2574" s="14"/>
    </row>
    <row r="2575" spans="1:10" x14ac:dyDescent="0.25">
      <c r="A2575" s="14"/>
      <c r="B2575" s="14"/>
      <c r="C2575" s="14"/>
      <c r="D2575" s="33" t="s">
        <v>3054</v>
      </c>
      <c r="E2575" s="12">
        <v>1</v>
      </c>
      <c r="F2575" s="15">
        <f>G2559+G2561+G2563+G2565+G2567+G2569+G2571+G2573</f>
        <v>75194.27</v>
      </c>
      <c r="G2575" s="15">
        <f>ROUND(E2575*F2575,2)</f>
        <v>75194.27</v>
      </c>
      <c r="H2575" s="12">
        <v>1</v>
      </c>
      <c r="I2575" s="15">
        <f>J2559+J2561+J2563+J2565+J2567+J2569+J2571+J2573</f>
        <v>0</v>
      </c>
      <c r="J2575" s="15">
        <f>ROUND(H2575*I2575,2)</f>
        <v>0</v>
      </c>
    </row>
    <row r="2576" spans="1:10" ht="1.1499999999999999" customHeight="1" x14ac:dyDescent="0.25">
      <c r="A2576" s="16"/>
      <c r="B2576" s="16"/>
      <c r="C2576" s="16"/>
      <c r="D2576" s="34"/>
      <c r="E2576" s="16"/>
      <c r="F2576" s="16"/>
      <c r="G2576" s="16"/>
      <c r="H2576" s="16"/>
      <c r="I2576" s="16"/>
      <c r="J2576" s="16"/>
    </row>
    <row r="2577" spans="1:10" x14ac:dyDescent="0.25">
      <c r="A2577" s="20" t="s">
        <v>3055</v>
      </c>
      <c r="B2577" s="26" t="s">
        <v>10</v>
      </c>
      <c r="C2577" s="20" t="s">
        <v>11</v>
      </c>
      <c r="D2577" s="36" t="s">
        <v>2227</v>
      </c>
      <c r="E2577" s="21">
        <f t="shared" ref="E2577:J2577" si="166">E2598</f>
        <v>1</v>
      </c>
      <c r="F2577" s="21">
        <f t="shared" si="166"/>
        <v>19413.810000000001</v>
      </c>
      <c r="G2577" s="21">
        <f t="shared" si="166"/>
        <v>19413.810000000001</v>
      </c>
      <c r="H2577" s="21">
        <f t="shared" si="166"/>
        <v>1</v>
      </c>
      <c r="I2577" s="21">
        <f t="shared" si="166"/>
        <v>0</v>
      </c>
      <c r="J2577" s="21">
        <f t="shared" si="166"/>
        <v>0</v>
      </c>
    </row>
    <row r="2578" spans="1:10" x14ac:dyDescent="0.25">
      <c r="A2578" s="10" t="s">
        <v>2231</v>
      </c>
      <c r="B2578" s="11" t="s">
        <v>16</v>
      </c>
      <c r="C2578" s="11" t="s">
        <v>17</v>
      </c>
      <c r="D2578" s="22" t="s">
        <v>2232</v>
      </c>
      <c r="E2578" s="12">
        <v>3</v>
      </c>
      <c r="F2578" s="12">
        <v>2555.11</v>
      </c>
      <c r="G2578" s="13">
        <f>ROUND(E2578*F2578,2)</f>
        <v>7665.33</v>
      </c>
      <c r="H2578" s="12">
        <v>3</v>
      </c>
      <c r="I2578" s="38">
        <v>0</v>
      </c>
      <c r="J2578" s="13">
        <f>ROUND(H2578*I2578,2)</f>
        <v>0</v>
      </c>
    </row>
    <row r="2579" spans="1:10" ht="33.75" x14ac:dyDescent="0.25">
      <c r="A2579" s="14"/>
      <c r="B2579" s="14"/>
      <c r="C2579" s="14"/>
      <c r="D2579" s="22" t="s">
        <v>2233</v>
      </c>
      <c r="E2579" s="14"/>
      <c r="F2579" s="14"/>
      <c r="G2579" s="14"/>
      <c r="H2579" s="14"/>
      <c r="I2579" s="14"/>
      <c r="J2579" s="14"/>
    </row>
    <row r="2580" spans="1:10" x14ac:dyDescent="0.25">
      <c r="A2580" s="10" t="s">
        <v>2237</v>
      </c>
      <c r="B2580" s="11" t="s">
        <v>16</v>
      </c>
      <c r="C2580" s="11" t="s">
        <v>17</v>
      </c>
      <c r="D2580" s="22" t="s">
        <v>2238</v>
      </c>
      <c r="E2580" s="12">
        <v>3</v>
      </c>
      <c r="F2580" s="12">
        <v>365.4</v>
      </c>
      <c r="G2580" s="13">
        <f>ROUND(E2580*F2580,2)</f>
        <v>1096.2</v>
      </c>
      <c r="H2580" s="12">
        <v>3</v>
      </c>
      <c r="I2580" s="38">
        <v>0</v>
      </c>
      <c r="J2580" s="13">
        <f>ROUND(H2580*I2580,2)</f>
        <v>0</v>
      </c>
    </row>
    <row r="2581" spans="1:10" ht="33.75" x14ac:dyDescent="0.25">
      <c r="A2581" s="14"/>
      <c r="B2581" s="14"/>
      <c r="C2581" s="14"/>
      <c r="D2581" s="22" t="s">
        <v>2239</v>
      </c>
      <c r="E2581" s="14"/>
      <c r="F2581" s="14"/>
      <c r="G2581" s="14"/>
      <c r="H2581" s="14"/>
      <c r="I2581" s="14"/>
      <c r="J2581" s="14"/>
    </row>
    <row r="2582" spans="1:10" x14ac:dyDescent="0.25">
      <c r="A2582" s="10" t="s">
        <v>2066</v>
      </c>
      <c r="B2582" s="11" t="s">
        <v>16</v>
      </c>
      <c r="C2582" s="11" t="s">
        <v>107</v>
      </c>
      <c r="D2582" s="22" t="s">
        <v>2067</v>
      </c>
      <c r="E2582" s="12">
        <v>750</v>
      </c>
      <c r="F2582" s="12">
        <v>3.87</v>
      </c>
      <c r="G2582" s="13">
        <f>ROUND(E2582*F2582,2)</f>
        <v>2902.5</v>
      </c>
      <c r="H2582" s="12">
        <v>750</v>
      </c>
      <c r="I2582" s="38">
        <v>0</v>
      </c>
      <c r="J2582" s="13">
        <f>ROUND(H2582*I2582,2)</f>
        <v>0</v>
      </c>
    </row>
    <row r="2583" spans="1:10" ht="22.5" x14ac:dyDescent="0.25">
      <c r="A2583" s="14"/>
      <c r="B2583" s="14"/>
      <c r="C2583" s="14"/>
      <c r="D2583" s="22" t="s">
        <v>2068</v>
      </c>
      <c r="E2583" s="14"/>
      <c r="F2583" s="14"/>
      <c r="G2583" s="14"/>
      <c r="H2583" s="14"/>
      <c r="I2583" s="14"/>
      <c r="J2583" s="14"/>
    </row>
    <row r="2584" spans="1:10" x14ac:dyDescent="0.25">
      <c r="A2584" s="10" t="s">
        <v>2240</v>
      </c>
      <c r="B2584" s="11" t="s">
        <v>16</v>
      </c>
      <c r="C2584" s="11" t="s">
        <v>107</v>
      </c>
      <c r="D2584" s="22" t="s">
        <v>2241</v>
      </c>
      <c r="E2584" s="12">
        <v>425</v>
      </c>
      <c r="F2584" s="12">
        <v>10.75</v>
      </c>
      <c r="G2584" s="13">
        <f>ROUND(E2584*F2584,2)</f>
        <v>4568.75</v>
      </c>
      <c r="H2584" s="12">
        <v>425</v>
      </c>
      <c r="I2584" s="38">
        <v>0</v>
      </c>
      <c r="J2584" s="13">
        <f>ROUND(H2584*I2584,2)</f>
        <v>0</v>
      </c>
    </row>
    <row r="2585" spans="1:10" ht="22.5" x14ac:dyDescent="0.25">
      <c r="A2585" s="14"/>
      <c r="B2585" s="14"/>
      <c r="C2585" s="14"/>
      <c r="D2585" s="22" t="s">
        <v>2242</v>
      </c>
      <c r="E2585" s="14"/>
      <c r="F2585" s="14"/>
      <c r="G2585" s="14"/>
      <c r="H2585" s="14"/>
      <c r="I2585" s="14"/>
      <c r="J2585" s="14"/>
    </row>
    <row r="2586" spans="1:10" x14ac:dyDescent="0.25">
      <c r="A2586" s="10" t="s">
        <v>2243</v>
      </c>
      <c r="B2586" s="11" t="s">
        <v>16</v>
      </c>
      <c r="C2586" s="11" t="s">
        <v>17</v>
      </c>
      <c r="D2586" s="22" t="s">
        <v>2244</v>
      </c>
      <c r="E2586" s="12">
        <v>32</v>
      </c>
      <c r="F2586" s="12">
        <v>9.65</v>
      </c>
      <c r="G2586" s="13">
        <f>ROUND(E2586*F2586,2)</f>
        <v>308.8</v>
      </c>
      <c r="H2586" s="12">
        <v>32</v>
      </c>
      <c r="I2586" s="38">
        <v>0</v>
      </c>
      <c r="J2586" s="13">
        <f>ROUND(H2586*I2586,2)</f>
        <v>0</v>
      </c>
    </row>
    <row r="2587" spans="1:10" x14ac:dyDescent="0.25">
      <c r="A2587" s="14"/>
      <c r="B2587" s="14"/>
      <c r="C2587" s="14"/>
      <c r="D2587" s="22" t="s">
        <v>2245</v>
      </c>
      <c r="E2587" s="14"/>
      <c r="F2587" s="14"/>
      <c r="G2587" s="14"/>
      <c r="H2587" s="14"/>
      <c r="I2587" s="14"/>
      <c r="J2587" s="14"/>
    </row>
    <row r="2588" spans="1:10" x14ac:dyDescent="0.25">
      <c r="A2588" s="10" t="s">
        <v>2246</v>
      </c>
      <c r="B2588" s="11" t="s">
        <v>16</v>
      </c>
      <c r="C2588" s="11" t="s">
        <v>17</v>
      </c>
      <c r="D2588" s="22" t="s">
        <v>2247</v>
      </c>
      <c r="E2588" s="12">
        <v>32</v>
      </c>
      <c r="F2588" s="12">
        <v>53.52</v>
      </c>
      <c r="G2588" s="13">
        <f>ROUND(E2588*F2588,2)</f>
        <v>1712.64</v>
      </c>
      <c r="H2588" s="12">
        <v>32</v>
      </c>
      <c r="I2588" s="38">
        <v>0</v>
      </c>
      <c r="J2588" s="13">
        <f>ROUND(H2588*I2588,2)</f>
        <v>0</v>
      </c>
    </row>
    <row r="2589" spans="1:10" ht="22.5" x14ac:dyDescent="0.25">
      <c r="A2589" s="14"/>
      <c r="B2589" s="14"/>
      <c r="C2589" s="14"/>
      <c r="D2589" s="22" t="s">
        <v>2248</v>
      </c>
      <c r="E2589" s="14"/>
      <c r="F2589" s="14"/>
      <c r="G2589" s="14"/>
      <c r="H2589" s="14"/>
      <c r="I2589" s="14"/>
      <c r="J2589" s="14"/>
    </row>
    <row r="2590" spans="1:10" x14ac:dyDescent="0.25">
      <c r="A2590" s="10" t="s">
        <v>2249</v>
      </c>
      <c r="B2590" s="11" t="s">
        <v>16</v>
      </c>
      <c r="C2590" s="11" t="s">
        <v>17</v>
      </c>
      <c r="D2590" s="22" t="s">
        <v>2250</v>
      </c>
      <c r="E2590" s="12">
        <v>2</v>
      </c>
      <c r="F2590" s="12">
        <v>57.67</v>
      </c>
      <c r="G2590" s="13">
        <f>ROUND(E2590*F2590,2)</f>
        <v>115.34</v>
      </c>
      <c r="H2590" s="12">
        <v>2</v>
      </c>
      <c r="I2590" s="38">
        <v>0</v>
      </c>
      <c r="J2590" s="13">
        <f>ROUND(H2590*I2590,2)</f>
        <v>0</v>
      </c>
    </row>
    <row r="2591" spans="1:10" ht="22.5" x14ac:dyDescent="0.25">
      <c r="A2591" s="14"/>
      <c r="B2591" s="14"/>
      <c r="C2591" s="14"/>
      <c r="D2591" s="22" t="s">
        <v>2251</v>
      </c>
      <c r="E2591" s="14"/>
      <c r="F2591" s="14"/>
      <c r="G2591" s="14"/>
      <c r="H2591" s="14"/>
      <c r="I2591" s="14"/>
      <c r="J2591" s="14"/>
    </row>
    <row r="2592" spans="1:10" x14ac:dyDescent="0.25">
      <c r="A2592" s="10" t="s">
        <v>2252</v>
      </c>
      <c r="B2592" s="11" t="s">
        <v>16</v>
      </c>
      <c r="C2592" s="11" t="s">
        <v>17</v>
      </c>
      <c r="D2592" s="22" t="s">
        <v>2253</v>
      </c>
      <c r="E2592" s="12">
        <v>4</v>
      </c>
      <c r="F2592" s="12">
        <v>88.54</v>
      </c>
      <c r="G2592" s="13">
        <f>ROUND(E2592*F2592,2)</f>
        <v>354.16</v>
      </c>
      <c r="H2592" s="12">
        <v>4</v>
      </c>
      <c r="I2592" s="38">
        <v>0</v>
      </c>
      <c r="J2592" s="13">
        <f>ROUND(H2592*I2592,2)</f>
        <v>0</v>
      </c>
    </row>
    <row r="2593" spans="1:10" ht="33.75" x14ac:dyDescent="0.25">
      <c r="A2593" s="14"/>
      <c r="B2593" s="14"/>
      <c r="C2593" s="14"/>
      <c r="D2593" s="22" t="s">
        <v>2254</v>
      </c>
      <c r="E2593" s="14"/>
      <c r="F2593" s="14"/>
      <c r="G2593" s="14"/>
      <c r="H2593" s="14"/>
      <c r="I2593" s="14"/>
      <c r="J2593" s="14"/>
    </row>
    <row r="2594" spans="1:10" x14ac:dyDescent="0.25">
      <c r="A2594" s="10" t="s">
        <v>2255</v>
      </c>
      <c r="B2594" s="11" t="s">
        <v>16</v>
      </c>
      <c r="C2594" s="11" t="s">
        <v>17</v>
      </c>
      <c r="D2594" s="22" t="s">
        <v>2256</v>
      </c>
      <c r="E2594" s="12">
        <v>2</v>
      </c>
      <c r="F2594" s="12">
        <v>279.42</v>
      </c>
      <c r="G2594" s="13">
        <f>ROUND(E2594*F2594,2)</f>
        <v>558.84</v>
      </c>
      <c r="H2594" s="12">
        <v>2</v>
      </c>
      <c r="I2594" s="38">
        <v>0</v>
      </c>
      <c r="J2594" s="13">
        <f>ROUND(H2594*I2594,2)</f>
        <v>0</v>
      </c>
    </row>
    <row r="2595" spans="1:10" ht="22.5" x14ac:dyDescent="0.25">
      <c r="A2595" s="14"/>
      <c r="B2595" s="14"/>
      <c r="C2595" s="14"/>
      <c r="D2595" s="22" t="s">
        <v>2257</v>
      </c>
      <c r="E2595" s="14"/>
      <c r="F2595" s="14"/>
      <c r="G2595" s="14"/>
      <c r="H2595" s="14"/>
      <c r="I2595" s="14"/>
      <c r="J2595" s="14"/>
    </row>
    <row r="2596" spans="1:10" x14ac:dyDescent="0.25">
      <c r="A2596" s="10" t="s">
        <v>2258</v>
      </c>
      <c r="B2596" s="11" t="s">
        <v>16</v>
      </c>
      <c r="C2596" s="11" t="s">
        <v>17</v>
      </c>
      <c r="D2596" s="22" t="s">
        <v>2259</v>
      </c>
      <c r="E2596" s="12">
        <v>1</v>
      </c>
      <c r="F2596" s="12">
        <v>131.25</v>
      </c>
      <c r="G2596" s="13">
        <f>ROUND(E2596*F2596,2)</f>
        <v>131.25</v>
      </c>
      <c r="H2596" s="12">
        <v>1</v>
      </c>
      <c r="I2596" s="38">
        <v>0</v>
      </c>
      <c r="J2596" s="13">
        <f>ROUND(H2596*I2596,2)</f>
        <v>0</v>
      </c>
    </row>
    <row r="2597" spans="1:10" ht="45" x14ac:dyDescent="0.25">
      <c r="A2597" s="14"/>
      <c r="B2597" s="14"/>
      <c r="C2597" s="14"/>
      <c r="D2597" s="22" t="s">
        <v>2260</v>
      </c>
      <c r="E2597" s="14"/>
      <c r="F2597" s="14"/>
      <c r="G2597" s="14"/>
      <c r="H2597" s="14"/>
      <c r="I2597" s="14"/>
      <c r="J2597" s="14"/>
    </row>
    <row r="2598" spans="1:10" x14ac:dyDescent="0.25">
      <c r="A2598" s="14"/>
      <c r="B2598" s="14"/>
      <c r="C2598" s="14"/>
      <c r="D2598" s="33" t="s">
        <v>3056</v>
      </c>
      <c r="E2598" s="12">
        <v>1</v>
      </c>
      <c r="F2598" s="15">
        <f>G2578+G2580+G2582+G2584+G2586+G2588+G2590+G2592+G2594+G2596</f>
        <v>19413.810000000001</v>
      </c>
      <c r="G2598" s="15">
        <f>ROUND(E2598*F2598,2)</f>
        <v>19413.810000000001</v>
      </c>
      <c r="H2598" s="12">
        <v>1</v>
      </c>
      <c r="I2598" s="15">
        <f>J2578+J2580+J2582+J2584+J2586+J2588+J2590+J2592+J2594+J2596</f>
        <v>0</v>
      </c>
      <c r="J2598" s="15">
        <f>ROUND(H2598*I2598,2)</f>
        <v>0</v>
      </c>
    </row>
    <row r="2599" spans="1:10" ht="1.1499999999999999" customHeight="1" x14ac:dyDescent="0.25">
      <c r="A2599" s="16"/>
      <c r="B2599" s="16"/>
      <c r="C2599" s="16"/>
      <c r="D2599" s="34"/>
      <c r="E2599" s="16"/>
      <c r="F2599" s="16"/>
      <c r="G2599" s="16"/>
      <c r="H2599" s="16"/>
      <c r="I2599" s="16"/>
      <c r="J2599" s="16"/>
    </row>
    <row r="2600" spans="1:10" x14ac:dyDescent="0.25">
      <c r="A2600" s="20" t="s">
        <v>3057</v>
      </c>
      <c r="B2600" s="26" t="s">
        <v>10</v>
      </c>
      <c r="C2600" s="20" t="s">
        <v>11</v>
      </c>
      <c r="D2600" s="36" t="s">
        <v>2263</v>
      </c>
      <c r="E2600" s="21">
        <f t="shared" ref="E2600:J2600" si="167">E2607</f>
        <v>1</v>
      </c>
      <c r="F2600" s="21">
        <f t="shared" si="167"/>
        <v>17613</v>
      </c>
      <c r="G2600" s="21">
        <f t="shared" si="167"/>
        <v>17613</v>
      </c>
      <c r="H2600" s="21">
        <f t="shared" si="167"/>
        <v>1</v>
      </c>
      <c r="I2600" s="21">
        <f t="shared" si="167"/>
        <v>0</v>
      </c>
      <c r="J2600" s="21">
        <f t="shared" si="167"/>
        <v>0</v>
      </c>
    </row>
    <row r="2601" spans="1:10" x14ac:dyDescent="0.25">
      <c r="A2601" s="10" t="s">
        <v>3058</v>
      </c>
      <c r="B2601" s="11" t="s">
        <v>16</v>
      </c>
      <c r="C2601" s="11" t="s">
        <v>17</v>
      </c>
      <c r="D2601" s="22" t="s">
        <v>3059</v>
      </c>
      <c r="E2601" s="12">
        <v>1</v>
      </c>
      <c r="F2601" s="12">
        <v>2362.5</v>
      </c>
      <c r="G2601" s="13">
        <f>ROUND(E2601*F2601,2)</f>
        <v>2362.5</v>
      </c>
      <c r="H2601" s="12">
        <v>1</v>
      </c>
      <c r="I2601" s="38">
        <v>0</v>
      </c>
      <c r="J2601" s="13">
        <f>ROUND(H2601*I2601,2)</f>
        <v>0</v>
      </c>
    </row>
    <row r="2602" spans="1:10" ht="45" x14ac:dyDescent="0.25">
      <c r="A2602" s="14"/>
      <c r="B2602" s="14"/>
      <c r="C2602" s="14"/>
      <c r="D2602" s="22" t="s">
        <v>3060</v>
      </c>
      <c r="E2602" s="14"/>
      <c r="F2602" s="14"/>
      <c r="G2602" s="14"/>
      <c r="H2602" s="14"/>
      <c r="I2602" s="14"/>
      <c r="J2602" s="14"/>
    </row>
    <row r="2603" spans="1:10" x14ac:dyDescent="0.25">
      <c r="A2603" s="10" t="s">
        <v>2264</v>
      </c>
      <c r="B2603" s="11" t="s">
        <v>16</v>
      </c>
      <c r="C2603" s="11" t="s">
        <v>107</v>
      </c>
      <c r="D2603" s="22" t="s">
        <v>2265</v>
      </c>
      <c r="E2603" s="12">
        <v>300</v>
      </c>
      <c r="F2603" s="12">
        <v>42.26</v>
      </c>
      <c r="G2603" s="13">
        <f>ROUND(E2603*F2603,2)</f>
        <v>12678</v>
      </c>
      <c r="H2603" s="12">
        <v>300</v>
      </c>
      <c r="I2603" s="38">
        <v>0</v>
      </c>
      <c r="J2603" s="13">
        <f>ROUND(H2603*I2603,2)</f>
        <v>0</v>
      </c>
    </row>
    <row r="2604" spans="1:10" ht="33.75" x14ac:dyDescent="0.25">
      <c r="A2604" s="14"/>
      <c r="B2604" s="14"/>
      <c r="C2604" s="14"/>
      <c r="D2604" s="22" t="s">
        <v>2266</v>
      </c>
      <c r="E2604" s="14"/>
      <c r="F2604" s="14"/>
      <c r="G2604" s="14"/>
      <c r="H2604" s="14"/>
      <c r="I2604" s="14"/>
      <c r="J2604" s="14"/>
    </row>
    <row r="2605" spans="1:10" x14ac:dyDescent="0.25">
      <c r="A2605" s="10" t="s">
        <v>3061</v>
      </c>
      <c r="B2605" s="11" t="s">
        <v>16</v>
      </c>
      <c r="C2605" s="11" t="s">
        <v>17</v>
      </c>
      <c r="D2605" s="22" t="s">
        <v>3062</v>
      </c>
      <c r="E2605" s="12">
        <v>1</v>
      </c>
      <c r="F2605" s="12">
        <v>2572.5</v>
      </c>
      <c r="G2605" s="13">
        <f>ROUND(E2605*F2605,2)</f>
        <v>2572.5</v>
      </c>
      <c r="H2605" s="12">
        <v>1</v>
      </c>
      <c r="I2605" s="38">
        <v>0</v>
      </c>
      <c r="J2605" s="13">
        <f>ROUND(H2605*I2605,2)</f>
        <v>0</v>
      </c>
    </row>
    <row r="2606" spans="1:10" ht="33.75" x14ac:dyDescent="0.25">
      <c r="A2606" s="14"/>
      <c r="B2606" s="14"/>
      <c r="C2606" s="14"/>
      <c r="D2606" s="22" t="s">
        <v>3063</v>
      </c>
      <c r="E2606" s="14"/>
      <c r="F2606" s="14"/>
      <c r="G2606" s="14"/>
      <c r="H2606" s="14"/>
      <c r="I2606" s="14"/>
      <c r="J2606" s="14"/>
    </row>
    <row r="2607" spans="1:10" x14ac:dyDescent="0.25">
      <c r="A2607" s="14"/>
      <c r="B2607" s="14"/>
      <c r="C2607" s="14"/>
      <c r="D2607" s="33" t="s">
        <v>3064</v>
      </c>
      <c r="E2607" s="12">
        <v>1</v>
      </c>
      <c r="F2607" s="15">
        <f>G2601+G2603+G2605</f>
        <v>17613</v>
      </c>
      <c r="G2607" s="15">
        <f>ROUND(E2607*F2607,2)</f>
        <v>17613</v>
      </c>
      <c r="H2607" s="12">
        <v>1</v>
      </c>
      <c r="I2607" s="15">
        <f>J2601+J2603+J2605</f>
        <v>0</v>
      </c>
      <c r="J2607" s="15">
        <f>ROUND(H2607*I2607,2)</f>
        <v>0</v>
      </c>
    </row>
    <row r="2608" spans="1:10" ht="1.1499999999999999" customHeight="1" x14ac:dyDescent="0.25">
      <c r="A2608" s="16"/>
      <c r="B2608" s="16"/>
      <c r="C2608" s="16"/>
      <c r="D2608" s="34"/>
      <c r="E2608" s="16"/>
      <c r="F2608" s="16"/>
      <c r="G2608" s="16"/>
      <c r="H2608" s="16"/>
      <c r="I2608" s="16"/>
      <c r="J2608" s="16"/>
    </row>
    <row r="2609" spans="1:10" x14ac:dyDescent="0.25">
      <c r="A2609" s="20" t="s">
        <v>3065</v>
      </c>
      <c r="B2609" s="26" t="s">
        <v>10</v>
      </c>
      <c r="C2609" s="20" t="s">
        <v>11</v>
      </c>
      <c r="D2609" s="36" t="s">
        <v>2275</v>
      </c>
      <c r="E2609" s="21">
        <f t="shared" ref="E2609:J2609" si="168">E2618</f>
        <v>1</v>
      </c>
      <c r="F2609" s="21">
        <f t="shared" si="168"/>
        <v>12359.42</v>
      </c>
      <c r="G2609" s="21">
        <f t="shared" si="168"/>
        <v>12359.42</v>
      </c>
      <c r="H2609" s="21">
        <f t="shared" si="168"/>
        <v>1</v>
      </c>
      <c r="I2609" s="21">
        <f t="shared" si="168"/>
        <v>0</v>
      </c>
      <c r="J2609" s="21">
        <f t="shared" si="168"/>
        <v>0</v>
      </c>
    </row>
    <row r="2610" spans="1:10" x14ac:dyDescent="0.25">
      <c r="A2610" s="10" t="s">
        <v>3066</v>
      </c>
      <c r="B2610" s="11" t="s">
        <v>16</v>
      </c>
      <c r="C2610" s="11" t="s">
        <v>17</v>
      </c>
      <c r="D2610" s="22" t="s">
        <v>3067</v>
      </c>
      <c r="E2610" s="12">
        <v>1</v>
      </c>
      <c r="F2610" s="12">
        <v>2047.5</v>
      </c>
      <c r="G2610" s="13">
        <f>ROUND(E2610*F2610,2)</f>
        <v>2047.5</v>
      </c>
      <c r="H2610" s="12">
        <v>1</v>
      </c>
      <c r="I2610" s="38">
        <v>0</v>
      </c>
      <c r="J2610" s="13">
        <f>ROUND(H2610*I2610,2)</f>
        <v>0</v>
      </c>
    </row>
    <row r="2611" spans="1:10" ht="101.25" x14ac:dyDescent="0.25">
      <c r="A2611" s="14"/>
      <c r="B2611" s="14"/>
      <c r="C2611" s="14"/>
      <c r="D2611" s="22" t="s">
        <v>3068</v>
      </c>
      <c r="E2611" s="14"/>
      <c r="F2611" s="14"/>
      <c r="G2611" s="14"/>
      <c r="H2611" s="14"/>
      <c r="I2611" s="14"/>
      <c r="J2611" s="14"/>
    </row>
    <row r="2612" spans="1:10" x14ac:dyDescent="0.25">
      <c r="A2612" s="10" t="s">
        <v>2276</v>
      </c>
      <c r="B2612" s="11" t="s">
        <v>16</v>
      </c>
      <c r="C2612" s="11" t="s">
        <v>107</v>
      </c>
      <c r="D2612" s="22" t="s">
        <v>2277</v>
      </c>
      <c r="E2612" s="12">
        <v>1275</v>
      </c>
      <c r="F2612" s="12">
        <v>5.46</v>
      </c>
      <c r="G2612" s="13">
        <f>ROUND(E2612*F2612,2)</f>
        <v>6961.5</v>
      </c>
      <c r="H2612" s="12">
        <v>1275</v>
      </c>
      <c r="I2612" s="38">
        <v>0</v>
      </c>
      <c r="J2612" s="13">
        <f>ROUND(H2612*I2612,2)</f>
        <v>0</v>
      </c>
    </row>
    <row r="2613" spans="1:10" ht="45" x14ac:dyDescent="0.25">
      <c r="A2613" s="14"/>
      <c r="B2613" s="14"/>
      <c r="C2613" s="14"/>
      <c r="D2613" s="22" t="s">
        <v>2278</v>
      </c>
      <c r="E2613" s="14"/>
      <c r="F2613" s="14"/>
      <c r="G2613" s="14"/>
      <c r="H2613" s="14"/>
      <c r="I2613" s="14"/>
      <c r="J2613" s="14"/>
    </row>
    <row r="2614" spans="1:10" x14ac:dyDescent="0.25">
      <c r="A2614" s="10" t="s">
        <v>2279</v>
      </c>
      <c r="B2614" s="11" t="s">
        <v>16</v>
      </c>
      <c r="C2614" s="11" t="s">
        <v>17</v>
      </c>
      <c r="D2614" s="22" t="s">
        <v>2280</v>
      </c>
      <c r="E2614" s="12">
        <v>2</v>
      </c>
      <c r="F2614" s="12">
        <v>1332.45</v>
      </c>
      <c r="G2614" s="13">
        <f>ROUND(E2614*F2614,2)</f>
        <v>2664.9</v>
      </c>
      <c r="H2614" s="12">
        <v>2</v>
      </c>
      <c r="I2614" s="38">
        <v>0</v>
      </c>
      <c r="J2614" s="13">
        <f>ROUND(H2614*I2614,2)</f>
        <v>0</v>
      </c>
    </row>
    <row r="2615" spans="1:10" ht="56.25" x14ac:dyDescent="0.25">
      <c r="A2615" s="14"/>
      <c r="B2615" s="14"/>
      <c r="C2615" s="14"/>
      <c r="D2615" s="22" t="s">
        <v>2281</v>
      </c>
      <c r="E2615" s="14"/>
      <c r="F2615" s="14"/>
      <c r="G2615" s="14"/>
      <c r="H2615" s="14"/>
      <c r="I2615" s="14"/>
      <c r="J2615" s="14"/>
    </row>
    <row r="2616" spans="1:10" x14ac:dyDescent="0.25">
      <c r="A2616" s="10" t="s">
        <v>2282</v>
      </c>
      <c r="B2616" s="11" t="s">
        <v>16</v>
      </c>
      <c r="C2616" s="11" t="s">
        <v>17</v>
      </c>
      <c r="D2616" s="22" t="s">
        <v>2283</v>
      </c>
      <c r="E2616" s="12">
        <v>1</v>
      </c>
      <c r="F2616" s="12">
        <v>685.52</v>
      </c>
      <c r="G2616" s="13">
        <f>ROUND(E2616*F2616,2)</f>
        <v>685.52</v>
      </c>
      <c r="H2616" s="12">
        <v>1</v>
      </c>
      <c r="I2616" s="38">
        <v>0</v>
      </c>
      <c r="J2616" s="13">
        <f>ROUND(H2616*I2616,2)</f>
        <v>0</v>
      </c>
    </row>
    <row r="2617" spans="1:10" ht="67.5" x14ac:dyDescent="0.25">
      <c r="A2617" s="14"/>
      <c r="B2617" s="14"/>
      <c r="C2617" s="14"/>
      <c r="D2617" s="22" t="s">
        <v>2284</v>
      </c>
      <c r="E2617" s="14"/>
      <c r="F2617" s="14"/>
      <c r="G2617" s="14"/>
      <c r="H2617" s="14"/>
      <c r="I2617" s="14"/>
      <c r="J2617" s="14"/>
    </row>
    <row r="2618" spans="1:10" x14ac:dyDescent="0.25">
      <c r="A2618" s="14"/>
      <c r="B2618" s="14"/>
      <c r="C2618" s="14"/>
      <c r="D2618" s="33" t="s">
        <v>3069</v>
      </c>
      <c r="E2618" s="12">
        <v>1</v>
      </c>
      <c r="F2618" s="15">
        <f>G2610+G2612+G2614+G2616</f>
        <v>12359.42</v>
      </c>
      <c r="G2618" s="15">
        <f>ROUND(E2618*F2618,2)</f>
        <v>12359.42</v>
      </c>
      <c r="H2618" s="12">
        <v>1</v>
      </c>
      <c r="I2618" s="15">
        <f>J2610+J2612+J2614+J2616</f>
        <v>0</v>
      </c>
      <c r="J2618" s="15">
        <f>ROUND(H2618*I2618,2)</f>
        <v>0</v>
      </c>
    </row>
    <row r="2619" spans="1:10" ht="1.1499999999999999" customHeight="1" x14ac:dyDescent="0.25">
      <c r="A2619" s="16"/>
      <c r="B2619" s="16"/>
      <c r="C2619" s="16"/>
      <c r="D2619" s="34"/>
      <c r="E2619" s="16"/>
      <c r="F2619" s="16"/>
      <c r="G2619" s="16"/>
      <c r="H2619" s="16"/>
      <c r="I2619" s="16"/>
      <c r="J2619" s="16"/>
    </row>
    <row r="2620" spans="1:10" x14ac:dyDescent="0.25">
      <c r="A2620" s="20" t="s">
        <v>3070</v>
      </c>
      <c r="B2620" s="26" t="s">
        <v>10</v>
      </c>
      <c r="C2620" s="20" t="s">
        <v>11</v>
      </c>
      <c r="D2620" s="36" t="s">
        <v>2293</v>
      </c>
      <c r="E2620" s="21">
        <f t="shared" ref="E2620:J2620" si="169">E2627</f>
        <v>1</v>
      </c>
      <c r="F2620" s="21">
        <f t="shared" si="169"/>
        <v>8957.75</v>
      </c>
      <c r="G2620" s="21">
        <f t="shared" si="169"/>
        <v>8957.75</v>
      </c>
      <c r="H2620" s="21">
        <f t="shared" si="169"/>
        <v>1</v>
      </c>
      <c r="I2620" s="21">
        <f t="shared" si="169"/>
        <v>0</v>
      </c>
      <c r="J2620" s="21">
        <f t="shared" si="169"/>
        <v>0</v>
      </c>
    </row>
    <row r="2621" spans="1:10" x14ac:dyDescent="0.25">
      <c r="A2621" s="10" t="s">
        <v>3071</v>
      </c>
      <c r="B2621" s="11" t="s">
        <v>16</v>
      </c>
      <c r="C2621" s="11" t="s">
        <v>17</v>
      </c>
      <c r="D2621" s="22" t="s">
        <v>3072</v>
      </c>
      <c r="E2621" s="12">
        <v>1</v>
      </c>
      <c r="F2621" s="12">
        <v>3753.75</v>
      </c>
      <c r="G2621" s="13">
        <f>ROUND(E2621*F2621,2)</f>
        <v>3753.75</v>
      </c>
      <c r="H2621" s="12">
        <v>1</v>
      </c>
      <c r="I2621" s="38">
        <v>0</v>
      </c>
      <c r="J2621" s="13">
        <f>ROUND(H2621*I2621,2)</f>
        <v>0</v>
      </c>
    </row>
    <row r="2622" spans="1:10" ht="101.25" x14ac:dyDescent="0.25">
      <c r="A2622" s="14"/>
      <c r="B2622" s="14"/>
      <c r="C2622" s="14"/>
      <c r="D2622" s="22" t="s">
        <v>3073</v>
      </c>
      <c r="E2622" s="14"/>
      <c r="F2622" s="14"/>
      <c r="G2622" s="14"/>
      <c r="H2622" s="14"/>
      <c r="I2622" s="14"/>
      <c r="J2622" s="14"/>
    </row>
    <row r="2623" spans="1:10" x14ac:dyDescent="0.25">
      <c r="A2623" s="10" t="s">
        <v>2294</v>
      </c>
      <c r="B2623" s="11" t="s">
        <v>16</v>
      </c>
      <c r="C2623" s="11" t="s">
        <v>107</v>
      </c>
      <c r="D2623" s="22" t="s">
        <v>2295</v>
      </c>
      <c r="E2623" s="12">
        <v>250</v>
      </c>
      <c r="F2623" s="12">
        <v>15.51</v>
      </c>
      <c r="G2623" s="13">
        <f>ROUND(E2623*F2623,2)</f>
        <v>3877.5</v>
      </c>
      <c r="H2623" s="12">
        <v>250</v>
      </c>
      <c r="I2623" s="38">
        <v>0</v>
      </c>
      <c r="J2623" s="13">
        <f>ROUND(H2623*I2623,2)</f>
        <v>0</v>
      </c>
    </row>
    <row r="2624" spans="1:10" ht="33.75" x14ac:dyDescent="0.25">
      <c r="A2624" s="14"/>
      <c r="B2624" s="14"/>
      <c r="C2624" s="14"/>
      <c r="D2624" s="22" t="s">
        <v>2296</v>
      </c>
      <c r="E2624" s="14"/>
      <c r="F2624" s="14"/>
      <c r="G2624" s="14"/>
      <c r="H2624" s="14"/>
      <c r="I2624" s="14"/>
      <c r="J2624" s="14"/>
    </row>
    <row r="2625" spans="1:10" x14ac:dyDescent="0.25">
      <c r="A2625" s="10" t="s">
        <v>3074</v>
      </c>
      <c r="B2625" s="11" t="s">
        <v>16</v>
      </c>
      <c r="C2625" s="11" t="s">
        <v>107</v>
      </c>
      <c r="D2625" s="22" t="s">
        <v>3075</v>
      </c>
      <c r="E2625" s="12">
        <v>175</v>
      </c>
      <c r="F2625" s="12">
        <v>7.58</v>
      </c>
      <c r="G2625" s="13">
        <f>ROUND(E2625*F2625,2)</f>
        <v>1326.5</v>
      </c>
      <c r="H2625" s="12">
        <v>175</v>
      </c>
      <c r="I2625" s="38">
        <v>0</v>
      </c>
      <c r="J2625" s="13">
        <f>ROUND(H2625*I2625,2)</f>
        <v>0</v>
      </c>
    </row>
    <row r="2626" spans="1:10" ht="33.75" x14ac:dyDescent="0.25">
      <c r="A2626" s="14"/>
      <c r="B2626" s="14"/>
      <c r="C2626" s="14"/>
      <c r="D2626" s="22" t="s">
        <v>3076</v>
      </c>
      <c r="E2626" s="14"/>
      <c r="F2626" s="14"/>
      <c r="G2626" s="14"/>
      <c r="H2626" s="14"/>
      <c r="I2626" s="14"/>
      <c r="J2626" s="14"/>
    </row>
    <row r="2627" spans="1:10" x14ac:dyDescent="0.25">
      <c r="A2627" s="14"/>
      <c r="B2627" s="14"/>
      <c r="C2627" s="14"/>
      <c r="D2627" s="33" t="s">
        <v>3077</v>
      </c>
      <c r="E2627" s="12">
        <v>1</v>
      </c>
      <c r="F2627" s="15">
        <f>G2621+G2623+G2625</f>
        <v>8957.75</v>
      </c>
      <c r="G2627" s="15">
        <f>ROUND(E2627*F2627,2)</f>
        <v>8957.75</v>
      </c>
      <c r="H2627" s="12">
        <v>1</v>
      </c>
      <c r="I2627" s="15">
        <f>J2621+J2623+J2625</f>
        <v>0</v>
      </c>
      <c r="J2627" s="15">
        <f>ROUND(H2627*I2627,2)</f>
        <v>0</v>
      </c>
    </row>
    <row r="2628" spans="1:10" ht="1.1499999999999999" customHeight="1" x14ac:dyDescent="0.25">
      <c r="A2628" s="16"/>
      <c r="B2628" s="16"/>
      <c r="C2628" s="16"/>
      <c r="D2628" s="34"/>
      <c r="E2628" s="16"/>
      <c r="F2628" s="16"/>
      <c r="G2628" s="16"/>
      <c r="H2628" s="16"/>
      <c r="I2628" s="16"/>
      <c r="J2628" s="16"/>
    </row>
    <row r="2629" spans="1:10" x14ac:dyDescent="0.25">
      <c r="A2629" s="20" t="s">
        <v>3078</v>
      </c>
      <c r="B2629" s="26" t="s">
        <v>10</v>
      </c>
      <c r="C2629" s="20" t="s">
        <v>11</v>
      </c>
      <c r="D2629" s="36" t="s">
        <v>3079</v>
      </c>
      <c r="E2629" s="21">
        <f t="shared" ref="E2629:J2629" si="170">E2646</f>
        <v>1</v>
      </c>
      <c r="F2629" s="21">
        <f t="shared" si="170"/>
        <v>25054.25</v>
      </c>
      <c r="G2629" s="21">
        <f t="shared" si="170"/>
        <v>25054.25</v>
      </c>
      <c r="H2629" s="21">
        <f t="shared" si="170"/>
        <v>1</v>
      </c>
      <c r="I2629" s="21">
        <f t="shared" si="170"/>
        <v>0</v>
      </c>
      <c r="J2629" s="21">
        <f t="shared" si="170"/>
        <v>0</v>
      </c>
    </row>
    <row r="2630" spans="1:10" ht="22.5" x14ac:dyDescent="0.25">
      <c r="A2630" s="10" t="s">
        <v>3080</v>
      </c>
      <c r="B2630" s="11" t="s">
        <v>16</v>
      </c>
      <c r="C2630" s="11" t="s">
        <v>17</v>
      </c>
      <c r="D2630" s="22" t="s">
        <v>3081</v>
      </c>
      <c r="E2630" s="12">
        <v>1</v>
      </c>
      <c r="F2630" s="12">
        <v>2887.5</v>
      </c>
      <c r="G2630" s="13">
        <f>ROUND(E2630*F2630,2)</f>
        <v>2887.5</v>
      </c>
      <c r="H2630" s="12">
        <v>1</v>
      </c>
      <c r="I2630" s="38">
        <v>0</v>
      </c>
      <c r="J2630" s="13">
        <f>ROUND(H2630*I2630,2)</f>
        <v>0</v>
      </c>
    </row>
    <row r="2631" spans="1:10" ht="191.25" x14ac:dyDescent="0.25">
      <c r="A2631" s="14"/>
      <c r="B2631" s="14"/>
      <c r="C2631" s="14"/>
      <c r="D2631" s="22" t="s">
        <v>3082</v>
      </c>
      <c r="E2631" s="14"/>
      <c r="F2631" s="14"/>
      <c r="G2631" s="14"/>
      <c r="H2631" s="14"/>
      <c r="I2631" s="14"/>
      <c r="J2631" s="14"/>
    </row>
    <row r="2632" spans="1:10" x14ac:dyDescent="0.25">
      <c r="A2632" s="10" t="s">
        <v>3083</v>
      </c>
      <c r="B2632" s="11" t="s">
        <v>16</v>
      </c>
      <c r="C2632" s="11" t="s">
        <v>17</v>
      </c>
      <c r="D2632" s="22" t="s">
        <v>3084</v>
      </c>
      <c r="E2632" s="12">
        <v>1</v>
      </c>
      <c r="F2632" s="12">
        <v>3276</v>
      </c>
      <c r="G2632" s="13">
        <f>ROUND(E2632*F2632,2)</f>
        <v>3276</v>
      </c>
      <c r="H2632" s="12">
        <v>1</v>
      </c>
      <c r="I2632" s="38">
        <v>0</v>
      </c>
      <c r="J2632" s="13">
        <f>ROUND(H2632*I2632,2)</f>
        <v>0</v>
      </c>
    </row>
    <row r="2633" spans="1:10" ht="112.5" x14ac:dyDescent="0.25">
      <c r="A2633" s="14"/>
      <c r="B2633" s="14"/>
      <c r="C2633" s="14"/>
      <c r="D2633" s="22" t="s">
        <v>3085</v>
      </c>
      <c r="E2633" s="14"/>
      <c r="F2633" s="14"/>
      <c r="G2633" s="14"/>
      <c r="H2633" s="14"/>
      <c r="I2633" s="14"/>
      <c r="J2633" s="14"/>
    </row>
    <row r="2634" spans="1:10" x14ac:dyDescent="0.25">
      <c r="A2634" s="10" t="s">
        <v>2333</v>
      </c>
      <c r="B2634" s="11" t="s">
        <v>16</v>
      </c>
      <c r="C2634" s="11" t="s">
        <v>107</v>
      </c>
      <c r="D2634" s="22" t="s">
        <v>2334</v>
      </c>
      <c r="E2634" s="12">
        <v>25</v>
      </c>
      <c r="F2634" s="12">
        <v>53.07</v>
      </c>
      <c r="G2634" s="13">
        <f>ROUND(E2634*F2634,2)</f>
        <v>1326.75</v>
      </c>
      <c r="H2634" s="12">
        <v>25</v>
      </c>
      <c r="I2634" s="38">
        <v>0</v>
      </c>
      <c r="J2634" s="13">
        <f>ROUND(H2634*I2634,2)</f>
        <v>0</v>
      </c>
    </row>
    <row r="2635" spans="1:10" ht="67.5" x14ac:dyDescent="0.25">
      <c r="A2635" s="14"/>
      <c r="B2635" s="14"/>
      <c r="C2635" s="14"/>
      <c r="D2635" s="22" t="s">
        <v>2335</v>
      </c>
      <c r="E2635" s="14"/>
      <c r="F2635" s="14"/>
      <c r="G2635" s="14"/>
      <c r="H2635" s="14"/>
      <c r="I2635" s="14"/>
      <c r="J2635" s="14"/>
    </row>
    <row r="2636" spans="1:10" x14ac:dyDescent="0.25">
      <c r="A2636" s="10" t="s">
        <v>3086</v>
      </c>
      <c r="B2636" s="11" t="s">
        <v>16</v>
      </c>
      <c r="C2636" s="11" t="s">
        <v>107</v>
      </c>
      <c r="D2636" s="22" t="s">
        <v>3087</v>
      </c>
      <c r="E2636" s="12">
        <v>50</v>
      </c>
      <c r="F2636" s="12">
        <v>16.98</v>
      </c>
      <c r="G2636" s="13">
        <f>ROUND(E2636*F2636,2)</f>
        <v>849</v>
      </c>
      <c r="H2636" s="12">
        <v>50</v>
      </c>
      <c r="I2636" s="38">
        <v>0</v>
      </c>
      <c r="J2636" s="13">
        <f>ROUND(H2636*I2636,2)</f>
        <v>0</v>
      </c>
    </row>
    <row r="2637" spans="1:10" ht="33.75" x14ac:dyDescent="0.25">
      <c r="A2637" s="14"/>
      <c r="B2637" s="14"/>
      <c r="C2637" s="14"/>
      <c r="D2637" s="22" t="s">
        <v>3088</v>
      </c>
      <c r="E2637" s="14"/>
      <c r="F2637" s="14"/>
      <c r="G2637" s="14"/>
      <c r="H2637" s="14"/>
      <c r="I2637" s="14"/>
      <c r="J2637" s="14"/>
    </row>
    <row r="2638" spans="1:10" x14ac:dyDescent="0.25">
      <c r="A2638" s="10" t="s">
        <v>3089</v>
      </c>
      <c r="B2638" s="11" t="s">
        <v>16</v>
      </c>
      <c r="C2638" s="11" t="s">
        <v>107</v>
      </c>
      <c r="D2638" s="22" t="s">
        <v>3090</v>
      </c>
      <c r="E2638" s="12">
        <v>475</v>
      </c>
      <c r="F2638" s="12">
        <v>7.6</v>
      </c>
      <c r="G2638" s="13">
        <f>ROUND(E2638*F2638,2)</f>
        <v>3610</v>
      </c>
      <c r="H2638" s="12">
        <v>475</v>
      </c>
      <c r="I2638" s="38">
        <v>0</v>
      </c>
      <c r="J2638" s="13">
        <f>ROUND(H2638*I2638,2)</f>
        <v>0</v>
      </c>
    </row>
    <row r="2639" spans="1:10" ht="22.5" x14ac:dyDescent="0.25">
      <c r="A2639" s="14"/>
      <c r="B2639" s="14"/>
      <c r="C2639" s="14"/>
      <c r="D2639" s="22" t="s">
        <v>3091</v>
      </c>
      <c r="E2639" s="14"/>
      <c r="F2639" s="14"/>
      <c r="G2639" s="14"/>
      <c r="H2639" s="14"/>
      <c r="I2639" s="14"/>
      <c r="J2639" s="14"/>
    </row>
    <row r="2640" spans="1:10" x14ac:dyDescent="0.25">
      <c r="A2640" s="10" t="s">
        <v>3092</v>
      </c>
      <c r="B2640" s="11" t="s">
        <v>16</v>
      </c>
      <c r="C2640" s="11" t="s">
        <v>107</v>
      </c>
      <c r="D2640" s="22" t="s">
        <v>3093</v>
      </c>
      <c r="E2640" s="12">
        <v>450</v>
      </c>
      <c r="F2640" s="12">
        <v>9.82</v>
      </c>
      <c r="G2640" s="13">
        <f>ROUND(E2640*F2640,2)</f>
        <v>4419</v>
      </c>
      <c r="H2640" s="12">
        <v>450</v>
      </c>
      <c r="I2640" s="38">
        <v>0</v>
      </c>
      <c r="J2640" s="13">
        <f>ROUND(H2640*I2640,2)</f>
        <v>0</v>
      </c>
    </row>
    <row r="2641" spans="1:10" x14ac:dyDescent="0.25">
      <c r="A2641" s="14"/>
      <c r="B2641" s="14"/>
      <c r="C2641" s="14"/>
      <c r="D2641" s="22" t="s">
        <v>3094</v>
      </c>
      <c r="E2641" s="14"/>
      <c r="F2641" s="14"/>
      <c r="G2641" s="14"/>
      <c r="H2641" s="14"/>
      <c r="I2641" s="14"/>
      <c r="J2641" s="14"/>
    </row>
    <row r="2642" spans="1:10" x14ac:dyDescent="0.25">
      <c r="A2642" s="10" t="s">
        <v>2240</v>
      </c>
      <c r="B2642" s="11" t="s">
        <v>16</v>
      </c>
      <c r="C2642" s="11" t="s">
        <v>107</v>
      </c>
      <c r="D2642" s="22" t="s">
        <v>2241</v>
      </c>
      <c r="E2642" s="12">
        <v>250</v>
      </c>
      <c r="F2642" s="12">
        <v>10.75</v>
      </c>
      <c r="G2642" s="13">
        <f>ROUND(E2642*F2642,2)</f>
        <v>2687.5</v>
      </c>
      <c r="H2642" s="12">
        <v>250</v>
      </c>
      <c r="I2642" s="38">
        <v>0</v>
      </c>
      <c r="J2642" s="13">
        <f>ROUND(H2642*I2642,2)</f>
        <v>0</v>
      </c>
    </row>
    <row r="2643" spans="1:10" ht="22.5" x14ac:dyDescent="0.25">
      <c r="A2643" s="14"/>
      <c r="B2643" s="14"/>
      <c r="C2643" s="14"/>
      <c r="D2643" s="22" t="s">
        <v>2242</v>
      </c>
      <c r="E2643" s="14"/>
      <c r="F2643" s="14"/>
      <c r="G2643" s="14"/>
      <c r="H2643" s="14"/>
      <c r="I2643" s="14"/>
      <c r="J2643" s="14"/>
    </row>
    <row r="2644" spans="1:10" x14ac:dyDescent="0.25">
      <c r="A2644" s="10" t="s">
        <v>2066</v>
      </c>
      <c r="B2644" s="11" t="s">
        <v>16</v>
      </c>
      <c r="C2644" s="11" t="s">
        <v>107</v>
      </c>
      <c r="D2644" s="22" t="s">
        <v>2067</v>
      </c>
      <c r="E2644" s="12">
        <v>1550</v>
      </c>
      <c r="F2644" s="12">
        <v>3.87</v>
      </c>
      <c r="G2644" s="13">
        <f>ROUND(E2644*F2644,2)</f>
        <v>5998.5</v>
      </c>
      <c r="H2644" s="12">
        <v>1550</v>
      </c>
      <c r="I2644" s="38">
        <v>0</v>
      </c>
      <c r="J2644" s="13">
        <f>ROUND(H2644*I2644,2)</f>
        <v>0</v>
      </c>
    </row>
    <row r="2645" spans="1:10" ht="22.5" x14ac:dyDescent="0.25">
      <c r="A2645" s="14"/>
      <c r="B2645" s="14"/>
      <c r="C2645" s="14"/>
      <c r="D2645" s="22" t="s">
        <v>2068</v>
      </c>
      <c r="E2645" s="14"/>
      <c r="F2645" s="14"/>
      <c r="G2645" s="14"/>
      <c r="H2645" s="14"/>
      <c r="I2645" s="14"/>
      <c r="J2645" s="14"/>
    </row>
    <row r="2646" spans="1:10" x14ac:dyDescent="0.25">
      <c r="A2646" s="14"/>
      <c r="B2646" s="14"/>
      <c r="C2646" s="14"/>
      <c r="D2646" s="33" t="s">
        <v>3095</v>
      </c>
      <c r="E2646" s="12">
        <v>1</v>
      </c>
      <c r="F2646" s="15">
        <f>G2630+G2632+G2634+G2636+G2638+G2640+G2642+G2644</f>
        <v>25054.25</v>
      </c>
      <c r="G2646" s="15">
        <f>ROUND(E2646*F2646,2)</f>
        <v>25054.25</v>
      </c>
      <c r="H2646" s="12">
        <v>1</v>
      </c>
      <c r="I2646" s="15">
        <f>J2630+J2632+J2634+J2636+J2638+J2640+J2642+J2644</f>
        <v>0</v>
      </c>
      <c r="J2646" s="15">
        <f>ROUND(H2646*I2646,2)</f>
        <v>0</v>
      </c>
    </row>
    <row r="2647" spans="1:10" ht="1.1499999999999999" customHeight="1" x14ac:dyDescent="0.25">
      <c r="A2647" s="16"/>
      <c r="B2647" s="16"/>
      <c r="C2647" s="16"/>
      <c r="D2647" s="34"/>
      <c r="E2647" s="16"/>
      <c r="F2647" s="16"/>
      <c r="G2647" s="16"/>
      <c r="H2647" s="16"/>
      <c r="I2647" s="16"/>
      <c r="J2647" s="16"/>
    </row>
    <row r="2648" spans="1:10" x14ac:dyDescent="0.25">
      <c r="A2648" s="20" t="s">
        <v>3096</v>
      </c>
      <c r="B2648" s="26" t="s">
        <v>10</v>
      </c>
      <c r="C2648" s="20" t="s">
        <v>11</v>
      </c>
      <c r="D2648" s="36" t="s">
        <v>3097</v>
      </c>
      <c r="E2648" s="21">
        <f t="shared" ref="E2648:J2648" si="171">E2653</f>
        <v>1</v>
      </c>
      <c r="F2648" s="21">
        <f t="shared" si="171"/>
        <v>2342.27</v>
      </c>
      <c r="G2648" s="21">
        <f t="shared" si="171"/>
        <v>2342.27</v>
      </c>
      <c r="H2648" s="21">
        <f t="shared" si="171"/>
        <v>1</v>
      </c>
      <c r="I2648" s="21">
        <f t="shared" si="171"/>
        <v>0</v>
      </c>
      <c r="J2648" s="21">
        <f t="shared" si="171"/>
        <v>0</v>
      </c>
    </row>
    <row r="2649" spans="1:10" x14ac:dyDescent="0.25">
      <c r="A2649" s="10" t="s">
        <v>3098</v>
      </c>
      <c r="B2649" s="11" t="s">
        <v>16</v>
      </c>
      <c r="C2649" s="11" t="s">
        <v>17</v>
      </c>
      <c r="D2649" s="22" t="s">
        <v>3099</v>
      </c>
      <c r="E2649" s="12">
        <v>1</v>
      </c>
      <c r="F2649" s="12">
        <v>1280.8699999999999</v>
      </c>
      <c r="G2649" s="13">
        <f>ROUND(E2649*F2649,2)</f>
        <v>1280.8699999999999</v>
      </c>
      <c r="H2649" s="12">
        <v>1</v>
      </c>
      <c r="I2649" s="38">
        <v>0</v>
      </c>
      <c r="J2649" s="13">
        <f>ROUND(H2649*I2649,2)</f>
        <v>0</v>
      </c>
    </row>
    <row r="2650" spans="1:10" ht="56.25" x14ac:dyDescent="0.25">
      <c r="A2650" s="14"/>
      <c r="B2650" s="14"/>
      <c r="C2650" s="14"/>
      <c r="D2650" s="22" t="s">
        <v>3100</v>
      </c>
      <c r="E2650" s="14"/>
      <c r="F2650" s="14"/>
      <c r="G2650" s="14"/>
      <c r="H2650" s="14"/>
      <c r="I2650" s="14"/>
      <c r="J2650" s="14"/>
    </row>
    <row r="2651" spans="1:10" x14ac:dyDescent="0.25">
      <c r="A2651" s="10" t="s">
        <v>2333</v>
      </c>
      <c r="B2651" s="11" t="s">
        <v>16</v>
      </c>
      <c r="C2651" s="11" t="s">
        <v>107</v>
      </c>
      <c r="D2651" s="22" t="s">
        <v>2334</v>
      </c>
      <c r="E2651" s="12">
        <v>20</v>
      </c>
      <c r="F2651" s="12">
        <v>53.07</v>
      </c>
      <c r="G2651" s="13">
        <f>ROUND(E2651*F2651,2)</f>
        <v>1061.4000000000001</v>
      </c>
      <c r="H2651" s="12">
        <v>20</v>
      </c>
      <c r="I2651" s="38">
        <v>0</v>
      </c>
      <c r="J2651" s="13">
        <f>ROUND(H2651*I2651,2)</f>
        <v>0</v>
      </c>
    </row>
    <row r="2652" spans="1:10" ht="67.5" x14ac:dyDescent="0.25">
      <c r="A2652" s="14"/>
      <c r="B2652" s="14"/>
      <c r="C2652" s="14"/>
      <c r="D2652" s="22" t="s">
        <v>2335</v>
      </c>
      <c r="E2652" s="14"/>
      <c r="F2652" s="14"/>
      <c r="G2652" s="14"/>
      <c r="H2652" s="14"/>
      <c r="I2652" s="14"/>
      <c r="J2652" s="14"/>
    </row>
    <row r="2653" spans="1:10" x14ac:dyDescent="0.25">
      <c r="A2653" s="14"/>
      <c r="B2653" s="14"/>
      <c r="C2653" s="14"/>
      <c r="D2653" s="33" t="s">
        <v>3101</v>
      </c>
      <c r="E2653" s="12">
        <v>1</v>
      </c>
      <c r="F2653" s="15">
        <f>G2649+G2651</f>
        <v>2342.27</v>
      </c>
      <c r="G2653" s="15">
        <f>ROUND(E2653*F2653,2)</f>
        <v>2342.27</v>
      </c>
      <c r="H2653" s="12">
        <v>1</v>
      </c>
      <c r="I2653" s="15">
        <f>J2649+J2651</f>
        <v>0</v>
      </c>
      <c r="J2653" s="15">
        <f>ROUND(H2653*I2653,2)</f>
        <v>0</v>
      </c>
    </row>
    <row r="2654" spans="1:10" ht="1.1499999999999999" customHeight="1" x14ac:dyDescent="0.25">
      <c r="A2654" s="16"/>
      <c r="B2654" s="16"/>
      <c r="C2654" s="16"/>
      <c r="D2654" s="34"/>
      <c r="E2654" s="16"/>
      <c r="F2654" s="16"/>
      <c r="G2654" s="16"/>
      <c r="H2654" s="16"/>
      <c r="I2654" s="16"/>
      <c r="J2654" s="16"/>
    </row>
    <row r="2655" spans="1:10" x14ac:dyDescent="0.25">
      <c r="A2655" s="20" t="s">
        <v>3102</v>
      </c>
      <c r="B2655" s="20" t="s">
        <v>10</v>
      </c>
      <c r="C2655" s="20" t="s">
        <v>11</v>
      </c>
      <c r="D2655" s="36" t="s">
        <v>3103</v>
      </c>
      <c r="E2655" s="21">
        <f t="shared" ref="E2655:J2655" si="172">E2662</f>
        <v>1</v>
      </c>
      <c r="F2655" s="21">
        <f t="shared" si="172"/>
        <v>2730</v>
      </c>
      <c r="G2655" s="21">
        <f t="shared" si="172"/>
        <v>2730</v>
      </c>
      <c r="H2655" s="21">
        <f t="shared" si="172"/>
        <v>1</v>
      </c>
      <c r="I2655" s="21">
        <f t="shared" si="172"/>
        <v>0</v>
      </c>
      <c r="J2655" s="21">
        <f t="shared" si="172"/>
        <v>0</v>
      </c>
    </row>
    <row r="2656" spans="1:10" ht="22.5" x14ac:dyDescent="0.25">
      <c r="A2656" s="10" t="s">
        <v>3104</v>
      </c>
      <c r="B2656" s="11" t="s">
        <v>16</v>
      </c>
      <c r="C2656" s="11" t="s">
        <v>17</v>
      </c>
      <c r="D2656" s="22" t="s">
        <v>3105</v>
      </c>
      <c r="E2656" s="12">
        <v>1</v>
      </c>
      <c r="F2656" s="12">
        <v>813.75</v>
      </c>
      <c r="G2656" s="13">
        <f>ROUND(E2656*F2656,2)</f>
        <v>813.75</v>
      </c>
      <c r="H2656" s="12">
        <v>1</v>
      </c>
      <c r="I2656" s="38">
        <v>0</v>
      </c>
      <c r="J2656" s="13">
        <f>ROUND(H2656*I2656,2)</f>
        <v>0</v>
      </c>
    </row>
    <row r="2657" spans="1:10" ht="33.75" x14ac:dyDescent="0.25">
      <c r="A2657" s="14"/>
      <c r="B2657" s="14"/>
      <c r="C2657" s="14"/>
      <c r="D2657" s="22" t="s">
        <v>3106</v>
      </c>
      <c r="E2657" s="14"/>
      <c r="F2657" s="14"/>
      <c r="G2657" s="14"/>
      <c r="H2657" s="14"/>
      <c r="I2657" s="14"/>
      <c r="J2657" s="14"/>
    </row>
    <row r="2658" spans="1:10" x14ac:dyDescent="0.25">
      <c r="A2658" s="10" t="s">
        <v>3107</v>
      </c>
      <c r="B2658" s="11" t="s">
        <v>16</v>
      </c>
      <c r="C2658" s="11" t="s">
        <v>17</v>
      </c>
      <c r="D2658" s="22" t="s">
        <v>3108</v>
      </c>
      <c r="E2658" s="12">
        <v>1</v>
      </c>
      <c r="F2658" s="12">
        <v>1312.5</v>
      </c>
      <c r="G2658" s="13">
        <f>ROUND(E2658*F2658,2)</f>
        <v>1312.5</v>
      </c>
      <c r="H2658" s="12">
        <v>1</v>
      </c>
      <c r="I2658" s="38">
        <v>0</v>
      </c>
      <c r="J2658" s="13">
        <f>ROUND(H2658*I2658,2)</f>
        <v>0</v>
      </c>
    </row>
    <row r="2659" spans="1:10" ht="56.25" x14ac:dyDescent="0.25">
      <c r="A2659" s="14"/>
      <c r="B2659" s="14"/>
      <c r="C2659" s="14"/>
      <c r="D2659" s="22" t="s">
        <v>3109</v>
      </c>
      <c r="E2659" s="14"/>
      <c r="F2659" s="14"/>
      <c r="G2659" s="14"/>
      <c r="H2659" s="14"/>
      <c r="I2659" s="14"/>
      <c r="J2659" s="14"/>
    </row>
    <row r="2660" spans="1:10" x14ac:dyDescent="0.25">
      <c r="A2660" s="10" t="s">
        <v>3110</v>
      </c>
      <c r="B2660" s="11" t="s">
        <v>16</v>
      </c>
      <c r="C2660" s="11" t="s">
        <v>17</v>
      </c>
      <c r="D2660" s="22" t="s">
        <v>3111</v>
      </c>
      <c r="E2660" s="12">
        <v>1</v>
      </c>
      <c r="F2660" s="12">
        <v>603.75</v>
      </c>
      <c r="G2660" s="13">
        <f>ROUND(E2660*F2660,2)</f>
        <v>603.75</v>
      </c>
      <c r="H2660" s="12">
        <v>1</v>
      </c>
      <c r="I2660" s="38">
        <v>0</v>
      </c>
      <c r="J2660" s="13">
        <f>ROUND(H2660*I2660,2)</f>
        <v>0</v>
      </c>
    </row>
    <row r="2661" spans="1:10" ht="56.25" x14ac:dyDescent="0.25">
      <c r="A2661" s="14"/>
      <c r="B2661" s="14"/>
      <c r="C2661" s="14"/>
      <c r="D2661" s="22" t="s">
        <v>3112</v>
      </c>
      <c r="E2661" s="14"/>
      <c r="F2661" s="14"/>
      <c r="G2661" s="14"/>
      <c r="H2661" s="14"/>
      <c r="I2661" s="14"/>
      <c r="J2661" s="14"/>
    </row>
    <row r="2662" spans="1:10" x14ac:dyDescent="0.25">
      <c r="A2662" s="14"/>
      <c r="B2662" s="14"/>
      <c r="C2662" s="14"/>
      <c r="D2662" s="33" t="s">
        <v>3113</v>
      </c>
      <c r="E2662" s="12">
        <v>1</v>
      </c>
      <c r="F2662" s="15">
        <f>G2656+G2658+G2660</f>
        <v>2730</v>
      </c>
      <c r="G2662" s="15">
        <f>ROUND(E2662*F2662,2)</f>
        <v>2730</v>
      </c>
      <c r="H2662" s="12">
        <v>1</v>
      </c>
      <c r="I2662" s="15">
        <f>J2656+J2658+J2660</f>
        <v>0</v>
      </c>
      <c r="J2662" s="15">
        <f>ROUND(H2662*I2662,2)</f>
        <v>0</v>
      </c>
    </row>
    <row r="2663" spans="1:10" ht="1.1499999999999999" customHeight="1" x14ac:dyDescent="0.25">
      <c r="A2663" s="16"/>
      <c r="B2663" s="16"/>
      <c r="C2663" s="16"/>
      <c r="D2663" s="34"/>
      <c r="E2663" s="16"/>
      <c r="F2663" s="16"/>
      <c r="G2663" s="16"/>
      <c r="H2663" s="16"/>
      <c r="I2663" s="16"/>
      <c r="J2663" s="16"/>
    </row>
    <row r="2664" spans="1:10" x14ac:dyDescent="0.25">
      <c r="A2664" s="20" t="s">
        <v>3114</v>
      </c>
      <c r="B2664" s="20" t="s">
        <v>10</v>
      </c>
      <c r="C2664" s="20" t="s">
        <v>11</v>
      </c>
      <c r="D2664" s="36" t="s">
        <v>3115</v>
      </c>
      <c r="E2664" s="21">
        <f t="shared" ref="E2664:J2664" si="173">E2671</f>
        <v>1</v>
      </c>
      <c r="F2664" s="21">
        <f t="shared" si="173"/>
        <v>11053.5</v>
      </c>
      <c r="G2664" s="21">
        <f t="shared" si="173"/>
        <v>11053.5</v>
      </c>
      <c r="H2664" s="21">
        <f t="shared" si="173"/>
        <v>1</v>
      </c>
      <c r="I2664" s="21">
        <f t="shared" si="173"/>
        <v>0</v>
      </c>
      <c r="J2664" s="21">
        <f t="shared" si="173"/>
        <v>0</v>
      </c>
    </row>
    <row r="2665" spans="1:10" x14ac:dyDescent="0.25">
      <c r="A2665" s="10" t="s">
        <v>2333</v>
      </c>
      <c r="B2665" s="11" t="s">
        <v>16</v>
      </c>
      <c r="C2665" s="11" t="s">
        <v>107</v>
      </c>
      <c r="D2665" s="22" t="s">
        <v>2334</v>
      </c>
      <c r="E2665" s="12">
        <v>50</v>
      </c>
      <c r="F2665" s="12">
        <v>53.07</v>
      </c>
      <c r="G2665" s="13">
        <f>ROUND(E2665*F2665,2)</f>
        <v>2653.5</v>
      </c>
      <c r="H2665" s="12">
        <v>50</v>
      </c>
      <c r="I2665" s="38">
        <v>0</v>
      </c>
      <c r="J2665" s="13">
        <f>ROUND(H2665*I2665,2)</f>
        <v>0</v>
      </c>
    </row>
    <row r="2666" spans="1:10" ht="67.5" x14ac:dyDescent="0.25">
      <c r="A2666" s="14"/>
      <c r="B2666" s="14"/>
      <c r="C2666" s="14"/>
      <c r="D2666" s="22" t="s">
        <v>2335</v>
      </c>
      <c r="E2666" s="14"/>
      <c r="F2666" s="14"/>
      <c r="G2666" s="14"/>
      <c r="H2666" s="14"/>
      <c r="I2666" s="14"/>
      <c r="J2666" s="14"/>
    </row>
    <row r="2667" spans="1:10" x14ac:dyDescent="0.25">
      <c r="A2667" s="10" t="s">
        <v>3116</v>
      </c>
      <c r="B2667" s="11" t="s">
        <v>16</v>
      </c>
      <c r="C2667" s="11" t="s">
        <v>17</v>
      </c>
      <c r="D2667" s="22" t="s">
        <v>3117</v>
      </c>
      <c r="E2667" s="12">
        <v>1</v>
      </c>
      <c r="F2667" s="12">
        <v>7612.5</v>
      </c>
      <c r="G2667" s="13">
        <f>ROUND(E2667*F2667,2)</f>
        <v>7612.5</v>
      </c>
      <c r="H2667" s="12">
        <v>1</v>
      </c>
      <c r="I2667" s="38">
        <v>0</v>
      </c>
      <c r="J2667" s="13">
        <f>ROUND(H2667*I2667,2)</f>
        <v>0</v>
      </c>
    </row>
    <row r="2668" spans="1:10" ht="67.5" x14ac:dyDescent="0.25">
      <c r="A2668" s="14"/>
      <c r="B2668" s="14"/>
      <c r="C2668" s="14"/>
      <c r="D2668" s="22" t="s">
        <v>3118</v>
      </c>
      <c r="E2668" s="14"/>
      <c r="F2668" s="14"/>
      <c r="G2668" s="14"/>
      <c r="H2668" s="14"/>
      <c r="I2668" s="14"/>
      <c r="J2668" s="14"/>
    </row>
    <row r="2669" spans="1:10" x14ac:dyDescent="0.25">
      <c r="A2669" s="10" t="s">
        <v>3119</v>
      </c>
      <c r="B2669" s="11" t="s">
        <v>16</v>
      </c>
      <c r="C2669" s="11" t="s">
        <v>17</v>
      </c>
      <c r="D2669" s="22" t="s">
        <v>3120</v>
      </c>
      <c r="E2669" s="12">
        <v>1</v>
      </c>
      <c r="F2669" s="12">
        <v>787.5</v>
      </c>
      <c r="G2669" s="13">
        <f>ROUND(E2669*F2669,2)</f>
        <v>787.5</v>
      </c>
      <c r="H2669" s="12">
        <v>1</v>
      </c>
      <c r="I2669" s="38">
        <v>0</v>
      </c>
      <c r="J2669" s="13">
        <f>ROUND(H2669*I2669,2)</f>
        <v>0</v>
      </c>
    </row>
    <row r="2670" spans="1:10" ht="33.75" x14ac:dyDescent="0.25">
      <c r="A2670" s="14"/>
      <c r="B2670" s="14"/>
      <c r="C2670" s="14"/>
      <c r="D2670" s="22" t="s">
        <v>3121</v>
      </c>
      <c r="E2670" s="14"/>
      <c r="F2670" s="14"/>
      <c r="G2670" s="14"/>
      <c r="H2670" s="14"/>
      <c r="I2670" s="14"/>
      <c r="J2670" s="14"/>
    </row>
    <row r="2671" spans="1:10" x14ac:dyDescent="0.25">
      <c r="A2671" s="14"/>
      <c r="B2671" s="14"/>
      <c r="C2671" s="14"/>
      <c r="D2671" s="33" t="s">
        <v>3122</v>
      </c>
      <c r="E2671" s="12">
        <v>1</v>
      </c>
      <c r="F2671" s="15">
        <f>G2665+G2667+G2669</f>
        <v>11053.5</v>
      </c>
      <c r="G2671" s="15">
        <f>ROUND(E2671*F2671,2)</f>
        <v>11053.5</v>
      </c>
      <c r="H2671" s="12">
        <v>1</v>
      </c>
      <c r="I2671" s="15">
        <f>J2665+J2667+J2669</f>
        <v>0</v>
      </c>
      <c r="J2671" s="15">
        <f>ROUND(H2671*I2671,2)</f>
        <v>0</v>
      </c>
    </row>
    <row r="2672" spans="1:10" ht="1.1499999999999999" customHeight="1" x14ac:dyDescent="0.25">
      <c r="A2672" s="16"/>
      <c r="B2672" s="16"/>
      <c r="C2672" s="16"/>
      <c r="D2672" s="34"/>
      <c r="E2672" s="16"/>
      <c r="F2672" s="16"/>
      <c r="G2672" s="16"/>
      <c r="H2672" s="16"/>
      <c r="I2672" s="16"/>
      <c r="J2672" s="16"/>
    </row>
    <row r="2673" spans="1:10" x14ac:dyDescent="0.25">
      <c r="A2673" s="14"/>
      <c r="B2673" s="14"/>
      <c r="C2673" s="14"/>
      <c r="D2673" s="33" t="s">
        <v>3123</v>
      </c>
      <c r="E2673" s="12">
        <v>1</v>
      </c>
      <c r="F2673" s="15">
        <f>G2367+G2403+G2440+G2455+G2491+G2498+G2525+G2558+G2577+G2600+G2609+G2620+G2629+G2648+G2655+G2664</f>
        <v>439960.09</v>
      </c>
      <c r="G2673" s="15">
        <f>ROUND(E2673*F2673,2)</f>
        <v>439960.09</v>
      </c>
      <c r="H2673" s="12">
        <v>1</v>
      </c>
      <c r="I2673" s="15">
        <f>J2367+J2403+J2440+J2455+J2491+J2498+J2525+J2558+J2577+J2600+J2609+J2620+J2629+J2648+J2655+J2664</f>
        <v>0</v>
      </c>
      <c r="J2673" s="15">
        <f>ROUND(H2673*I2673,2)</f>
        <v>0</v>
      </c>
    </row>
    <row r="2674" spans="1:10" ht="1.1499999999999999" customHeight="1" x14ac:dyDescent="0.25">
      <c r="A2674" s="16"/>
      <c r="B2674" s="16"/>
      <c r="C2674" s="16"/>
      <c r="D2674" s="34"/>
      <c r="E2674" s="16"/>
      <c r="F2674" s="16"/>
      <c r="G2674" s="16"/>
      <c r="H2674" s="16"/>
      <c r="I2674" s="16"/>
      <c r="J2674" s="16"/>
    </row>
    <row r="2675" spans="1:10" x14ac:dyDescent="0.25">
      <c r="A2675" s="17" t="s">
        <v>3124</v>
      </c>
      <c r="B2675" s="23" t="s">
        <v>10</v>
      </c>
      <c r="C2675" s="17" t="s">
        <v>11</v>
      </c>
      <c r="D2675" s="35" t="s">
        <v>2357</v>
      </c>
      <c r="E2675" s="18">
        <f t="shared" ref="E2675:J2675" si="174">E2704</f>
        <v>1</v>
      </c>
      <c r="F2675" s="18">
        <f t="shared" si="174"/>
        <v>33225.69</v>
      </c>
      <c r="G2675" s="18">
        <f t="shared" si="174"/>
        <v>33225.69</v>
      </c>
      <c r="H2675" s="18">
        <f t="shared" si="174"/>
        <v>1</v>
      </c>
      <c r="I2675" s="18">
        <f t="shared" si="174"/>
        <v>0</v>
      </c>
      <c r="J2675" s="18">
        <f t="shared" si="174"/>
        <v>0</v>
      </c>
    </row>
    <row r="2676" spans="1:10" x14ac:dyDescent="0.25">
      <c r="A2676" s="20" t="s">
        <v>3125</v>
      </c>
      <c r="B2676" s="20" t="s">
        <v>10</v>
      </c>
      <c r="C2676" s="20" t="s">
        <v>11</v>
      </c>
      <c r="D2676" s="36" t="s">
        <v>3126</v>
      </c>
      <c r="E2676" s="21">
        <f t="shared" ref="E2676:J2676" si="175">E2681</f>
        <v>1</v>
      </c>
      <c r="F2676" s="21">
        <f t="shared" si="175"/>
        <v>14222.9</v>
      </c>
      <c r="G2676" s="21">
        <f t="shared" si="175"/>
        <v>14222.9</v>
      </c>
      <c r="H2676" s="21">
        <f t="shared" si="175"/>
        <v>1</v>
      </c>
      <c r="I2676" s="21">
        <f t="shared" si="175"/>
        <v>0</v>
      </c>
      <c r="J2676" s="21">
        <f t="shared" si="175"/>
        <v>0</v>
      </c>
    </row>
    <row r="2677" spans="1:10" x14ac:dyDescent="0.25">
      <c r="A2677" s="10" t="s">
        <v>3127</v>
      </c>
      <c r="B2677" s="11" t="s">
        <v>16</v>
      </c>
      <c r="C2677" s="11" t="s">
        <v>1723</v>
      </c>
      <c r="D2677" s="22" t="s">
        <v>3128</v>
      </c>
      <c r="E2677" s="12">
        <v>10</v>
      </c>
      <c r="F2677" s="12">
        <v>1198.3</v>
      </c>
      <c r="G2677" s="13">
        <f>ROUND(E2677*F2677,2)</f>
        <v>11983</v>
      </c>
      <c r="H2677" s="12">
        <v>10</v>
      </c>
      <c r="I2677" s="38">
        <v>0</v>
      </c>
      <c r="J2677" s="13">
        <f>ROUND(H2677*I2677,2)</f>
        <v>0</v>
      </c>
    </row>
    <row r="2678" spans="1:10" ht="67.5" x14ac:dyDescent="0.25">
      <c r="A2678" s="14"/>
      <c r="B2678" s="14"/>
      <c r="C2678" s="14"/>
      <c r="D2678" s="22" t="s">
        <v>3129</v>
      </c>
      <c r="E2678" s="14"/>
      <c r="F2678" s="14"/>
      <c r="G2678" s="14"/>
      <c r="H2678" s="14"/>
      <c r="I2678" s="14"/>
      <c r="J2678" s="14"/>
    </row>
    <row r="2679" spans="1:10" x14ac:dyDescent="0.25">
      <c r="A2679" s="10" t="s">
        <v>3130</v>
      </c>
      <c r="B2679" s="11" t="s">
        <v>16</v>
      </c>
      <c r="C2679" s="11" t="s">
        <v>1723</v>
      </c>
      <c r="D2679" s="22" t="s">
        <v>3131</v>
      </c>
      <c r="E2679" s="12">
        <v>10</v>
      </c>
      <c r="F2679" s="12">
        <v>223.99</v>
      </c>
      <c r="G2679" s="13">
        <f>ROUND(E2679*F2679,2)</f>
        <v>2239.9</v>
      </c>
      <c r="H2679" s="12">
        <v>10</v>
      </c>
      <c r="I2679" s="38">
        <v>0</v>
      </c>
      <c r="J2679" s="13">
        <f>ROUND(H2679*I2679,2)</f>
        <v>0</v>
      </c>
    </row>
    <row r="2680" spans="1:10" x14ac:dyDescent="0.25">
      <c r="A2680" s="14"/>
      <c r="B2680" s="14"/>
      <c r="C2680" s="14"/>
      <c r="D2680" s="22" t="s">
        <v>3132</v>
      </c>
      <c r="E2680" s="14"/>
      <c r="F2680" s="14"/>
      <c r="G2680" s="14"/>
      <c r="H2680" s="14"/>
      <c r="I2680" s="14"/>
      <c r="J2680" s="14"/>
    </row>
    <row r="2681" spans="1:10" x14ac:dyDescent="0.25">
      <c r="A2681" s="14"/>
      <c r="B2681" s="14"/>
      <c r="C2681" s="14"/>
      <c r="D2681" s="33" t="s">
        <v>3133</v>
      </c>
      <c r="E2681" s="12">
        <v>1</v>
      </c>
      <c r="F2681" s="15">
        <f>G2677+G2679</f>
        <v>14222.9</v>
      </c>
      <c r="G2681" s="15">
        <f>ROUND(E2681*F2681,2)</f>
        <v>14222.9</v>
      </c>
      <c r="H2681" s="12">
        <v>1</v>
      </c>
      <c r="I2681" s="15">
        <f>J2677+J2679</f>
        <v>0</v>
      </c>
      <c r="J2681" s="15">
        <f>ROUND(H2681*I2681,2)</f>
        <v>0</v>
      </c>
    </row>
    <row r="2682" spans="1:10" ht="1.1499999999999999" customHeight="1" x14ac:dyDescent="0.25">
      <c r="A2682" s="16"/>
      <c r="B2682" s="16"/>
      <c r="C2682" s="16"/>
      <c r="D2682" s="34"/>
      <c r="E2682" s="16"/>
      <c r="F2682" s="16"/>
      <c r="G2682" s="16"/>
      <c r="H2682" s="16"/>
      <c r="I2682" s="16"/>
      <c r="J2682" s="16"/>
    </row>
    <row r="2683" spans="1:10" x14ac:dyDescent="0.25">
      <c r="A2683" s="20" t="s">
        <v>3134</v>
      </c>
      <c r="B2683" s="20" t="s">
        <v>10</v>
      </c>
      <c r="C2683" s="20" t="s">
        <v>11</v>
      </c>
      <c r="D2683" s="36" t="s">
        <v>3135</v>
      </c>
      <c r="E2683" s="21">
        <f t="shared" ref="E2683:J2683" si="176">E2702</f>
        <v>1</v>
      </c>
      <c r="F2683" s="21">
        <f t="shared" si="176"/>
        <v>19002.79</v>
      </c>
      <c r="G2683" s="21">
        <f t="shared" si="176"/>
        <v>19002.79</v>
      </c>
      <c r="H2683" s="21">
        <f t="shared" si="176"/>
        <v>1</v>
      </c>
      <c r="I2683" s="21">
        <f t="shared" si="176"/>
        <v>0</v>
      </c>
      <c r="J2683" s="21">
        <f t="shared" si="176"/>
        <v>0</v>
      </c>
    </row>
    <row r="2684" spans="1:10" ht="22.5" x14ac:dyDescent="0.25">
      <c r="A2684" s="10" t="s">
        <v>3136</v>
      </c>
      <c r="B2684" s="11" t="s">
        <v>16</v>
      </c>
      <c r="C2684" s="11" t="s">
        <v>1723</v>
      </c>
      <c r="D2684" s="22" t="s">
        <v>3137</v>
      </c>
      <c r="E2684" s="12">
        <v>14</v>
      </c>
      <c r="F2684" s="12">
        <v>202</v>
      </c>
      <c r="G2684" s="13">
        <f>ROUND(E2684*F2684,2)</f>
        <v>2828</v>
      </c>
      <c r="H2684" s="12">
        <v>14</v>
      </c>
      <c r="I2684" s="38">
        <v>0</v>
      </c>
      <c r="J2684" s="13">
        <f>ROUND(H2684*I2684,2)</f>
        <v>0</v>
      </c>
    </row>
    <row r="2685" spans="1:10" ht="22.5" x14ac:dyDescent="0.25">
      <c r="A2685" s="14"/>
      <c r="B2685" s="14"/>
      <c r="C2685" s="14"/>
      <c r="D2685" s="22" t="s">
        <v>3137</v>
      </c>
      <c r="E2685" s="14"/>
      <c r="F2685" s="14"/>
      <c r="G2685" s="14"/>
      <c r="H2685" s="14"/>
      <c r="I2685" s="14"/>
      <c r="J2685" s="14"/>
    </row>
    <row r="2686" spans="1:10" x14ac:dyDescent="0.25">
      <c r="A2686" s="10" t="s">
        <v>3138</v>
      </c>
      <c r="B2686" s="11" t="s">
        <v>16</v>
      </c>
      <c r="C2686" s="11" t="s">
        <v>11</v>
      </c>
      <c r="D2686" s="22" t="s">
        <v>3139</v>
      </c>
      <c r="E2686" s="12">
        <v>6</v>
      </c>
      <c r="F2686" s="12">
        <v>19.45</v>
      </c>
      <c r="G2686" s="13">
        <f>ROUND(E2686*F2686,2)</f>
        <v>116.7</v>
      </c>
      <c r="H2686" s="12">
        <v>6</v>
      </c>
      <c r="I2686" s="38">
        <v>0</v>
      </c>
      <c r="J2686" s="13">
        <f>ROUND(H2686*I2686,2)</f>
        <v>0</v>
      </c>
    </row>
    <row r="2687" spans="1:10" x14ac:dyDescent="0.25">
      <c r="A2687" s="14"/>
      <c r="B2687" s="14"/>
      <c r="C2687" s="14"/>
      <c r="D2687" s="22" t="s">
        <v>3140</v>
      </c>
      <c r="E2687" s="14"/>
      <c r="F2687" s="14"/>
      <c r="G2687" s="14"/>
      <c r="H2687" s="14"/>
      <c r="I2687" s="14"/>
      <c r="J2687" s="14"/>
    </row>
    <row r="2688" spans="1:10" x14ac:dyDescent="0.25">
      <c r="A2688" s="10" t="s">
        <v>3141</v>
      </c>
      <c r="B2688" s="11" t="s">
        <v>16</v>
      </c>
      <c r="C2688" s="11" t="s">
        <v>1723</v>
      </c>
      <c r="D2688" s="22" t="s">
        <v>3142</v>
      </c>
      <c r="E2688" s="12">
        <v>5</v>
      </c>
      <c r="F2688" s="12">
        <v>274.05</v>
      </c>
      <c r="G2688" s="13">
        <f>ROUND(E2688*F2688,2)</f>
        <v>1370.25</v>
      </c>
      <c r="H2688" s="12">
        <v>5</v>
      </c>
      <c r="I2688" s="38">
        <v>0</v>
      </c>
      <c r="J2688" s="13">
        <f>ROUND(H2688*I2688,2)</f>
        <v>0</v>
      </c>
    </row>
    <row r="2689" spans="1:10" ht="22.5" x14ac:dyDescent="0.25">
      <c r="A2689" s="14"/>
      <c r="B2689" s="14"/>
      <c r="C2689" s="14"/>
      <c r="D2689" s="22" t="s">
        <v>3143</v>
      </c>
      <c r="E2689" s="14"/>
      <c r="F2689" s="14"/>
      <c r="G2689" s="14"/>
      <c r="H2689" s="14"/>
      <c r="I2689" s="14"/>
      <c r="J2689" s="14"/>
    </row>
    <row r="2690" spans="1:10" x14ac:dyDescent="0.25">
      <c r="A2690" s="10" t="s">
        <v>3144</v>
      </c>
      <c r="B2690" s="11" t="s">
        <v>16</v>
      </c>
      <c r="C2690" s="11" t="s">
        <v>1723</v>
      </c>
      <c r="D2690" s="22" t="s">
        <v>3145</v>
      </c>
      <c r="E2690" s="12">
        <v>7</v>
      </c>
      <c r="F2690" s="12">
        <v>202</v>
      </c>
      <c r="G2690" s="13">
        <f>ROUND(E2690*F2690,2)</f>
        <v>1414</v>
      </c>
      <c r="H2690" s="12">
        <v>7</v>
      </c>
      <c r="I2690" s="38">
        <v>0</v>
      </c>
      <c r="J2690" s="13">
        <f>ROUND(H2690*I2690,2)</f>
        <v>0</v>
      </c>
    </row>
    <row r="2691" spans="1:10" ht="22.5" x14ac:dyDescent="0.25">
      <c r="A2691" s="14"/>
      <c r="B2691" s="14"/>
      <c r="C2691" s="14"/>
      <c r="D2691" s="22" t="s">
        <v>3146</v>
      </c>
      <c r="E2691" s="14"/>
      <c r="F2691" s="14"/>
      <c r="G2691" s="14"/>
      <c r="H2691" s="14"/>
      <c r="I2691" s="14"/>
      <c r="J2691" s="14"/>
    </row>
    <row r="2692" spans="1:10" x14ac:dyDescent="0.25">
      <c r="A2692" s="10" t="s">
        <v>3147</v>
      </c>
      <c r="B2692" s="11" t="s">
        <v>16</v>
      </c>
      <c r="C2692" s="11" t="s">
        <v>1723</v>
      </c>
      <c r="D2692" s="22" t="s">
        <v>3148</v>
      </c>
      <c r="E2692" s="12">
        <v>2</v>
      </c>
      <c r="F2692" s="12">
        <v>274.05</v>
      </c>
      <c r="G2692" s="13">
        <f>ROUND(E2692*F2692,2)</f>
        <v>548.1</v>
      </c>
      <c r="H2692" s="12">
        <v>2</v>
      </c>
      <c r="I2692" s="38">
        <v>0</v>
      </c>
      <c r="J2692" s="13">
        <f>ROUND(H2692*I2692,2)</f>
        <v>0</v>
      </c>
    </row>
    <row r="2693" spans="1:10" ht="22.5" x14ac:dyDescent="0.25">
      <c r="A2693" s="14"/>
      <c r="B2693" s="14"/>
      <c r="C2693" s="14"/>
      <c r="D2693" s="22" t="s">
        <v>3149</v>
      </c>
      <c r="E2693" s="14"/>
      <c r="F2693" s="14"/>
      <c r="G2693" s="14"/>
      <c r="H2693" s="14"/>
      <c r="I2693" s="14"/>
      <c r="J2693" s="14"/>
    </row>
    <row r="2694" spans="1:10" x14ac:dyDescent="0.25">
      <c r="A2694" s="10" t="s">
        <v>3150</v>
      </c>
      <c r="B2694" s="11" t="s">
        <v>16</v>
      </c>
      <c r="C2694" s="11" t="s">
        <v>11</v>
      </c>
      <c r="D2694" s="22" t="s">
        <v>3151</v>
      </c>
      <c r="E2694" s="12">
        <v>6</v>
      </c>
      <c r="F2694" s="12">
        <v>48.55</v>
      </c>
      <c r="G2694" s="13">
        <f>ROUND(E2694*F2694,2)</f>
        <v>291.3</v>
      </c>
      <c r="H2694" s="12">
        <v>6</v>
      </c>
      <c r="I2694" s="38">
        <v>0</v>
      </c>
      <c r="J2694" s="13">
        <f>ROUND(H2694*I2694,2)</f>
        <v>0</v>
      </c>
    </row>
    <row r="2695" spans="1:10" x14ac:dyDescent="0.25">
      <c r="A2695" s="14"/>
      <c r="B2695" s="14"/>
      <c r="C2695" s="14"/>
      <c r="D2695" s="22" t="s">
        <v>3152</v>
      </c>
      <c r="E2695" s="14"/>
      <c r="F2695" s="14"/>
      <c r="G2695" s="14"/>
      <c r="H2695" s="14"/>
      <c r="I2695" s="14"/>
      <c r="J2695" s="14"/>
    </row>
    <row r="2696" spans="1:10" x14ac:dyDescent="0.25">
      <c r="A2696" s="10" t="s">
        <v>2358</v>
      </c>
      <c r="B2696" s="11" t="s">
        <v>16</v>
      </c>
      <c r="C2696" s="11" t="s">
        <v>1723</v>
      </c>
      <c r="D2696" s="22" t="s">
        <v>2359</v>
      </c>
      <c r="E2696" s="12">
        <v>2</v>
      </c>
      <c r="F2696" s="12">
        <v>800</v>
      </c>
      <c r="G2696" s="13">
        <f>ROUND(E2696*F2696,2)</f>
        <v>1600</v>
      </c>
      <c r="H2696" s="12">
        <v>2</v>
      </c>
      <c r="I2696" s="38">
        <v>0</v>
      </c>
      <c r="J2696" s="13">
        <f>ROUND(H2696*I2696,2)</f>
        <v>0</v>
      </c>
    </row>
    <row r="2697" spans="1:10" ht="90" x14ac:dyDescent="0.25">
      <c r="A2697" s="14"/>
      <c r="B2697" s="14"/>
      <c r="C2697" s="14"/>
      <c r="D2697" s="22" t="s">
        <v>2360</v>
      </c>
      <c r="E2697" s="14"/>
      <c r="F2697" s="14"/>
      <c r="G2697" s="14"/>
      <c r="H2697" s="14"/>
      <c r="I2697" s="14"/>
      <c r="J2697" s="14"/>
    </row>
    <row r="2698" spans="1:10" x14ac:dyDescent="0.25">
      <c r="A2698" s="10" t="s">
        <v>3153</v>
      </c>
      <c r="B2698" s="11" t="s">
        <v>16</v>
      </c>
      <c r="C2698" s="11" t="s">
        <v>1723</v>
      </c>
      <c r="D2698" s="22" t="s">
        <v>3154</v>
      </c>
      <c r="E2698" s="12">
        <v>2</v>
      </c>
      <c r="F2698" s="12">
        <v>2307.2199999999998</v>
      </c>
      <c r="G2698" s="13">
        <f>ROUND(E2698*F2698,2)</f>
        <v>4614.4399999999996</v>
      </c>
      <c r="H2698" s="12">
        <v>2</v>
      </c>
      <c r="I2698" s="38">
        <v>0</v>
      </c>
      <c r="J2698" s="13">
        <f>ROUND(H2698*I2698,2)</f>
        <v>0</v>
      </c>
    </row>
    <row r="2699" spans="1:10" ht="33.75" x14ac:dyDescent="0.25">
      <c r="A2699" s="14"/>
      <c r="B2699" s="14"/>
      <c r="C2699" s="14"/>
      <c r="D2699" s="22" t="s">
        <v>3155</v>
      </c>
      <c r="E2699" s="14"/>
      <c r="F2699" s="14"/>
      <c r="G2699" s="14"/>
      <c r="H2699" s="14"/>
      <c r="I2699" s="14"/>
      <c r="J2699" s="14"/>
    </row>
    <row r="2700" spans="1:10" x14ac:dyDescent="0.25">
      <c r="A2700" s="10" t="s">
        <v>3156</v>
      </c>
      <c r="B2700" s="11" t="s">
        <v>16</v>
      </c>
      <c r="C2700" s="11" t="s">
        <v>1723</v>
      </c>
      <c r="D2700" s="22" t="s">
        <v>3157</v>
      </c>
      <c r="E2700" s="12">
        <v>2</v>
      </c>
      <c r="F2700" s="12">
        <v>3110</v>
      </c>
      <c r="G2700" s="13">
        <f>ROUND(E2700*F2700,2)</f>
        <v>6220</v>
      </c>
      <c r="H2700" s="12">
        <v>2</v>
      </c>
      <c r="I2700" s="38">
        <v>0</v>
      </c>
      <c r="J2700" s="13">
        <f>ROUND(H2700*I2700,2)</f>
        <v>0</v>
      </c>
    </row>
    <row r="2701" spans="1:10" ht="33.75" x14ac:dyDescent="0.25">
      <c r="A2701" s="14"/>
      <c r="B2701" s="14"/>
      <c r="C2701" s="14"/>
      <c r="D2701" s="22" t="s">
        <v>3158</v>
      </c>
      <c r="E2701" s="14"/>
      <c r="F2701" s="14"/>
      <c r="G2701" s="14"/>
      <c r="H2701" s="14"/>
      <c r="I2701" s="14"/>
      <c r="J2701" s="14"/>
    </row>
    <row r="2702" spans="1:10" x14ac:dyDescent="0.25">
      <c r="A2702" s="14"/>
      <c r="B2702" s="14"/>
      <c r="C2702" s="14"/>
      <c r="D2702" s="33" t="s">
        <v>3159</v>
      </c>
      <c r="E2702" s="12">
        <v>1</v>
      </c>
      <c r="F2702" s="15">
        <f>G2684+G2686+G2688+G2690+G2692+G2694+G2696+G2698+G2700</f>
        <v>19002.79</v>
      </c>
      <c r="G2702" s="15">
        <f>ROUND(E2702*F2702,2)</f>
        <v>19002.79</v>
      </c>
      <c r="H2702" s="12">
        <v>1</v>
      </c>
      <c r="I2702" s="15">
        <f>J2684+J2686+J2688+J2690+J2692+J2694+J2696+J2698+J2700</f>
        <v>0</v>
      </c>
      <c r="J2702" s="15">
        <f>ROUND(H2702*I2702,2)</f>
        <v>0</v>
      </c>
    </row>
    <row r="2703" spans="1:10" ht="1.1499999999999999" customHeight="1" x14ac:dyDescent="0.25">
      <c r="A2703" s="16"/>
      <c r="B2703" s="16"/>
      <c r="C2703" s="16"/>
      <c r="D2703" s="34"/>
      <c r="E2703" s="16"/>
      <c r="F2703" s="16"/>
      <c r="G2703" s="16"/>
      <c r="H2703" s="16"/>
      <c r="I2703" s="16"/>
      <c r="J2703" s="16"/>
    </row>
    <row r="2704" spans="1:10" x14ac:dyDescent="0.25">
      <c r="A2704" s="14"/>
      <c r="B2704" s="14"/>
      <c r="C2704" s="14"/>
      <c r="D2704" s="33" t="s">
        <v>3160</v>
      </c>
      <c r="E2704" s="12">
        <v>1</v>
      </c>
      <c r="F2704" s="15">
        <f>G2676+G2683</f>
        <v>33225.69</v>
      </c>
      <c r="G2704" s="15">
        <f>ROUND(E2704*F2704,2)</f>
        <v>33225.69</v>
      </c>
      <c r="H2704" s="12">
        <v>1</v>
      </c>
      <c r="I2704" s="15">
        <f>J2676+J2683</f>
        <v>0</v>
      </c>
      <c r="J2704" s="15">
        <f>ROUND(H2704*I2704,2)</f>
        <v>0</v>
      </c>
    </row>
    <row r="2705" spans="1:10" ht="1.1499999999999999" customHeight="1" x14ac:dyDescent="0.25">
      <c r="A2705" s="16"/>
      <c r="B2705" s="16"/>
      <c r="C2705" s="16"/>
      <c r="D2705" s="34"/>
      <c r="E2705" s="16"/>
      <c r="F2705" s="16"/>
      <c r="G2705" s="16"/>
      <c r="H2705" s="16"/>
      <c r="I2705" s="16"/>
      <c r="J2705" s="16"/>
    </row>
    <row r="2706" spans="1:10" x14ac:dyDescent="0.25">
      <c r="A2706" s="17" t="s">
        <v>3161</v>
      </c>
      <c r="B2706" s="23" t="s">
        <v>10</v>
      </c>
      <c r="C2706" s="17" t="s">
        <v>11</v>
      </c>
      <c r="D2706" s="35" t="s">
        <v>2366</v>
      </c>
      <c r="E2706" s="18">
        <f t="shared" ref="E2706:J2706" si="177">E2906</f>
        <v>1</v>
      </c>
      <c r="F2706" s="18">
        <f t="shared" si="177"/>
        <v>533871.99</v>
      </c>
      <c r="G2706" s="18">
        <f t="shared" si="177"/>
        <v>533871.99</v>
      </c>
      <c r="H2706" s="18">
        <f t="shared" si="177"/>
        <v>1</v>
      </c>
      <c r="I2706" s="18">
        <f t="shared" si="177"/>
        <v>0</v>
      </c>
      <c r="J2706" s="18">
        <f t="shared" si="177"/>
        <v>0</v>
      </c>
    </row>
    <row r="2707" spans="1:10" x14ac:dyDescent="0.25">
      <c r="A2707" s="20" t="s">
        <v>3162</v>
      </c>
      <c r="B2707" s="20" t="s">
        <v>10</v>
      </c>
      <c r="C2707" s="20" t="s">
        <v>11</v>
      </c>
      <c r="D2707" s="36" t="s">
        <v>3163</v>
      </c>
      <c r="E2707" s="21">
        <f t="shared" ref="E2707:J2707" si="178">E2712</f>
        <v>1</v>
      </c>
      <c r="F2707" s="21">
        <f t="shared" si="178"/>
        <v>38384.33</v>
      </c>
      <c r="G2707" s="21">
        <f t="shared" si="178"/>
        <v>38384.33</v>
      </c>
      <c r="H2707" s="21">
        <f t="shared" si="178"/>
        <v>1</v>
      </c>
      <c r="I2707" s="21">
        <f t="shared" si="178"/>
        <v>0</v>
      </c>
      <c r="J2707" s="21">
        <f t="shared" si="178"/>
        <v>0</v>
      </c>
    </row>
    <row r="2708" spans="1:10" x14ac:dyDescent="0.25">
      <c r="A2708" s="10" t="s">
        <v>3164</v>
      </c>
      <c r="B2708" s="11" t="s">
        <v>16</v>
      </c>
      <c r="C2708" s="11" t="s">
        <v>1723</v>
      </c>
      <c r="D2708" s="22" t="s">
        <v>3165</v>
      </c>
      <c r="E2708" s="12">
        <v>1</v>
      </c>
      <c r="F2708" s="12">
        <v>18160.86</v>
      </c>
      <c r="G2708" s="13">
        <f>ROUND(E2708*F2708,2)</f>
        <v>18160.86</v>
      </c>
      <c r="H2708" s="12">
        <v>1</v>
      </c>
      <c r="I2708" s="38">
        <v>0</v>
      </c>
      <c r="J2708" s="13">
        <f>ROUND(H2708*I2708,2)</f>
        <v>0</v>
      </c>
    </row>
    <row r="2709" spans="1:10" ht="236.25" x14ac:dyDescent="0.25">
      <c r="A2709" s="14"/>
      <c r="B2709" s="14"/>
      <c r="C2709" s="14"/>
      <c r="D2709" s="22" t="s">
        <v>3166</v>
      </c>
      <c r="E2709" s="14"/>
      <c r="F2709" s="14"/>
      <c r="G2709" s="14"/>
      <c r="H2709" s="14"/>
      <c r="I2709" s="14"/>
      <c r="J2709" s="14"/>
    </row>
    <row r="2710" spans="1:10" x14ac:dyDescent="0.25">
      <c r="A2710" s="10" t="s">
        <v>3167</v>
      </c>
      <c r="B2710" s="11" t="s">
        <v>16</v>
      </c>
      <c r="C2710" s="11" t="s">
        <v>1723</v>
      </c>
      <c r="D2710" s="22" t="s">
        <v>3168</v>
      </c>
      <c r="E2710" s="12">
        <v>1</v>
      </c>
      <c r="F2710" s="12">
        <v>20223.47</v>
      </c>
      <c r="G2710" s="13">
        <f>ROUND(E2710*F2710,2)</f>
        <v>20223.47</v>
      </c>
      <c r="H2710" s="12">
        <v>1</v>
      </c>
      <c r="I2710" s="38">
        <v>0</v>
      </c>
      <c r="J2710" s="13">
        <f>ROUND(H2710*I2710,2)</f>
        <v>0</v>
      </c>
    </row>
    <row r="2711" spans="1:10" ht="56.25" x14ac:dyDescent="0.25">
      <c r="A2711" s="14"/>
      <c r="B2711" s="14"/>
      <c r="C2711" s="14"/>
      <c r="D2711" s="22" t="s">
        <v>3169</v>
      </c>
      <c r="E2711" s="14"/>
      <c r="F2711" s="14"/>
      <c r="G2711" s="14"/>
      <c r="H2711" s="14"/>
      <c r="I2711" s="14"/>
      <c r="J2711" s="14"/>
    </row>
    <row r="2712" spans="1:10" x14ac:dyDescent="0.25">
      <c r="A2712" s="14"/>
      <c r="B2712" s="14"/>
      <c r="C2712" s="14"/>
      <c r="D2712" s="33" t="s">
        <v>3170</v>
      </c>
      <c r="E2712" s="12">
        <v>1</v>
      </c>
      <c r="F2712" s="15">
        <f>G2708+G2710</f>
        <v>38384.33</v>
      </c>
      <c r="G2712" s="15">
        <f>ROUND(E2712*F2712,2)</f>
        <v>38384.33</v>
      </c>
      <c r="H2712" s="12">
        <v>1</v>
      </c>
      <c r="I2712" s="15">
        <f>J2708+J2710</f>
        <v>0</v>
      </c>
      <c r="J2712" s="15">
        <f>ROUND(H2712*I2712,2)</f>
        <v>0</v>
      </c>
    </row>
    <row r="2713" spans="1:10" ht="1.1499999999999999" customHeight="1" x14ac:dyDescent="0.25">
      <c r="A2713" s="16"/>
      <c r="B2713" s="16"/>
      <c r="C2713" s="16"/>
      <c r="D2713" s="34"/>
      <c r="E2713" s="16"/>
      <c r="F2713" s="16"/>
      <c r="G2713" s="16"/>
      <c r="H2713" s="16"/>
      <c r="I2713" s="16"/>
      <c r="J2713" s="16"/>
    </row>
    <row r="2714" spans="1:10" x14ac:dyDescent="0.25">
      <c r="A2714" s="20" t="s">
        <v>3171</v>
      </c>
      <c r="B2714" s="20" t="s">
        <v>10</v>
      </c>
      <c r="C2714" s="20" t="s">
        <v>11</v>
      </c>
      <c r="D2714" s="36" t="s">
        <v>2368</v>
      </c>
      <c r="E2714" s="21">
        <f t="shared" ref="E2714:J2714" si="179">E2904</f>
        <v>1</v>
      </c>
      <c r="F2714" s="21">
        <f t="shared" si="179"/>
        <v>495487.66</v>
      </c>
      <c r="G2714" s="21">
        <f t="shared" si="179"/>
        <v>495487.66</v>
      </c>
      <c r="H2714" s="21">
        <f t="shared" si="179"/>
        <v>1</v>
      </c>
      <c r="I2714" s="21">
        <f t="shared" si="179"/>
        <v>0</v>
      </c>
      <c r="J2714" s="21">
        <f t="shared" si="179"/>
        <v>0</v>
      </c>
    </row>
    <row r="2715" spans="1:10" x14ac:dyDescent="0.25">
      <c r="A2715" s="28" t="s">
        <v>3172</v>
      </c>
      <c r="B2715" s="28" t="s">
        <v>10</v>
      </c>
      <c r="C2715" s="28" t="s">
        <v>11</v>
      </c>
      <c r="D2715" s="37" t="s">
        <v>2370</v>
      </c>
      <c r="E2715" s="29">
        <f t="shared" ref="E2715:J2715" si="180">E2730</f>
        <v>1</v>
      </c>
      <c r="F2715" s="29">
        <f t="shared" si="180"/>
        <v>50047.83</v>
      </c>
      <c r="G2715" s="29">
        <f t="shared" si="180"/>
        <v>50047.83</v>
      </c>
      <c r="H2715" s="29">
        <f t="shared" si="180"/>
        <v>1</v>
      </c>
      <c r="I2715" s="29">
        <f t="shared" si="180"/>
        <v>0</v>
      </c>
      <c r="J2715" s="29">
        <f t="shared" si="180"/>
        <v>0</v>
      </c>
    </row>
    <row r="2716" spans="1:10" x14ac:dyDescent="0.25">
      <c r="A2716" s="10" t="s">
        <v>3173</v>
      </c>
      <c r="B2716" s="11" t="s">
        <v>16</v>
      </c>
      <c r="C2716" s="11" t="s">
        <v>1723</v>
      </c>
      <c r="D2716" s="22" t="s">
        <v>3174</v>
      </c>
      <c r="E2716" s="12">
        <v>1</v>
      </c>
      <c r="F2716" s="12">
        <v>11775.96</v>
      </c>
      <c r="G2716" s="13">
        <f>ROUND(E2716*F2716,2)</f>
        <v>11775.96</v>
      </c>
      <c r="H2716" s="12">
        <v>1</v>
      </c>
      <c r="I2716" s="38">
        <v>0</v>
      </c>
      <c r="J2716" s="13">
        <f>ROUND(H2716*I2716,2)</f>
        <v>0</v>
      </c>
    </row>
    <row r="2717" spans="1:10" ht="67.5" x14ac:dyDescent="0.25">
      <c r="A2717" s="14"/>
      <c r="B2717" s="14"/>
      <c r="C2717" s="14"/>
      <c r="D2717" s="22" t="s">
        <v>3175</v>
      </c>
      <c r="E2717" s="14"/>
      <c r="F2717" s="14"/>
      <c r="G2717" s="14"/>
      <c r="H2717" s="14"/>
      <c r="I2717" s="14"/>
      <c r="J2717" s="14"/>
    </row>
    <row r="2718" spans="1:10" x14ac:dyDescent="0.25">
      <c r="A2718" s="10" t="s">
        <v>3176</v>
      </c>
      <c r="B2718" s="11" t="s">
        <v>16</v>
      </c>
      <c r="C2718" s="11" t="s">
        <v>1723</v>
      </c>
      <c r="D2718" s="22" t="s">
        <v>3177</v>
      </c>
      <c r="E2718" s="12">
        <v>1</v>
      </c>
      <c r="F2718" s="12">
        <v>2943.99</v>
      </c>
      <c r="G2718" s="13">
        <f>ROUND(E2718*F2718,2)</f>
        <v>2943.99</v>
      </c>
      <c r="H2718" s="12">
        <v>1</v>
      </c>
      <c r="I2718" s="38">
        <v>0</v>
      </c>
      <c r="J2718" s="13">
        <f>ROUND(H2718*I2718,2)</f>
        <v>0</v>
      </c>
    </row>
    <row r="2719" spans="1:10" ht="67.5" x14ac:dyDescent="0.25">
      <c r="A2719" s="14"/>
      <c r="B2719" s="14"/>
      <c r="C2719" s="14"/>
      <c r="D2719" s="22" t="s">
        <v>3178</v>
      </c>
      <c r="E2719" s="14"/>
      <c r="F2719" s="14"/>
      <c r="G2719" s="14"/>
      <c r="H2719" s="14"/>
      <c r="I2719" s="14"/>
      <c r="J2719" s="14"/>
    </row>
    <row r="2720" spans="1:10" x14ac:dyDescent="0.25">
      <c r="A2720" s="10" t="s">
        <v>3179</v>
      </c>
      <c r="B2720" s="11" t="s">
        <v>16</v>
      </c>
      <c r="C2720" s="11" t="s">
        <v>1723</v>
      </c>
      <c r="D2720" s="22" t="s">
        <v>3180</v>
      </c>
      <c r="E2720" s="12">
        <v>1</v>
      </c>
      <c r="F2720" s="12">
        <v>2943.99</v>
      </c>
      <c r="G2720" s="13">
        <f>ROUND(E2720*F2720,2)</f>
        <v>2943.99</v>
      </c>
      <c r="H2720" s="12">
        <v>1</v>
      </c>
      <c r="I2720" s="38">
        <v>0</v>
      </c>
      <c r="J2720" s="13">
        <f>ROUND(H2720*I2720,2)</f>
        <v>0</v>
      </c>
    </row>
    <row r="2721" spans="1:10" ht="67.5" x14ac:dyDescent="0.25">
      <c r="A2721" s="14"/>
      <c r="B2721" s="14"/>
      <c r="C2721" s="14"/>
      <c r="D2721" s="22" t="s">
        <v>3181</v>
      </c>
      <c r="E2721" s="14"/>
      <c r="F2721" s="14"/>
      <c r="G2721" s="14"/>
      <c r="H2721" s="14"/>
      <c r="I2721" s="14"/>
      <c r="J2721" s="14"/>
    </row>
    <row r="2722" spans="1:10" x14ac:dyDescent="0.25">
      <c r="A2722" s="10" t="s">
        <v>3182</v>
      </c>
      <c r="B2722" s="11" t="s">
        <v>16</v>
      </c>
      <c r="C2722" s="11" t="s">
        <v>1723</v>
      </c>
      <c r="D2722" s="22" t="s">
        <v>3183</v>
      </c>
      <c r="E2722" s="12">
        <v>1</v>
      </c>
      <c r="F2722" s="12">
        <v>3925.32</v>
      </c>
      <c r="G2722" s="13">
        <f>ROUND(E2722*F2722,2)</f>
        <v>3925.32</v>
      </c>
      <c r="H2722" s="12">
        <v>1</v>
      </c>
      <c r="I2722" s="38">
        <v>0</v>
      </c>
      <c r="J2722" s="13">
        <f>ROUND(H2722*I2722,2)</f>
        <v>0</v>
      </c>
    </row>
    <row r="2723" spans="1:10" ht="56.25" x14ac:dyDescent="0.25">
      <c r="A2723" s="14"/>
      <c r="B2723" s="14"/>
      <c r="C2723" s="14"/>
      <c r="D2723" s="22" t="s">
        <v>3184</v>
      </c>
      <c r="E2723" s="14"/>
      <c r="F2723" s="14"/>
      <c r="G2723" s="14"/>
      <c r="H2723" s="14"/>
      <c r="I2723" s="14"/>
      <c r="J2723" s="14"/>
    </row>
    <row r="2724" spans="1:10" x14ac:dyDescent="0.25">
      <c r="A2724" s="10" t="s">
        <v>3185</v>
      </c>
      <c r="B2724" s="11" t="s">
        <v>16</v>
      </c>
      <c r="C2724" s="11" t="s">
        <v>1723</v>
      </c>
      <c r="D2724" s="22" t="s">
        <v>3186</v>
      </c>
      <c r="E2724" s="12">
        <v>1</v>
      </c>
      <c r="F2724" s="12">
        <v>4906.6499999999996</v>
      </c>
      <c r="G2724" s="13">
        <f>ROUND(E2724*F2724,2)</f>
        <v>4906.6499999999996</v>
      </c>
      <c r="H2724" s="12">
        <v>1</v>
      </c>
      <c r="I2724" s="38">
        <v>0</v>
      </c>
      <c r="J2724" s="13">
        <f>ROUND(H2724*I2724,2)</f>
        <v>0</v>
      </c>
    </row>
    <row r="2725" spans="1:10" ht="56.25" x14ac:dyDescent="0.25">
      <c r="A2725" s="14"/>
      <c r="B2725" s="14"/>
      <c r="C2725" s="14"/>
      <c r="D2725" s="22" t="s">
        <v>3187</v>
      </c>
      <c r="E2725" s="14"/>
      <c r="F2725" s="14"/>
      <c r="G2725" s="14"/>
      <c r="H2725" s="14"/>
      <c r="I2725" s="14"/>
      <c r="J2725" s="14"/>
    </row>
    <row r="2726" spans="1:10" x14ac:dyDescent="0.25">
      <c r="A2726" s="10" t="s">
        <v>3188</v>
      </c>
      <c r="B2726" s="11" t="s">
        <v>16</v>
      </c>
      <c r="C2726" s="11" t="s">
        <v>1723</v>
      </c>
      <c r="D2726" s="22" t="s">
        <v>3189</v>
      </c>
      <c r="E2726" s="12">
        <v>2</v>
      </c>
      <c r="F2726" s="12">
        <v>9813.2999999999993</v>
      </c>
      <c r="G2726" s="13">
        <f>ROUND(E2726*F2726,2)</f>
        <v>19626.599999999999</v>
      </c>
      <c r="H2726" s="12">
        <v>2</v>
      </c>
      <c r="I2726" s="38">
        <v>0</v>
      </c>
      <c r="J2726" s="13">
        <f>ROUND(H2726*I2726,2)</f>
        <v>0</v>
      </c>
    </row>
    <row r="2727" spans="1:10" ht="45" x14ac:dyDescent="0.25">
      <c r="A2727" s="14"/>
      <c r="B2727" s="14"/>
      <c r="C2727" s="14"/>
      <c r="D2727" s="22" t="s">
        <v>3190</v>
      </c>
      <c r="E2727" s="14"/>
      <c r="F2727" s="14"/>
      <c r="G2727" s="14"/>
      <c r="H2727" s="14"/>
      <c r="I2727" s="14"/>
      <c r="J2727" s="14"/>
    </row>
    <row r="2728" spans="1:10" x14ac:dyDescent="0.25">
      <c r="A2728" s="10" t="s">
        <v>3191</v>
      </c>
      <c r="B2728" s="11" t="s">
        <v>16</v>
      </c>
      <c r="C2728" s="11" t="s">
        <v>1723</v>
      </c>
      <c r="D2728" s="22" t="s">
        <v>3192</v>
      </c>
      <c r="E2728" s="12">
        <v>1</v>
      </c>
      <c r="F2728" s="12">
        <v>3925.32</v>
      </c>
      <c r="G2728" s="13">
        <f>ROUND(E2728*F2728,2)</f>
        <v>3925.32</v>
      </c>
      <c r="H2728" s="12">
        <v>1</v>
      </c>
      <c r="I2728" s="38">
        <v>0</v>
      </c>
      <c r="J2728" s="13">
        <f>ROUND(H2728*I2728,2)</f>
        <v>0</v>
      </c>
    </row>
    <row r="2729" spans="1:10" ht="45" x14ac:dyDescent="0.25">
      <c r="A2729" s="14"/>
      <c r="B2729" s="14"/>
      <c r="C2729" s="14"/>
      <c r="D2729" s="22" t="s">
        <v>3193</v>
      </c>
      <c r="E2729" s="14"/>
      <c r="F2729" s="14"/>
      <c r="G2729" s="14"/>
      <c r="H2729" s="14"/>
      <c r="I2729" s="14"/>
      <c r="J2729" s="14"/>
    </row>
    <row r="2730" spans="1:10" x14ac:dyDescent="0.25">
      <c r="A2730" s="14"/>
      <c r="B2730" s="14"/>
      <c r="C2730" s="14"/>
      <c r="D2730" s="33" t="s">
        <v>3194</v>
      </c>
      <c r="E2730" s="12">
        <v>1</v>
      </c>
      <c r="F2730" s="15">
        <f>G2716+G2718+G2720+G2722+G2724+G2726+G2728</f>
        <v>50047.83</v>
      </c>
      <c r="G2730" s="15">
        <f>ROUND(E2730*F2730,2)</f>
        <v>50047.83</v>
      </c>
      <c r="H2730" s="12">
        <v>1</v>
      </c>
      <c r="I2730" s="15">
        <f>J2716+J2718+J2720+J2722+J2724+J2726+J2728</f>
        <v>0</v>
      </c>
      <c r="J2730" s="15">
        <f>ROUND(H2730*I2730,2)</f>
        <v>0</v>
      </c>
    </row>
    <row r="2731" spans="1:10" ht="1.1499999999999999" customHeight="1" x14ac:dyDescent="0.25">
      <c r="A2731" s="16"/>
      <c r="B2731" s="16"/>
      <c r="C2731" s="16"/>
      <c r="D2731" s="34"/>
      <c r="E2731" s="16"/>
      <c r="F2731" s="16"/>
      <c r="G2731" s="16"/>
      <c r="H2731" s="16"/>
      <c r="I2731" s="16"/>
      <c r="J2731" s="16"/>
    </row>
    <row r="2732" spans="1:10" x14ac:dyDescent="0.25">
      <c r="A2732" s="28" t="s">
        <v>3195</v>
      </c>
      <c r="B2732" s="28" t="s">
        <v>10</v>
      </c>
      <c r="C2732" s="28" t="s">
        <v>11</v>
      </c>
      <c r="D2732" s="37" t="s">
        <v>2376</v>
      </c>
      <c r="E2732" s="29">
        <f t="shared" ref="E2732:J2732" si="181">E2745</f>
        <v>1</v>
      </c>
      <c r="F2732" s="29">
        <f t="shared" si="181"/>
        <v>17211.259999999998</v>
      </c>
      <c r="G2732" s="29">
        <f t="shared" si="181"/>
        <v>17211.259999999998</v>
      </c>
      <c r="H2732" s="29">
        <f t="shared" si="181"/>
        <v>1</v>
      </c>
      <c r="I2732" s="29">
        <f t="shared" si="181"/>
        <v>0</v>
      </c>
      <c r="J2732" s="29">
        <f t="shared" si="181"/>
        <v>0</v>
      </c>
    </row>
    <row r="2733" spans="1:10" x14ac:dyDescent="0.25">
      <c r="A2733" s="10" t="s">
        <v>3196</v>
      </c>
      <c r="B2733" s="11" t="s">
        <v>16</v>
      </c>
      <c r="C2733" s="11" t="s">
        <v>1723</v>
      </c>
      <c r="D2733" s="22" t="s">
        <v>3197</v>
      </c>
      <c r="E2733" s="12">
        <v>1</v>
      </c>
      <c r="F2733" s="12">
        <v>13597.77</v>
      </c>
      <c r="G2733" s="13">
        <f>ROUND(E2733*F2733,2)</f>
        <v>13597.77</v>
      </c>
      <c r="H2733" s="12">
        <v>1</v>
      </c>
      <c r="I2733" s="38">
        <v>0</v>
      </c>
      <c r="J2733" s="13">
        <f>ROUND(H2733*I2733,2)</f>
        <v>0</v>
      </c>
    </row>
    <row r="2734" spans="1:10" ht="45" x14ac:dyDescent="0.25">
      <c r="A2734" s="14"/>
      <c r="B2734" s="14"/>
      <c r="C2734" s="14"/>
      <c r="D2734" s="22" t="s">
        <v>3198</v>
      </c>
      <c r="E2734" s="14"/>
      <c r="F2734" s="14"/>
      <c r="G2734" s="14"/>
      <c r="H2734" s="14"/>
      <c r="I2734" s="14"/>
      <c r="J2734" s="14"/>
    </row>
    <row r="2735" spans="1:10" x14ac:dyDescent="0.25">
      <c r="A2735" s="10" t="s">
        <v>3199</v>
      </c>
      <c r="B2735" s="11" t="s">
        <v>16</v>
      </c>
      <c r="C2735" s="11" t="s">
        <v>1723</v>
      </c>
      <c r="D2735" s="22" t="s">
        <v>3200</v>
      </c>
      <c r="E2735" s="12">
        <v>1</v>
      </c>
      <c r="F2735" s="12">
        <v>558.23</v>
      </c>
      <c r="G2735" s="13">
        <f>ROUND(E2735*F2735,2)</f>
        <v>558.23</v>
      </c>
      <c r="H2735" s="12">
        <v>1</v>
      </c>
      <c r="I2735" s="38">
        <v>0</v>
      </c>
      <c r="J2735" s="13">
        <f>ROUND(H2735*I2735,2)</f>
        <v>0</v>
      </c>
    </row>
    <row r="2736" spans="1:10" ht="78.75" x14ac:dyDescent="0.25">
      <c r="A2736" s="14"/>
      <c r="B2736" s="14"/>
      <c r="C2736" s="14"/>
      <c r="D2736" s="22" t="s">
        <v>3201</v>
      </c>
      <c r="E2736" s="14"/>
      <c r="F2736" s="14"/>
      <c r="G2736" s="14"/>
      <c r="H2736" s="14"/>
      <c r="I2736" s="14"/>
      <c r="J2736" s="14"/>
    </row>
    <row r="2737" spans="1:10" x14ac:dyDescent="0.25">
      <c r="A2737" s="10" t="s">
        <v>3202</v>
      </c>
      <c r="B2737" s="11" t="s">
        <v>16</v>
      </c>
      <c r="C2737" s="11" t="s">
        <v>1723</v>
      </c>
      <c r="D2737" s="22" t="s">
        <v>3203</v>
      </c>
      <c r="E2737" s="12">
        <v>4</v>
      </c>
      <c r="F2737" s="12">
        <v>334.66</v>
      </c>
      <c r="G2737" s="13">
        <f>ROUND(E2737*F2737,2)</f>
        <v>1338.64</v>
      </c>
      <c r="H2737" s="12">
        <v>4</v>
      </c>
      <c r="I2737" s="38">
        <v>0</v>
      </c>
      <c r="J2737" s="13">
        <f>ROUND(H2737*I2737,2)</f>
        <v>0</v>
      </c>
    </row>
    <row r="2738" spans="1:10" ht="45" x14ac:dyDescent="0.25">
      <c r="A2738" s="14"/>
      <c r="B2738" s="14"/>
      <c r="C2738" s="14"/>
      <c r="D2738" s="22" t="s">
        <v>3204</v>
      </c>
      <c r="E2738" s="14"/>
      <c r="F2738" s="14"/>
      <c r="G2738" s="14"/>
      <c r="H2738" s="14"/>
      <c r="I2738" s="14"/>
      <c r="J2738" s="14"/>
    </row>
    <row r="2739" spans="1:10" x14ac:dyDescent="0.25">
      <c r="A2739" s="10" t="s">
        <v>3205</v>
      </c>
      <c r="B2739" s="11" t="s">
        <v>16</v>
      </c>
      <c r="C2739" s="11" t="s">
        <v>1723</v>
      </c>
      <c r="D2739" s="22" t="s">
        <v>3206</v>
      </c>
      <c r="E2739" s="12">
        <v>1</v>
      </c>
      <c r="F2739" s="12">
        <v>299.83</v>
      </c>
      <c r="G2739" s="13">
        <f>ROUND(E2739*F2739,2)</f>
        <v>299.83</v>
      </c>
      <c r="H2739" s="12">
        <v>1</v>
      </c>
      <c r="I2739" s="38">
        <v>0</v>
      </c>
      <c r="J2739" s="13">
        <f>ROUND(H2739*I2739,2)</f>
        <v>0</v>
      </c>
    </row>
    <row r="2740" spans="1:10" ht="45" x14ac:dyDescent="0.25">
      <c r="A2740" s="14"/>
      <c r="B2740" s="14"/>
      <c r="C2740" s="14"/>
      <c r="D2740" s="22" t="s">
        <v>3207</v>
      </c>
      <c r="E2740" s="14"/>
      <c r="F2740" s="14"/>
      <c r="G2740" s="14"/>
      <c r="H2740" s="14"/>
      <c r="I2740" s="14"/>
      <c r="J2740" s="14"/>
    </row>
    <row r="2741" spans="1:10" x14ac:dyDescent="0.25">
      <c r="A2741" s="10" t="s">
        <v>3208</v>
      </c>
      <c r="B2741" s="11" t="s">
        <v>16</v>
      </c>
      <c r="C2741" s="11" t="s">
        <v>1723</v>
      </c>
      <c r="D2741" s="22" t="s">
        <v>3209</v>
      </c>
      <c r="E2741" s="12">
        <v>1</v>
      </c>
      <c r="F2741" s="12">
        <v>468.64</v>
      </c>
      <c r="G2741" s="13">
        <f>ROUND(E2741*F2741,2)</f>
        <v>468.64</v>
      </c>
      <c r="H2741" s="12">
        <v>1</v>
      </c>
      <c r="I2741" s="38">
        <v>0</v>
      </c>
      <c r="J2741" s="13">
        <f>ROUND(H2741*I2741,2)</f>
        <v>0</v>
      </c>
    </row>
    <row r="2742" spans="1:10" ht="22.5" x14ac:dyDescent="0.25">
      <c r="A2742" s="14"/>
      <c r="B2742" s="14"/>
      <c r="C2742" s="14"/>
      <c r="D2742" s="22" t="s">
        <v>3210</v>
      </c>
      <c r="E2742" s="14"/>
      <c r="F2742" s="14"/>
      <c r="G2742" s="14"/>
      <c r="H2742" s="14"/>
      <c r="I2742" s="14"/>
      <c r="J2742" s="14"/>
    </row>
    <row r="2743" spans="1:10" x14ac:dyDescent="0.25">
      <c r="A2743" s="10" t="s">
        <v>3211</v>
      </c>
      <c r="B2743" s="11" t="s">
        <v>16</v>
      </c>
      <c r="C2743" s="11" t="s">
        <v>1723</v>
      </c>
      <c r="D2743" s="22" t="s">
        <v>3212</v>
      </c>
      <c r="E2743" s="12">
        <v>1</v>
      </c>
      <c r="F2743" s="12">
        <v>948.15</v>
      </c>
      <c r="G2743" s="13">
        <f>ROUND(E2743*F2743,2)</f>
        <v>948.15</v>
      </c>
      <c r="H2743" s="12">
        <v>1</v>
      </c>
      <c r="I2743" s="38">
        <v>0</v>
      </c>
      <c r="J2743" s="13">
        <f>ROUND(H2743*I2743,2)</f>
        <v>0</v>
      </c>
    </row>
    <row r="2744" spans="1:10" ht="135" x14ac:dyDescent="0.25">
      <c r="A2744" s="14"/>
      <c r="B2744" s="14"/>
      <c r="C2744" s="14"/>
      <c r="D2744" s="22" t="s">
        <v>3213</v>
      </c>
      <c r="E2744" s="14"/>
      <c r="F2744" s="14"/>
      <c r="G2744" s="14"/>
      <c r="H2744" s="14"/>
      <c r="I2744" s="14"/>
      <c r="J2744" s="14"/>
    </row>
    <row r="2745" spans="1:10" x14ac:dyDescent="0.25">
      <c r="A2745" s="14"/>
      <c r="B2745" s="14"/>
      <c r="C2745" s="14"/>
      <c r="D2745" s="33" t="s">
        <v>3214</v>
      </c>
      <c r="E2745" s="12">
        <v>1</v>
      </c>
      <c r="F2745" s="15">
        <f>G2733+G2735+G2737+G2739+G2741+G2743</f>
        <v>17211.259999999998</v>
      </c>
      <c r="G2745" s="15">
        <f>ROUND(E2745*F2745,2)</f>
        <v>17211.259999999998</v>
      </c>
      <c r="H2745" s="12">
        <v>1</v>
      </c>
      <c r="I2745" s="15">
        <f>J2733+J2735+J2737+J2739+J2741+J2743</f>
        <v>0</v>
      </c>
      <c r="J2745" s="15">
        <f>ROUND(H2745*I2745,2)</f>
        <v>0</v>
      </c>
    </row>
    <row r="2746" spans="1:10" ht="1.1499999999999999" customHeight="1" x14ac:dyDescent="0.25">
      <c r="A2746" s="16"/>
      <c r="B2746" s="16"/>
      <c r="C2746" s="16"/>
      <c r="D2746" s="34"/>
      <c r="E2746" s="16"/>
      <c r="F2746" s="16"/>
      <c r="G2746" s="16"/>
      <c r="H2746" s="16"/>
      <c r="I2746" s="16"/>
      <c r="J2746" s="16"/>
    </row>
    <row r="2747" spans="1:10" x14ac:dyDescent="0.25">
      <c r="A2747" s="28" t="s">
        <v>3215</v>
      </c>
      <c r="B2747" s="28" t="s">
        <v>10</v>
      </c>
      <c r="C2747" s="28" t="s">
        <v>11</v>
      </c>
      <c r="D2747" s="37" t="s">
        <v>3216</v>
      </c>
      <c r="E2747" s="29">
        <f t="shared" ref="E2747:J2747" si="182">E2754</f>
        <v>1</v>
      </c>
      <c r="F2747" s="29">
        <f t="shared" si="182"/>
        <v>14152.46</v>
      </c>
      <c r="G2747" s="29">
        <f t="shared" si="182"/>
        <v>14152.46</v>
      </c>
      <c r="H2747" s="29">
        <f t="shared" si="182"/>
        <v>1</v>
      </c>
      <c r="I2747" s="29">
        <f t="shared" si="182"/>
        <v>0</v>
      </c>
      <c r="J2747" s="29">
        <f t="shared" si="182"/>
        <v>0</v>
      </c>
    </row>
    <row r="2748" spans="1:10" x14ac:dyDescent="0.25">
      <c r="A2748" s="10" t="s">
        <v>3217</v>
      </c>
      <c r="B2748" s="11" t="s">
        <v>16</v>
      </c>
      <c r="C2748" s="11" t="s">
        <v>1723</v>
      </c>
      <c r="D2748" s="22" t="s">
        <v>3218</v>
      </c>
      <c r="E2748" s="12">
        <v>1</v>
      </c>
      <c r="F2748" s="12">
        <v>813.36</v>
      </c>
      <c r="G2748" s="13">
        <f>ROUND(E2748*F2748,2)</f>
        <v>813.36</v>
      </c>
      <c r="H2748" s="12">
        <v>1</v>
      </c>
      <c r="I2748" s="38">
        <v>0</v>
      </c>
      <c r="J2748" s="13">
        <f>ROUND(H2748*I2748,2)</f>
        <v>0</v>
      </c>
    </row>
    <row r="2749" spans="1:10" ht="33.75" x14ac:dyDescent="0.25">
      <c r="A2749" s="14"/>
      <c r="B2749" s="14"/>
      <c r="C2749" s="14"/>
      <c r="D2749" s="22" t="s">
        <v>3219</v>
      </c>
      <c r="E2749" s="14"/>
      <c r="F2749" s="14"/>
      <c r="G2749" s="14"/>
      <c r="H2749" s="14"/>
      <c r="I2749" s="14"/>
      <c r="J2749" s="14"/>
    </row>
    <row r="2750" spans="1:10" x14ac:dyDescent="0.25">
      <c r="A2750" s="10" t="s">
        <v>3220</v>
      </c>
      <c r="B2750" s="11" t="s">
        <v>16</v>
      </c>
      <c r="C2750" s="11" t="s">
        <v>17</v>
      </c>
      <c r="D2750" s="22" t="s">
        <v>3221</v>
      </c>
      <c r="E2750" s="12">
        <v>1</v>
      </c>
      <c r="F2750" s="12">
        <v>1397.13</v>
      </c>
      <c r="G2750" s="13">
        <f>ROUND(E2750*F2750,2)</f>
        <v>1397.13</v>
      </c>
      <c r="H2750" s="12">
        <v>1</v>
      </c>
      <c r="I2750" s="38">
        <v>0</v>
      </c>
      <c r="J2750" s="13">
        <f>ROUND(H2750*I2750,2)</f>
        <v>0</v>
      </c>
    </row>
    <row r="2751" spans="1:10" ht="33.75" x14ac:dyDescent="0.25">
      <c r="A2751" s="14"/>
      <c r="B2751" s="14"/>
      <c r="C2751" s="14"/>
      <c r="D2751" s="22" t="s">
        <v>3222</v>
      </c>
      <c r="E2751" s="14"/>
      <c r="F2751" s="14"/>
      <c r="G2751" s="14"/>
      <c r="H2751" s="14"/>
      <c r="I2751" s="14"/>
      <c r="J2751" s="14"/>
    </row>
    <row r="2752" spans="1:10" x14ac:dyDescent="0.25">
      <c r="A2752" s="10" t="s">
        <v>3223</v>
      </c>
      <c r="B2752" s="11" t="s">
        <v>16</v>
      </c>
      <c r="C2752" s="11" t="s">
        <v>1723</v>
      </c>
      <c r="D2752" s="22" t="s">
        <v>3224</v>
      </c>
      <c r="E2752" s="12">
        <v>1</v>
      </c>
      <c r="F2752" s="12">
        <v>11941.97</v>
      </c>
      <c r="G2752" s="13">
        <f>ROUND(E2752*F2752,2)</f>
        <v>11941.97</v>
      </c>
      <c r="H2752" s="12">
        <v>1</v>
      </c>
      <c r="I2752" s="38">
        <v>0</v>
      </c>
      <c r="J2752" s="13">
        <f>ROUND(H2752*I2752,2)</f>
        <v>0</v>
      </c>
    </row>
    <row r="2753" spans="1:10" ht="90" x14ac:dyDescent="0.25">
      <c r="A2753" s="14"/>
      <c r="B2753" s="14"/>
      <c r="C2753" s="14"/>
      <c r="D2753" s="22" t="s">
        <v>3225</v>
      </c>
      <c r="E2753" s="14"/>
      <c r="F2753" s="14"/>
      <c r="G2753" s="14"/>
      <c r="H2753" s="14"/>
      <c r="I2753" s="14"/>
      <c r="J2753" s="14"/>
    </row>
    <row r="2754" spans="1:10" x14ac:dyDescent="0.25">
      <c r="A2754" s="14"/>
      <c r="B2754" s="14"/>
      <c r="C2754" s="14"/>
      <c r="D2754" s="33" t="s">
        <v>3226</v>
      </c>
      <c r="E2754" s="12">
        <v>1</v>
      </c>
      <c r="F2754" s="15">
        <f>G2748+G2750+G2752</f>
        <v>14152.46</v>
      </c>
      <c r="G2754" s="15">
        <f>ROUND(E2754*F2754,2)</f>
        <v>14152.46</v>
      </c>
      <c r="H2754" s="12">
        <v>1</v>
      </c>
      <c r="I2754" s="15">
        <f>J2748+J2750+J2752</f>
        <v>0</v>
      </c>
      <c r="J2754" s="15">
        <f>ROUND(H2754*I2754,2)</f>
        <v>0</v>
      </c>
    </row>
    <row r="2755" spans="1:10" ht="1.1499999999999999" customHeight="1" x14ac:dyDescent="0.25">
      <c r="A2755" s="16"/>
      <c r="B2755" s="16"/>
      <c r="C2755" s="16"/>
      <c r="D2755" s="34"/>
      <c r="E2755" s="16"/>
      <c r="F2755" s="16"/>
      <c r="G2755" s="16"/>
      <c r="H2755" s="16"/>
      <c r="I2755" s="16"/>
      <c r="J2755" s="16"/>
    </row>
    <row r="2756" spans="1:10" x14ac:dyDescent="0.25">
      <c r="A2756" s="28" t="s">
        <v>3227</v>
      </c>
      <c r="B2756" s="28" t="s">
        <v>10</v>
      </c>
      <c r="C2756" s="28" t="s">
        <v>11</v>
      </c>
      <c r="D2756" s="37" t="s">
        <v>2409</v>
      </c>
      <c r="E2756" s="29">
        <f t="shared" ref="E2756:J2756" si="183">E2789</f>
        <v>1</v>
      </c>
      <c r="F2756" s="29">
        <f t="shared" si="183"/>
        <v>18111.7</v>
      </c>
      <c r="G2756" s="29">
        <f t="shared" si="183"/>
        <v>18111.7</v>
      </c>
      <c r="H2756" s="29">
        <f t="shared" si="183"/>
        <v>1</v>
      </c>
      <c r="I2756" s="29">
        <f t="shared" si="183"/>
        <v>0</v>
      </c>
      <c r="J2756" s="29">
        <f t="shared" si="183"/>
        <v>0</v>
      </c>
    </row>
    <row r="2757" spans="1:10" x14ac:dyDescent="0.25">
      <c r="A2757" s="10" t="s">
        <v>3228</v>
      </c>
      <c r="B2757" s="11" t="s">
        <v>16</v>
      </c>
      <c r="C2757" s="11" t="s">
        <v>107</v>
      </c>
      <c r="D2757" s="22" t="s">
        <v>3229</v>
      </c>
      <c r="E2757" s="12">
        <v>25</v>
      </c>
      <c r="F2757" s="12">
        <v>6.42</v>
      </c>
      <c r="G2757" s="13">
        <f>ROUND(E2757*F2757,2)</f>
        <v>160.5</v>
      </c>
      <c r="H2757" s="12">
        <v>25</v>
      </c>
      <c r="I2757" s="38">
        <v>0</v>
      </c>
      <c r="J2757" s="13">
        <f>ROUND(H2757*I2757,2)</f>
        <v>0</v>
      </c>
    </row>
    <row r="2758" spans="1:10" x14ac:dyDescent="0.25">
      <c r="A2758" s="14"/>
      <c r="B2758" s="14"/>
      <c r="C2758" s="14"/>
      <c r="D2758" s="22" t="s">
        <v>3230</v>
      </c>
      <c r="E2758" s="14"/>
      <c r="F2758" s="14"/>
      <c r="G2758" s="14"/>
      <c r="H2758" s="14"/>
      <c r="I2758" s="14"/>
      <c r="J2758" s="14"/>
    </row>
    <row r="2759" spans="1:10" x14ac:dyDescent="0.25">
      <c r="A2759" s="10" t="s">
        <v>3231</v>
      </c>
      <c r="B2759" s="11" t="s">
        <v>16</v>
      </c>
      <c r="C2759" s="11" t="s">
        <v>107</v>
      </c>
      <c r="D2759" s="22" t="s">
        <v>3232</v>
      </c>
      <c r="E2759" s="12">
        <v>75</v>
      </c>
      <c r="F2759" s="12">
        <v>36.200000000000003</v>
      </c>
      <c r="G2759" s="13">
        <f>ROUND(E2759*F2759,2)</f>
        <v>2715</v>
      </c>
      <c r="H2759" s="12">
        <v>75</v>
      </c>
      <c r="I2759" s="38">
        <v>0</v>
      </c>
      <c r="J2759" s="13">
        <f>ROUND(H2759*I2759,2)</f>
        <v>0</v>
      </c>
    </row>
    <row r="2760" spans="1:10" ht="33.75" x14ac:dyDescent="0.25">
      <c r="A2760" s="14"/>
      <c r="B2760" s="14"/>
      <c r="C2760" s="14"/>
      <c r="D2760" s="22" t="s">
        <v>3233</v>
      </c>
      <c r="E2760" s="14"/>
      <c r="F2760" s="14"/>
      <c r="G2760" s="14"/>
      <c r="H2760" s="14"/>
      <c r="I2760" s="14"/>
      <c r="J2760" s="14"/>
    </row>
    <row r="2761" spans="1:10" x14ac:dyDescent="0.25">
      <c r="A2761" s="10" t="s">
        <v>3234</v>
      </c>
      <c r="B2761" s="11" t="s">
        <v>16</v>
      </c>
      <c r="C2761" s="11" t="s">
        <v>107</v>
      </c>
      <c r="D2761" s="22" t="s">
        <v>3235</v>
      </c>
      <c r="E2761" s="12">
        <v>25</v>
      </c>
      <c r="F2761" s="12">
        <v>46.6</v>
      </c>
      <c r="G2761" s="13">
        <f>ROUND(E2761*F2761,2)</f>
        <v>1165</v>
      </c>
      <c r="H2761" s="12">
        <v>25</v>
      </c>
      <c r="I2761" s="38">
        <v>0</v>
      </c>
      <c r="J2761" s="13">
        <f>ROUND(H2761*I2761,2)</f>
        <v>0</v>
      </c>
    </row>
    <row r="2762" spans="1:10" ht="33.75" x14ac:dyDescent="0.25">
      <c r="A2762" s="14"/>
      <c r="B2762" s="14"/>
      <c r="C2762" s="14"/>
      <c r="D2762" s="22" t="s">
        <v>3233</v>
      </c>
      <c r="E2762" s="14"/>
      <c r="F2762" s="14"/>
      <c r="G2762" s="14"/>
      <c r="H2762" s="14"/>
      <c r="I2762" s="14"/>
      <c r="J2762" s="14"/>
    </row>
    <row r="2763" spans="1:10" x14ac:dyDescent="0.25">
      <c r="A2763" s="10" t="s">
        <v>3236</v>
      </c>
      <c r="B2763" s="11" t="s">
        <v>16</v>
      </c>
      <c r="C2763" s="11" t="s">
        <v>107</v>
      </c>
      <c r="D2763" s="22" t="s">
        <v>3237</v>
      </c>
      <c r="E2763" s="12">
        <v>20</v>
      </c>
      <c r="F2763" s="12">
        <v>66.56</v>
      </c>
      <c r="G2763" s="13">
        <f>ROUND(E2763*F2763,2)</f>
        <v>1331.2</v>
      </c>
      <c r="H2763" s="12">
        <v>20</v>
      </c>
      <c r="I2763" s="38">
        <v>0</v>
      </c>
      <c r="J2763" s="13">
        <f>ROUND(H2763*I2763,2)</f>
        <v>0</v>
      </c>
    </row>
    <row r="2764" spans="1:10" ht="33.75" x14ac:dyDescent="0.25">
      <c r="A2764" s="14"/>
      <c r="B2764" s="14"/>
      <c r="C2764" s="14"/>
      <c r="D2764" s="22" t="s">
        <v>3238</v>
      </c>
      <c r="E2764" s="14"/>
      <c r="F2764" s="14"/>
      <c r="G2764" s="14"/>
      <c r="H2764" s="14"/>
      <c r="I2764" s="14"/>
      <c r="J2764" s="14"/>
    </row>
    <row r="2765" spans="1:10" x14ac:dyDescent="0.25">
      <c r="A2765" s="10" t="s">
        <v>3239</v>
      </c>
      <c r="B2765" s="11" t="s">
        <v>16</v>
      </c>
      <c r="C2765" s="11" t="s">
        <v>107</v>
      </c>
      <c r="D2765" s="22" t="s">
        <v>3240</v>
      </c>
      <c r="E2765" s="12">
        <v>40</v>
      </c>
      <c r="F2765" s="12">
        <v>85.88</v>
      </c>
      <c r="G2765" s="13">
        <f>ROUND(E2765*F2765,2)</f>
        <v>3435.2</v>
      </c>
      <c r="H2765" s="12">
        <v>40</v>
      </c>
      <c r="I2765" s="38">
        <v>0</v>
      </c>
      <c r="J2765" s="13">
        <f>ROUND(H2765*I2765,2)</f>
        <v>0</v>
      </c>
    </row>
    <row r="2766" spans="1:10" ht="33.75" x14ac:dyDescent="0.25">
      <c r="A2766" s="14"/>
      <c r="B2766" s="14"/>
      <c r="C2766" s="14"/>
      <c r="D2766" s="22" t="s">
        <v>3241</v>
      </c>
      <c r="E2766" s="14"/>
      <c r="F2766" s="14"/>
      <c r="G2766" s="14"/>
      <c r="H2766" s="14"/>
      <c r="I2766" s="14"/>
      <c r="J2766" s="14"/>
    </row>
    <row r="2767" spans="1:10" x14ac:dyDescent="0.25">
      <c r="A2767" s="10" t="s">
        <v>3242</v>
      </c>
      <c r="B2767" s="11" t="s">
        <v>16</v>
      </c>
      <c r="C2767" s="11" t="s">
        <v>2426</v>
      </c>
      <c r="D2767" s="22" t="s">
        <v>3243</v>
      </c>
      <c r="E2767" s="12">
        <v>10</v>
      </c>
      <c r="F2767" s="12">
        <v>63.6</v>
      </c>
      <c r="G2767" s="13">
        <f>ROUND(E2767*F2767,2)</f>
        <v>636</v>
      </c>
      <c r="H2767" s="12">
        <v>10</v>
      </c>
      <c r="I2767" s="38">
        <v>0</v>
      </c>
      <c r="J2767" s="13">
        <f>ROUND(H2767*I2767,2)</f>
        <v>0</v>
      </c>
    </row>
    <row r="2768" spans="1:10" ht="56.25" x14ac:dyDescent="0.25">
      <c r="A2768" s="14"/>
      <c r="B2768" s="14"/>
      <c r="C2768" s="14"/>
      <c r="D2768" s="22" t="s">
        <v>3244</v>
      </c>
      <c r="E2768" s="14"/>
      <c r="F2768" s="14"/>
      <c r="G2768" s="14"/>
      <c r="H2768" s="14"/>
      <c r="I2768" s="14"/>
      <c r="J2768" s="14"/>
    </row>
    <row r="2769" spans="1:10" x14ac:dyDescent="0.25">
      <c r="A2769" s="10" t="s">
        <v>3245</v>
      </c>
      <c r="B2769" s="11" t="s">
        <v>16</v>
      </c>
      <c r="C2769" s="11" t="s">
        <v>107</v>
      </c>
      <c r="D2769" s="22" t="s">
        <v>3246</v>
      </c>
      <c r="E2769" s="12">
        <v>50</v>
      </c>
      <c r="F2769" s="12">
        <v>7.11</v>
      </c>
      <c r="G2769" s="13">
        <f>ROUND(E2769*F2769,2)</f>
        <v>355.5</v>
      </c>
      <c r="H2769" s="12">
        <v>50</v>
      </c>
      <c r="I2769" s="38">
        <v>0</v>
      </c>
      <c r="J2769" s="13">
        <f>ROUND(H2769*I2769,2)</f>
        <v>0</v>
      </c>
    </row>
    <row r="2770" spans="1:10" ht="22.5" x14ac:dyDescent="0.25">
      <c r="A2770" s="14"/>
      <c r="B2770" s="14"/>
      <c r="C2770" s="14"/>
      <c r="D2770" s="22" t="s">
        <v>3247</v>
      </c>
      <c r="E2770" s="14"/>
      <c r="F2770" s="14"/>
      <c r="G2770" s="14"/>
      <c r="H2770" s="14"/>
      <c r="I2770" s="14"/>
      <c r="J2770" s="14"/>
    </row>
    <row r="2771" spans="1:10" x14ac:dyDescent="0.25">
      <c r="A2771" s="10" t="s">
        <v>3248</v>
      </c>
      <c r="B2771" s="11" t="s">
        <v>16</v>
      </c>
      <c r="C2771" s="11" t="s">
        <v>107</v>
      </c>
      <c r="D2771" s="22" t="s">
        <v>3249</v>
      </c>
      <c r="E2771" s="12">
        <v>25</v>
      </c>
      <c r="F2771" s="12">
        <v>7.42</v>
      </c>
      <c r="G2771" s="13">
        <f>ROUND(E2771*F2771,2)</f>
        <v>185.5</v>
      </c>
      <c r="H2771" s="12">
        <v>25</v>
      </c>
      <c r="I2771" s="38">
        <v>0</v>
      </c>
      <c r="J2771" s="13">
        <f>ROUND(H2771*I2771,2)</f>
        <v>0</v>
      </c>
    </row>
    <row r="2772" spans="1:10" ht="22.5" x14ac:dyDescent="0.25">
      <c r="A2772" s="14"/>
      <c r="B2772" s="14"/>
      <c r="C2772" s="14"/>
      <c r="D2772" s="22" t="s">
        <v>3250</v>
      </c>
      <c r="E2772" s="14"/>
      <c r="F2772" s="14"/>
      <c r="G2772" s="14"/>
      <c r="H2772" s="14"/>
      <c r="I2772" s="14"/>
      <c r="J2772" s="14"/>
    </row>
    <row r="2773" spans="1:10" x14ac:dyDescent="0.25">
      <c r="A2773" s="10" t="s">
        <v>3251</v>
      </c>
      <c r="B2773" s="11" t="s">
        <v>16</v>
      </c>
      <c r="C2773" s="11" t="s">
        <v>107</v>
      </c>
      <c r="D2773" s="22" t="s">
        <v>3252</v>
      </c>
      <c r="E2773" s="12">
        <v>35</v>
      </c>
      <c r="F2773" s="12">
        <v>7.95</v>
      </c>
      <c r="G2773" s="13">
        <f>ROUND(E2773*F2773,2)</f>
        <v>278.25</v>
      </c>
      <c r="H2773" s="12">
        <v>35</v>
      </c>
      <c r="I2773" s="38">
        <v>0</v>
      </c>
      <c r="J2773" s="13">
        <f>ROUND(H2773*I2773,2)</f>
        <v>0</v>
      </c>
    </row>
    <row r="2774" spans="1:10" ht="22.5" x14ac:dyDescent="0.25">
      <c r="A2774" s="14"/>
      <c r="B2774" s="14"/>
      <c r="C2774" s="14"/>
      <c r="D2774" s="22" t="s">
        <v>3253</v>
      </c>
      <c r="E2774" s="14"/>
      <c r="F2774" s="14"/>
      <c r="G2774" s="14"/>
      <c r="H2774" s="14"/>
      <c r="I2774" s="14"/>
      <c r="J2774" s="14"/>
    </row>
    <row r="2775" spans="1:10" x14ac:dyDescent="0.25">
      <c r="A2775" s="10" t="s">
        <v>3254</v>
      </c>
      <c r="B2775" s="11" t="s">
        <v>16</v>
      </c>
      <c r="C2775" s="11" t="s">
        <v>107</v>
      </c>
      <c r="D2775" s="22" t="s">
        <v>3255</v>
      </c>
      <c r="E2775" s="12">
        <v>100</v>
      </c>
      <c r="F2775" s="12">
        <v>11.62</v>
      </c>
      <c r="G2775" s="13">
        <f>ROUND(E2775*F2775,2)</f>
        <v>1162</v>
      </c>
      <c r="H2775" s="12">
        <v>100</v>
      </c>
      <c r="I2775" s="38">
        <v>0</v>
      </c>
      <c r="J2775" s="13">
        <f>ROUND(H2775*I2775,2)</f>
        <v>0</v>
      </c>
    </row>
    <row r="2776" spans="1:10" ht="33.75" x14ac:dyDescent="0.25">
      <c r="A2776" s="14"/>
      <c r="B2776" s="14"/>
      <c r="C2776" s="14"/>
      <c r="D2776" s="22" t="s">
        <v>3256</v>
      </c>
      <c r="E2776" s="14"/>
      <c r="F2776" s="14"/>
      <c r="G2776" s="14"/>
      <c r="H2776" s="14"/>
      <c r="I2776" s="14"/>
      <c r="J2776" s="14"/>
    </row>
    <row r="2777" spans="1:10" x14ac:dyDescent="0.25">
      <c r="A2777" s="10" t="s">
        <v>3257</v>
      </c>
      <c r="B2777" s="11" t="s">
        <v>16</v>
      </c>
      <c r="C2777" s="11" t="s">
        <v>107</v>
      </c>
      <c r="D2777" s="22" t="s">
        <v>3258</v>
      </c>
      <c r="E2777" s="12">
        <v>50</v>
      </c>
      <c r="F2777" s="12">
        <v>6</v>
      </c>
      <c r="G2777" s="13">
        <f>ROUND(E2777*F2777,2)</f>
        <v>300</v>
      </c>
      <c r="H2777" s="12">
        <v>50</v>
      </c>
      <c r="I2777" s="38">
        <v>0</v>
      </c>
      <c r="J2777" s="13">
        <f>ROUND(H2777*I2777,2)</f>
        <v>0</v>
      </c>
    </row>
    <row r="2778" spans="1:10" ht="22.5" x14ac:dyDescent="0.25">
      <c r="A2778" s="14"/>
      <c r="B2778" s="14"/>
      <c r="C2778" s="14"/>
      <c r="D2778" s="22" t="s">
        <v>3259</v>
      </c>
      <c r="E2778" s="14"/>
      <c r="F2778" s="14"/>
      <c r="G2778" s="14"/>
      <c r="H2778" s="14"/>
      <c r="I2778" s="14"/>
      <c r="J2778" s="14"/>
    </row>
    <row r="2779" spans="1:10" x14ac:dyDescent="0.25">
      <c r="A2779" s="10" t="s">
        <v>3260</v>
      </c>
      <c r="B2779" s="11" t="s">
        <v>16</v>
      </c>
      <c r="C2779" s="11" t="s">
        <v>107</v>
      </c>
      <c r="D2779" s="22" t="s">
        <v>3261</v>
      </c>
      <c r="E2779" s="12">
        <v>50</v>
      </c>
      <c r="F2779" s="12">
        <v>6.16</v>
      </c>
      <c r="G2779" s="13">
        <f>ROUND(E2779*F2779,2)</f>
        <v>308</v>
      </c>
      <c r="H2779" s="12">
        <v>50</v>
      </c>
      <c r="I2779" s="38">
        <v>0</v>
      </c>
      <c r="J2779" s="13">
        <f>ROUND(H2779*I2779,2)</f>
        <v>0</v>
      </c>
    </row>
    <row r="2780" spans="1:10" ht="22.5" x14ac:dyDescent="0.25">
      <c r="A2780" s="14"/>
      <c r="B2780" s="14"/>
      <c r="C2780" s="14"/>
      <c r="D2780" s="22" t="s">
        <v>3262</v>
      </c>
      <c r="E2780" s="14"/>
      <c r="F2780" s="14"/>
      <c r="G2780" s="14"/>
      <c r="H2780" s="14"/>
      <c r="I2780" s="14"/>
      <c r="J2780" s="14"/>
    </row>
    <row r="2781" spans="1:10" x14ac:dyDescent="0.25">
      <c r="A2781" s="10" t="s">
        <v>3263</v>
      </c>
      <c r="B2781" s="11" t="s">
        <v>16</v>
      </c>
      <c r="C2781" s="11" t="s">
        <v>107</v>
      </c>
      <c r="D2781" s="22" t="s">
        <v>3264</v>
      </c>
      <c r="E2781" s="12">
        <v>20</v>
      </c>
      <c r="F2781" s="12">
        <v>6.63</v>
      </c>
      <c r="G2781" s="13">
        <f>ROUND(E2781*F2781,2)</f>
        <v>132.6</v>
      </c>
      <c r="H2781" s="12">
        <v>20</v>
      </c>
      <c r="I2781" s="38">
        <v>0</v>
      </c>
      <c r="J2781" s="13">
        <f>ROUND(H2781*I2781,2)</f>
        <v>0</v>
      </c>
    </row>
    <row r="2782" spans="1:10" ht="22.5" x14ac:dyDescent="0.25">
      <c r="A2782" s="14"/>
      <c r="B2782" s="14"/>
      <c r="C2782" s="14"/>
      <c r="D2782" s="22" t="s">
        <v>3265</v>
      </c>
      <c r="E2782" s="14"/>
      <c r="F2782" s="14"/>
      <c r="G2782" s="14"/>
      <c r="H2782" s="14"/>
      <c r="I2782" s="14"/>
      <c r="J2782" s="14"/>
    </row>
    <row r="2783" spans="1:10" x14ac:dyDescent="0.25">
      <c r="A2783" s="10" t="s">
        <v>3266</v>
      </c>
      <c r="B2783" s="11" t="s">
        <v>16</v>
      </c>
      <c r="C2783" s="11" t="s">
        <v>107</v>
      </c>
      <c r="D2783" s="22" t="s">
        <v>3267</v>
      </c>
      <c r="E2783" s="12">
        <v>15</v>
      </c>
      <c r="F2783" s="12">
        <v>6.78</v>
      </c>
      <c r="G2783" s="13">
        <f>ROUND(E2783*F2783,2)</f>
        <v>101.7</v>
      </c>
      <c r="H2783" s="12">
        <v>15</v>
      </c>
      <c r="I2783" s="38">
        <v>0</v>
      </c>
      <c r="J2783" s="13">
        <f>ROUND(H2783*I2783,2)</f>
        <v>0</v>
      </c>
    </row>
    <row r="2784" spans="1:10" ht="22.5" x14ac:dyDescent="0.25">
      <c r="A2784" s="14"/>
      <c r="B2784" s="14"/>
      <c r="C2784" s="14"/>
      <c r="D2784" s="22" t="s">
        <v>3268</v>
      </c>
      <c r="E2784" s="14"/>
      <c r="F2784" s="14"/>
      <c r="G2784" s="14"/>
      <c r="H2784" s="14"/>
      <c r="I2784" s="14"/>
      <c r="J2784" s="14"/>
    </row>
    <row r="2785" spans="1:10" x14ac:dyDescent="0.25">
      <c r="A2785" s="10" t="s">
        <v>3269</v>
      </c>
      <c r="B2785" s="11" t="s">
        <v>16</v>
      </c>
      <c r="C2785" s="11" t="s">
        <v>17</v>
      </c>
      <c r="D2785" s="22" t="s">
        <v>3270</v>
      </c>
      <c r="E2785" s="12">
        <v>1</v>
      </c>
      <c r="F2785" s="12">
        <v>1772.35</v>
      </c>
      <c r="G2785" s="13">
        <f>ROUND(E2785*F2785,2)</f>
        <v>1772.35</v>
      </c>
      <c r="H2785" s="12">
        <v>1</v>
      </c>
      <c r="I2785" s="38">
        <v>0</v>
      </c>
      <c r="J2785" s="13">
        <f>ROUND(H2785*I2785,2)</f>
        <v>0</v>
      </c>
    </row>
    <row r="2786" spans="1:10" ht="22.5" x14ac:dyDescent="0.25">
      <c r="A2786" s="14"/>
      <c r="B2786" s="14"/>
      <c r="C2786" s="14"/>
      <c r="D2786" s="22" t="s">
        <v>3271</v>
      </c>
      <c r="E2786" s="14"/>
      <c r="F2786" s="14"/>
      <c r="G2786" s="14"/>
      <c r="H2786" s="14"/>
      <c r="I2786" s="14"/>
      <c r="J2786" s="14"/>
    </row>
    <row r="2787" spans="1:10" x14ac:dyDescent="0.25">
      <c r="A2787" s="10" t="s">
        <v>3272</v>
      </c>
      <c r="B2787" s="11" t="s">
        <v>16</v>
      </c>
      <c r="C2787" s="11" t="s">
        <v>107</v>
      </c>
      <c r="D2787" s="22" t="s">
        <v>3273</v>
      </c>
      <c r="E2787" s="12">
        <v>2</v>
      </c>
      <c r="F2787" s="12">
        <v>2036.45</v>
      </c>
      <c r="G2787" s="13">
        <f>ROUND(E2787*F2787,2)</f>
        <v>4072.9</v>
      </c>
      <c r="H2787" s="12">
        <v>2</v>
      </c>
      <c r="I2787" s="38">
        <v>0</v>
      </c>
      <c r="J2787" s="13">
        <f>ROUND(H2787*I2787,2)</f>
        <v>0</v>
      </c>
    </row>
    <row r="2788" spans="1:10" ht="33.75" x14ac:dyDescent="0.25">
      <c r="A2788" s="14"/>
      <c r="B2788" s="14"/>
      <c r="C2788" s="14"/>
      <c r="D2788" s="22" t="s">
        <v>3274</v>
      </c>
      <c r="E2788" s="14"/>
      <c r="F2788" s="14"/>
      <c r="G2788" s="14"/>
      <c r="H2788" s="14"/>
      <c r="I2788" s="14"/>
      <c r="J2788" s="14"/>
    </row>
    <row r="2789" spans="1:10" x14ac:dyDescent="0.25">
      <c r="A2789" s="14"/>
      <c r="B2789" s="14"/>
      <c r="C2789" s="14"/>
      <c r="D2789" s="33" t="s">
        <v>3275</v>
      </c>
      <c r="E2789" s="12">
        <v>1</v>
      </c>
      <c r="F2789" s="15">
        <f>G2757+G2759+G2761+G2763+G2765+G2767+G2769+G2771+G2773+G2775+G2777+G2779+G2781+G2783+G2785+G2787</f>
        <v>18111.7</v>
      </c>
      <c r="G2789" s="15">
        <f>ROUND(E2789*F2789,2)</f>
        <v>18111.7</v>
      </c>
      <c r="H2789" s="12">
        <v>1</v>
      </c>
      <c r="I2789" s="15">
        <f>J2757+J2759+J2761+J2763+J2765+J2767+J2769+J2771+J2773+J2775+J2777+J2779+J2781+J2783+J2785+J2787</f>
        <v>0</v>
      </c>
      <c r="J2789" s="15">
        <f>ROUND(H2789*I2789,2)</f>
        <v>0</v>
      </c>
    </row>
    <row r="2790" spans="1:10" ht="1.1499999999999999" customHeight="1" x14ac:dyDescent="0.25">
      <c r="A2790" s="16"/>
      <c r="B2790" s="16"/>
      <c r="C2790" s="16"/>
      <c r="D2790" s="34"/>
      <c r="E2790" s="16"/>
      <c r="F2790" s="16"/>
      <c r="G2790" s="16"/>
      <c r="H2790" s="16"/>
      <c r="I2790" s="16"/>
      <c r="J2790" s="16"/>
    </row>
    <row r="2791" spans="1:10" x14ac:dyDescent="0.25">
      <c r="A2791" s="28" t="s">
        <v>3276</v>
      </c>
      <c r="B2791" s="28" t="s">
        <v>10</v>
      </c>
      <c r="C2791" s="28" t="s">
        <v>11</v>
      </c>
      <c r="D2791" s="37" t="s">
        <v>2421</v>
      </c>
      <c r="E2791" s="29">
        <f t="shared" ref="E2791:J2791" si="184">E2864</f>
        <v>1</v>
      </c>
      <c r="F2791" s="29">
        <f t="shared" si="184"/>
        <v>130072.05</v>
      </c>
      <c r="G2791" s="29">
        <f t="shared" si="184"/>
        <v>130072.05</v>
      </c>
      <c r="H2791" s="29">
        <f t="shared" si="184"/>
        <v>1</v>
      </c>
      <c r="I2791" s="29">
        <f t="shared" si="184"/>
        <v>0</v>
      </c>
      <c r="J2791" s="29">
        <f t="shared" si="184"/>
        <v>0</v>
      </c>
    </row>
    <row r="2792" spans="1:10" x14ac:dyDescent="0.25">
      <c r="A2792" s="10" t="s">
        <v>3277</v>
      </c>
      <c r="B2792" s="11" t="s">
        <v>16</v>
      </c>
      <c r="C2792" s="11" t="s">
        <v>107</v>
      </c>
      <c r="D2792" s="22" t="s">
        <v>3278</v>
      </c>
      <c r="E2792" s="12">
        <v>800</v>
      </c>
      <c r="F2792" s="12">
        <v>59.14</v>
      </c>
      <c r="G2792" s="13">
        <f>ROUND(E2792*F2792,2)</f>
        <v>47312</v>
      </c>
      <c r="H2792" s="12">
        <v>800</v>
      </c>
      <c r="I2792" s="38">
        <v>0</v>
      </c>
      <c r="J2792" s="13">
        <f>ROUND(H2792*I2792,2)</f>
        <v>0</v>
      </c>
    </row>
    <row r="2793" spans="1:10" ht="22.5" x14ac:dyDescent="0.25">
      <c r="A2793" s="14"/>
      <c r="B2793" s="14"/>
      <c r="C2793" s="14"/>
      <c r="D2793" s="22" t="s">
        <v>3279</v>
      </c>
      <c r="E2793" s="14"/>
      <c r="F2793" s="14"/>
      <c r="G2793" s="14"/>
      <c r="H2793" s="14"/>
      <c r="I2793" s="14"/>
      <c r="J2793" s="14"/>
    </row>
    <row r="2794" spans="1:10" x14ac:dyDescent="0.25">
      <c r="A2794" s="10" t="s">
        <v>3280</v>
      </c>
      <c r="B2794" s="11" t="s">
        <v>16</v>
      </c>
      <c r="C2794" s="11" t="s">
        <v>107</v>
      </c>
      <c r="D2794" s="22" t="s">
        <v>3281</v>
      </c>
      <c r="E2794" s="12">
        <v>5</v>
      </c>
      <c r="F2794" s="12">
        <v>37.79</v>
      </c>
      <c r="G2794" s="13">
        <f>ROUND(E2794*F2794,2)</f>
        <v>188.95</v>
      </c>
      <c r="H2794" s="12">
        <v>5</v>
      </c>
      <c r="I2794" s="38">
        <v>0</v>
      </c>
      <c r="J2794" s="13">
        <f>ROUND(H2794*I2794,2)</f>
        <v>0</v>
      </c>
    </row>
    <row r="2795" spans="1:10" ht="22.5" x14ac:dyDescent="0.25">
      <c r="A2795" s="14"/>
      <c r="B2795" s="14"/>
      <c r="C2795" s="14"/>
      <c r="D2795" s="22" t="s">
        <v>3282</v>
      </c>
      <c r="E2795" s="14"/>
      <c r="F2795" s="14"/>
      <c r="G2795" s="14"/>
      <c r="H2795" s="14"/>
      <c r="I2795" s="14"/>
      <c r="J2795" s="14"/>
    </row>
    <row r="2796" spans="1:10" x14ac:dyDescent="0.25">
      <c r="A2796" s="10" t="s">
        <v>3283</v>
      </c>
      <c r="B2796" s="11" t="s">
        <v>16</v>
      </c>
      <c r="C2796" s="11" t="s">
        <v>107</v>
      </c>
      <c r="D2796" s="22" t="s">
        <v>3284</v>
      </c>
      <c r="E2796" s="12">
        <v>5</v>
      </c>
      <c r="F2796" s="12">
        <v>31.8</v>
      </c>
      <c r="G2796" s="13">
        <f>ROUND(E2796*F2796,2)</f>
        <v>159</v>
      </c>
      <c r="H2796" s="12">
        <v>5</v>
      </c>
      <c r="I2796" s="38">
        <v>0</v>
      </c>
      <c r="J2796" s="13">
        <f>ROUND(H2796*I2796,2)</f>
        <v>0</v>
      </c>
    </row>
    <row r="2797" spans="1:10" ht="22.5" x14ac:dyDescent="0.25">
      <c r="A2797" s="14"/>
      <c r="B2797" s="14"/>
      <c r="C2797" s="14"/>
      <c r="D2797" s="22" t="s">
        <v>3285</v>
      </c>
      <c r="E2797" s="14"/>
      <c r="F2797" s="14"/>
      <c r="G2797" s="14"/>
      <c r="H2797" s="14"/>
      <c r="I2797" s="14"/>
      <c r="J2797" s="14"/>
    </row>
    <row r="2798" spans="1:10" x14ac:dyDescent="0.25">
      <c r="A2798" s="10" t="s">
        <v>3286</v>
      </c>
      <c r="B2798" s="11" t="s">
        <v>16</v>
      </c>
      <c r="C2798" s="11" t="s">
        <v>107</v>
      </c>
      <c r="D2798" s="22" t="s">
        <v>3287</v>
      </c>
      <c r="E2798" s="12">
        <v>5</v>
      </c>
      <c r="F2798" s="12">
        <v>26.7</v>
      </c>
      <c r="G2798" s="13">
        <f>ROUND(E2798*F2798,2)</f>
        <v>133.5</v>
      </c>
      <c r="H2798" s="12">
        <v>5</v>
      </c>
      <c r="I2798" s="38">
        <v>0</v>
      </c>
      <c r="J2798" s="13">
        <f>ROUND(H2798*I2798,2)</f>
        <v>0</v>
      </c>
    </row>
    <row r="2799" spans="1:10" ht="22.5" x14ac:dyDescent="0.25">
      <c r="A2799" s="14"/>
      <c r="B2799" s="14"/>
      <c r="C2799" s="14"/>
      <c r="D2799" s="22" t="s">
        <v>3288</v>
      </c>
      <c r="E2799" s="14"/>
      <c r="F2799" s="14"/>
      <c r="G2799" s="14"/>
      <c r="H2799" s="14"/>
      <c r="I2799" s="14"/>
      <c r="J2799" s="14"/>
    </row>
    <row r="2800" spans="1:10" x14ac:dyDescent="0.25">
      <c r="A2800" s="10" t="s">
        <v>3289</v>
      </c>
      <c r="B2800" s="11" t="s">
        <v>16</v>
      </c>
      <c r="C2800" s="11" t="s">
        <v>107</v>
      </c>
      <c r="D2800" s="22" t="s">
        <v>3290</v>
      </c>
      <c r="E2800" s="12">
        <v>5</v>
      </c>
      <c r="F2800" s="12">
        <v>17.899999999999999</v>
      </c>
      <c r="G2800" s="13">
        <f>ROUND(E2800*F2800,2)</f>
        <v>89.5</v>
      </c>
      <c r="H2800" s="12">
        <v>5</v>
      </c>
      <c r="I2800" s="38">
        <v>0</v>
      </c>
      <c r="J2800" s="13">
        <f>ROUND(H2800*I2800,2)</f>
        <v>0</v>
      </c>
    </row>
    <row r="2801" spans="1:10" ht="22.5" x14ac:dyDescent="0.25">
      <c r="A2801" s="14"/>
      <c r="B2801" s="14"/>
      <c r="C2801" s="14"/>
      <c r="D2801" s="22" t="s">
        <v>3291</v>
      </c>
      <c r="E2801" s="14"/>
      <c r="F2801" s="14"/>
      <c r="G2801" s="14"/>
      <c r="H2801" s="14"/>
      <c r="I2801" s="14"/>
      <c r="J2801" s="14"/>
    </row>
    <row r="2802" spans="1:10" x14ac:dyDescent="0.25">
      <c r="A2802" s="10" t="s">
        <v>3292</v>
      </c>
      <c r="B2802" s="11" t="s">
        <v>16</v>
      </c>
      <c r="C2802" s="11" t="s">
        <v>107</v>
      </c>
      <c r="D2802" s="22" t="s">
        <v>3293</v>
      </c>
      <c r="E2802" s="12">
        <v>5</v>
      </c>
      <c r="F2802" s="12">
        <v>15.06</v>
      </c>
      <c r="G2802" s="13">
        <f>ROUND(E2802*F2802,2)</f>
        <v>75.3</v>
      </c>
      <c r="H2802" s="12">
        <v>5</v>
      </c>
      <c r="I2802" s="38">
        <v>0</v>
      </c>
      <c r="J2802" s="13">
        <f>ROUND(H2802*I2802,2)</f>
        <v>0</v>
      </c>
    </row>
    <row r="2803" spans="1:10" ht="22.5" x14ac:dyDescent="0.25">
      <c r="A2803" s="14"/>
      <c r="B2803" s="14"/>
      <c r="C2803" s="14"/>
      <c r="D2803" s="22" t="s">
        <v>3294</v>
      </c>
      <c r="E2803" s="14"/>
      <c r="F2803" s="14"/>
      <c r="G2803" s="14"/>
      <c r="H2803" s="14"/>
      <c r="I2803" s="14"/>
      <c r="J2803" s="14"/>
    </row>
    <row r="2804" spans="1:10" x14ac:dyDescent="0.25">
      <c r="A2804" s="10" t="s">
        <v>3295</v>
      </c>
      <c r="B2804" s="11" t="s">
        <v>16</v>
      </c>
      <c r="C2804" s="11" t="s">
        <v>107</v>
      </c>
      <c r="D2804" s="22" t="s">
        <v>3296</v>
      </c>
      <c r="E2804" s="12">
        <v>5</v>
      </c>
      <c r="F2804" s="12">
        <v>12.63</v>
      </c>
      <c r="G2804" s="13">
        <f>ROUND(E2804*F2804,2)</f>
        <v>63.15</v>
      </c>
      <c r="H2804" s="12">
        <v>5</v>
      </c>
      <c r="I2804" s="38">
        <v>0</v>
      </c>
      <c r="J2804" s="13">
        <f>ROUND(H2804*I2804,2)</f>
        <v>0</v>
      </c>
    </row>
    <row r="2805" spans="1:10" ht="22.5" x14ac:dyDescent="0.25">
      <c r="A2805" s="14"/>
      <c r="B2805" s="14"/>
      <c r="C2805" s="14"/>
      <c r="D2805" s="22" t="s">
        <v>3297</v>
      </c>
      <c r="E2805" s="14"/>
      <c r="F2805" s="14"/>
      <c r="G2805" s="14"/>
      <c r="H2805" s="14"/>
      <c r="I2805" s="14"/>
      <c r="J2805" s="14"/>
    </row>
    <row r="2806" spans="1:10" x14ac:dyDescent="0.25">
      <c r="A2806" s="10" t="s">
        <v>3298</v>
      </c>
      <c r="B2806" s="11" t="s">
        <v>16</v>
      </c>
      <c r="C2806" s="11" t="s">
        <v>107</v>
      </c>
      <c r="D2806" s="22" t="s">
        <v>3299</v>
      </c>
      <c r="E2806" s="12">
        <v>5</v>
      </c>
      <c r="F2806" s="12">
        <v>10.65</v>
      </c>
      <c r="G2806" s="13">
        <f>ROUND(E2806*F2806,2)</f>
        <v>53.25</v>
      </c>
      <c r="H2806" s="12">
        <v>5</v>
      </c>
      <c r="I2806" s="38">
        <v>0</v>
      </c>
      <c r="J2806" s="13">
        <f>ROUND(H2806*I2806,2)</f>
        <v>0</v>
      </c>
    </row>
    <row r="2807" spans="1:10" ht="22.5" x14ac:dyDescent="0.25">
      <c r="A2807" s="14"/>
      <c r="B2807" s="14"/>
      <c r="C2807" s="14"/>
      <c r="D2807" s="22" t="s">
        <v>3300</v>
      </c>
      <c r="E2807" s="14"/>
      <c r="F2807" s="14"/>
      <c r="G2807" s="14"/>
      <c r="H2807" s="14"/>
      <c r="I2807" s="14"/>
      <c r="J2807" s="14"/>
    </row>
    <row r="2808" spans="1:10" x14ac:dyDescent="0.25">
      <c r="A2808" s="10" t="s">
        <v>3301</v>
      </c>
      <c r="B2808" s="11" t="s">
        <v>16</v>
      </c>
      <c r="C2808" s="11" t="s">
        <v>107</v>
      </c>
      <c r="D2808" s="22" t="s">
        <v>3302</v>
      </c>
      <c r="E2808" s="12">
        <v>250</v>
      </c>
      <c r="F2808" s="12">
        <v>3.98</v>
      </c>
      <c r="G2808" s="13">
        <f>ROUND(E2808*F2808,2)</f>
        <v>995</v>
      </c>
      <c r="H2808" s="12">
        <v>250</v>
      </c>
      <c r="I2808" s="38">
        <v>0</v>
      </c>
      <c r="J2808" s="13">
        <f>ROUND(H2808*I2808,2)</f>
        <v>0</v>
      </c>
    </row>
    <row r="2809" spans="1:10" ht="22.5" x14ac:dyDescent="0.25">
      <c r="A2809" s="14"/>
      <c r="B2809" s="14"/>
      <c r="C2809" s="14"/>
      <c r="D2809" s="22" t="s">
        <v>3303</v>
      </c>
      <c r="E2809" s="14"/>
      <c r="F2809" s="14"/>
      <c r="G2809" s="14"/>
      <c r="H2809" s="14"/>
      <c r="I2809" s="14"/>
      <c r="J2809" s="14"/>
    </row>
    <row r="2810" spans="1:10" x14ac:dyDescent="0.25">
      <c r="A2810" s="10" t="s">
        <v>3304</v>
      </c>
      <c r="B2810" s="11" t="s">
        <v>16</v>
      </c>
      <c r="C2810" s="11" t="s">
        <v>107</v>
      </c>
      <c r="D2810" s="22" t="s">
        <v>3305</v>
      </c>
      <c r="E2810" s="12">
        <v>1050</v>
      </c>
      <c r="F2810" s="12">
        <v>4.6399999999999997</v>
      </c>
      <c r="G2810" s="13">
        <f>ROUND(E2810*F2810,2)</f>
        <v>4872</v>
      </c>
      <c r="H2810" s="12">
        <v>1050</v>
      </c>
      <c r="I2810" s="38">
        <v>0</v>
      </c>
      <c r="J2810" s="13">
        <f>ROUND(H2810*I2810,2)</f>
        <v>0</v>
      </c>
    </row>
    <row r="2811" spans="1:10" ht="22.5" x14ac:dyDescent="0.25">
      <c r="A2811" s="14"/>
      <c r="B2811" s="14"/>
      <c r="C2811" s="14"/>
      <c r="D2811" s="22" t="s">
        <v>3306</v>
      </c>
      <c r="E2811" s="14"/>
      <c r="F2811" s="14"/>
      <c r="G2811" s="14"/>
      <c r="H2811" s="14"/>
      <c r="I2811" s="14"/>
      <c r="J2811" s="14"/>
    </row>
    <row r="2812" spans="1:10" x14ac:dyDescent="0.25">
      <c r="A2812" s="10" t="s">
        <v>3307</v>
      </c>
      <c r="B2812" s="11" t="s">
        <v>16</v>
      </c>
      <c r="C2812" s="11" t="s">
        <v>107</v>
      </c>
      <c r="D2812" s="22" t="s">
        <v>3308</v>
      </c>
      <c r="E2812" s="12">
        <v>3652</v>
      </c>
      <c r="F2812" s="12">
        <v>6.74</v>
      </c>
      <c r="G2812" s="13">
        <f>ROUND(E2812*F2812,2)</f>
        <v>24614.48</v>
      </c>
      <c r="H2812" s="12">
        <v>3652</v>
      </c>
      <c r="I2812" s="38">
        <v>0</v>
      </c>
      <c r="J2812" s="13">
        <f>ROUND(H2812*I2812,2)</f>
        <v>0</v>
      </c>
    </row>
    <row r="2813" spans="1:10" ht="22.5" x14ac:dyDescent="0.25">
      <c r="A2813" s="14"/>
      <c r="B2813" s="14"/>
      <c r="C2813" s="14"/>
      <c r="D2813" s="22" t="s">
        <v>3309</v>
      </c>
      <c r="E2813" s="14"/>
      <c r="F2813" s="14"/>
      <c r="G2813" s="14"/>
      <c r="H2813" s="14"/>
      <c r="I2813" s="14"/>
      <c r="J2813" s="14"/>
    </row>
    <row r="2814" spans="1:10" x14ac:dyDescent="0.25">
      <c r="A2814" s="10" t="s">
        <v>3310</v>
      </c>
      <c r="B2814" s="11" t="s">
        <v>16</v>
      </c>
      <c r="C2814" s="11" t="s">
        <v>107</v>
      </c>
      <c r="D2814" s="22" t="s">
        <v>3311</v>
      </c>
      <c r="E2814" s="12">
        <v>0</v>
      </c>
      <c r="F2814" s="12">
        <v>8.43</v>
      </c>
      <c r="G2814" s="13">
        <f>ROUND(E2814*F2814,2)</f>
        <v>0</v>
      </c>
      <c r="H2814" s="12">
        <v>0</v>
      </c>
      <c r="I2814" s="38">
        <v>0</v>
      </c>
      <c r="J2814" s="13">
        <f>ROUND(H2814*I2814,2)</f>
        <v>0</v>
      </c>
    </row>
    <row r="2815" spans="1:10" ht="22.5" x14ac:dyDescent="0.25">
      <c r="A2815" s="14"/>
      <c r="B2815" s="14"/>
      <c r="C2815" s="14"/>
      <c r="D2815" s="22" t="s">
        <v>3312</v>
      </c>
      <c r="E2815" s="14"/>
      <c r="F2815" s="14"/>
      <c r="G2815" s="14"/>
      <c r="H2815" s="14"/>
      <c r="I2815" s="14"/>
      <c r="J2815" s="14"/>
    </row>
    <row r="2816" spans="1:10" x14ac:dyDescent="0.25">
      <c r="A2816" s="10" t="s">
        <v>3313</v>
      </c>
      <c r="B2816" s="11" t="s">
        <v>16</v>
      </c>
      <c r="C2816" s="11" t="s">
        <v>107</v>
      </c>
      <c r="D2816" s="22" t="s">
        <v>3314</v>
      </c>
      <c r="E2816" s="12">
        <v>5</v>
      </c>
      <c r="F2816" s="12">
        <v>10.8</v>
      </c>
      <c r="G2816" s="13">
        <f>ROUND(E2816*F2816,2)</f>
        <v>54</v>
      </c>
      <c r="H2816" s="12">
        <v>5</v>
      </c>
      <c r="I2816" s="38">
        <v>0</v>
      </c>
      <c r="J2816" s="13">
        <f>ROUND(H2816*I2816,2)</f>
        <v>0</v>
      </c>
    </row>
    <row r="2817" spans="1:10" ht="22.5" x14ac:dyDescent="0.25">
      <c r="A2817" s="14"/>
      <c r="B2817" s="14"/>
      <c r="C2817" s="14"/>
      <c r="D2817" s="22" t="s">
        <v>3315</v>
      </c>
      <c r="E2817" s="14"/>
      <c r="F2817" s="14"/>
      <c r="G2817" s="14"/>
      <c r="H2817" s="14"/>
      <c r="I2817" s="14"/>
      <c r="J2817" s="14"/>
    </row>
    <row r="2818" spans="1:10" x14ac:dyDescent="0.25">
      <c r="A2818" s="10" t="s">
        <v>3316</v>
      </c>
      <c r="B2818" s="11" t="s">
        <v>16</v>
      </c>
      <c r="C2818" s="11" t="s">
        <v>107</v>
      </c>
      <c r="D2818" s="22" t="s">
        <v>3317</v>
      </c>
      <c r="E2818" s="12">
        <v>5</v>
      </c>
      <c r="F2818" s="12">
        <v>14.85</v>
      </c>
      <c r="G2818" s="13">
        <f>ROUND(E2818*F2818,2)</f>
        <v>74.25</v>
      </c>
      <c r="H2818" s="12">
        <v>5</v>
      </c>
      <c r="I2818" s="38">
        <v>0</v>
      </c>
      <c r="J2818" s="13">
        <f>ROUND(H2818*I2818,2)</f>
        <v>0</v>
      </c>
    </row>
    <row r="2819" spans="1:10" ht="22.5" x14ac:dyDescent="0.25">
      <c r="A2819" s="14"/>
      <c r="B2819" s="14"/>
      <c r="C2819" s="14"/>
      <c r="D2819" s="22" t="s">
        <v>3318</v>
      </c>
      <c r="E2819" s="14"/>
      <c r="F2819" s="14"/>
      <c r="G2819" s="14"/>
      <c r="H2819" s="14"/>
      <c r="I2819" s="14"/>
      <c r="J2819" s="14"/>
    </row>
    <row r="2820" spans="1:10" x14ac:dyDescent="0.25">
      <c r="A2820" s="10" t="s">
        <v>3319</v>
      </c>
      <c r="B2820" s="11" t="s">
        <v>16</v>
      </c>
      <c r="C2820" s="11" t="s">
        <v>107</v>
      </c>
      <c r="D2820" s="22" t="s">
        <v>3320</v>
      </c>
      <c r="E2820" s="12">
        <v>5</v>
      </c>
      <c r="F2820" s="12">
        <v>4.76</v>
      </c>
      <c r="G2820" s="13">
        <f>ROUND(E2820*F2820,2)</f>
        <v>23.8</v>
      </c>
      <c r="H2820" s="12">
        <v>5</v>
      </c>
      <c r="I2820" s="38">
        <v>0</v>
      </c>
      <c r="J2820" s="13">
        <f>ROUND(H2820*I2820,2)</f>
        <v>0</v>
      </c>
    </row>
    <row r="2821" spans="1:10" ht="22.5" x14ac:dyDescent="0.25">
      <c r="A2821" s="14"/>
      <c r="B2821" s="14"/>
      <c r="C2821" s="14"/>
      <c r="D2821" s="22" t="s">
        <v>3321</v>
      </c>
      <c r="E2821" s="14"/>
      <c r="F2821" s="14"/>
      <c r="G2821" s="14"/>
      <c r="H2821" s="14"/>
      <c r="I2821" s="14"/>
      <c r="J2821" s="14"/>
    </row>
    <row r="2822" spans="1:10" x14ac:dyDescent="0.25">
      <c r="A2822" s="10" t="s">
        <v>3322</v>
      </c>
      <c r="B2822" s="11" t="s">
        <v>16</v>
      </c>
      <c r="C2822" s="11" t="s">
        <v>107</v>
      </c>
      <c r="D2822" s="22" t="s">
        <v>3323</v>
      </c>
      <c r="E2822" s="12">
        <v>5</v>
      </c>
      <c r="F2822" s="12">
        <v>5.4</v>
      </c>
      <c r="G2822" s="13">
        <f>ROUND(E2822*F2822,2)</f>
        <v>27</v>
      </c>
      <c r="H2822" s="12">
        <v>5</v>
      </c>
      <c r="I2822" s="38">
        <v>0</v>
      </c>
      <c r="J2822" s="13">
        <f>ROUND(H2822*I2822,2)</f>
        <v>0</v>
      </c>
    </row>
    <row r="2823" spans="1:10" ht="22.5" x14ac:dyDescent="0.25">
      <c r="A2823" s="14"/>
      <c r="B2823" s="14"/>
      <c r="C2823" s="14"/>
      <c r="D2823" s="22" t="s">
        <v>3324</v>
      </c>
      <c r="E2823" s="14"/>
      <c r="F2823" s="14"/>
      <c r="G2823" s="14"/>
      <c r="H2823" s="14"/>
      <c r="I2823" s="14"/>
      <c r="J2823" s="14"/>
    </row>
    <row r="2824" spans="1:10" x14ac:dyDescent="0.25">
      <c r="A2824" s="10" t="s">
        <v>3325</v>
      </c>
      <c r="B2824" s="11" t="s">
        <v>16</v>
      </c>
      <c r="C2824" s="11" t="s">
        <v>107</v>
      </c>
      <c r="D2824" s="22" t="s">
        <v>3326</v>
      </c>
      <c r="E2824" s="12">
        <v>1483</v>
      </c>
      <c r="F2824" s="12">
        <v>8.09</v>
      </c>
      <c r="G2824" s="13">
        <f>ROUND(E2824*F2824,2)</f>
        <v>11997.47</v>
      </c>
      <c r="H2824" s="12">
        <v>1483</v>
      </c>
      <c r="I2824" s="38">
        <v>0</v>
      </c>
      <c r="J2824" s="13">
        <f>ROUND(H2824*I2824,2)</f>
        <v>0</v>
      </c>
    </row>
    <row r="2825" spans="1:10" ht="22.5" x14ac:dyDescent="0.25">
      <c r="A2825" s="14"/>
      <c r="B2825" s="14"/>
      <c r="C2825" s="14"/>
      <c r="D2825" s="22" t="s">
        <v>3327</v>
      </c>
      <c r="E2825" s="14"/>
      <c r="F2825" s="14"/>
      <c r="G2825" s="14"/>
      <c r="H2825" s="14"/>
      <c r="I2825" s="14"/>
      <c r="J2825" s="14"/>
    </row>
    <row r="2826" spans="1:10" x14ac:dyDescent="0.25">
      <c r="A2826" s="10" t="s">
        <v>3328</v>
      </c>
      <c r="B2826" s="11" t="s">
        <v>16</v>
      </c>
      <c r="C2826" s="11" t="s">
        <v>107</v>
      </c>
      <c r="D2826" s="22" t="s">
        <v>3329</v>
      </c>
      <c r="E2826" s="12">
        <v>627</v>
      </c>
      <c r="F2826" s="12">
        <v>10.25</v>
      </c>
      <c r="G2826" s="13">
        <f>ROUND(E2826*F2826,2)</f>
        <v>6426.75</v>
      </c>
      <c r="H2826" s="12">
        <v>627</v>
      </c>
      <c r="I2826" s="38">
        <v>0</v>
      </c>
      <c r="J2826" s="13">
        <f>ROUND(H2826*I2826,2)</f>
        <v>0</v>
      </c>
    </row>
    <row r="2827" spans="1:10" ht="22.5" x14ac:dyDescent="0.25">
      <c r="A2827" s="14"/>
      <c r="B2827" s="14"/>
      <c r="C2827" s="14"/>
      <c r="D2827" s="22" t="s">
        <v>3330</v>
      </c>
      <c r="E2827" s="14"/>
      <c r="F2827" s="14"/>
      <c r="G2827" s="14"/>
      <c r="H2827" s="14"/>
      <c r="I2827" s="14"/>
      <c r="J2827" s="14"/>
    </row>
    <row r="2828" spans="1:10" x14ac:dyDescent="0.25">
      <c r="A2828" s="10" t="s">
        <v>3331</v>
      </c>
      <c r="B2828" s="11" t="s">
        <v>16</v>
      </c>
      <c r="C2828" s="11" t="s">
        <v>107</v>
      </c>
      <c r="D2828" s="22" t="s">
        <v>3332</v>
      </c>
      <c r="E2828" s="12">
        <v>5</v>
      </c>
      <c r="F2828" s="12">
        <v>14.68</v>
      </c>
      <c r="G2828" s="13">
        <f>ROUND(E2828*F2828,2)</f>
        <v>73.400000000000006</v>
      </c>
      <c r="H2828" s="12">
        <v>5</v>
      </c>
      <c r="I2828" s="38">
        <v>0</v>
      </c>
      <c r="J2828" s="13">
        <f>ROUND(H2828*I2828,2)</f>
        <v>0</v>
      </c>
    </row>
    <row r="2829" spans="1:10" ht="22.5" x14ac:dyDescent="0.25">
      <c r="A2829" s="14"/>
      <c r="B2829" s="14"/>
      <c r="C2829" s="14"/>
      <c r="D2829" s="22" t="s">
        <v>3333</v>
      </c>
      <c r="E2829" s="14"/>
      <c r="F2829" s="14"/>
      <c r="G2829" s="14"/>
      <c r="H2829" s="14"/>
      <c r="I2829" s="14"/>
      <c r="J2829" s="14"/>
    </row>
    <row r="2830" spans="1:10" x14ac:dyDescent="0.25">
      <c r="A2830" s="10" t="s">
        <v>3334</v>
      </c>
      <c r="B2830" s="11" t="s">
        <v>16</v>
      </c>
      <c r="C2830" s="11" t="s">
        <v>107</v>
      </c>
      <c r="D2830" s="22" t="s">
        <v>3335</v>
      </c>
      <c r="E2830" s="12">
        <v>5</v>
      </c>
      <c r="F2830" s="12">
        <v>19.18</v>
      </c>
      <c r="G2830" s="13">
        <f>ROUND(E2830*F2830,2)</f>
        <v>95.9</v>
      </c>
      <c r="H2830" s="12">
        <v>5</v>
      </c>
      <c r="I2830" s="38">
        <v>0</v>
      </c>
      <c r="J2830" s="13">
        <f>ROUND(H2830*I2830,2)</f>
        <v>0</v>
      </c>
    </row>
    <row r="2831" spans="1:10" ht="22.5" x14ac:dyDescent="0.25">
      <c r="A2831" s="14"/>
      <c r="B2831" s="14"/>
      <c r="C2831" s="14"/>
      <c r="D2831" s="22" t="s">
        <v>3336</v>
      </c>
      <c r="E2831" s="14"/>
      <c r="F2831" s="14"/>
      <c r="G2831" s="14"/>
      <c r="H2831" s="14"/>
      <c r="I2831" s="14"/>
      <c r="J2831" s="14"/>
    </row>
    <row r="2832" spans="1:10" x14ac:dyDescent="0.25">
      <c r="A2832" s="10" t="s">
        <v>3337</v>
      </c>
      <c r="B2832" s="11" t="s">
        <v>16</v>
      </c>
      <c r="C2832" s="11" t="s">
        <v>107</v>
      </c>
      <c r="D2832" s="22" t="s">
        <v>3338</v>
      </c>
      <c r="E2832" s="12">
        <v>605</v>
      </c>
      <c r="F2832" s="12">
        <v>26.46</v>
      </c>
      <c r="G2832" s="13">
        <f>ROUND(E2832*F2832,2)</f>
        <v>16008.3</v>
      </c>
      <c r="H2832" s="12">
        <v>605</v>
      </c>
      <c r="I2832" s="38">
        <v>0</v>
      </c>
      <c r="J2832" s="13">
        <f>ROUND(H2832*I2832,2)</f>
        <v>0</v>
      </c>
    </row>
    <row r="2833" spans="1:10" ht="22.5" x14ac:dyDescent="0.25">
      <c r="A2833" s="14"/>
      <c r="B2833" s="14"/>
      <c r="C2833" s="14"/>
      <c r="D2833" s="22" t="s">
        <v>3339</v>
      </c>
      <c r="E2833" s="14"/>
      <c r="F2833" s="14"/>
      <c r="G2833" s="14"/>
      <c r="H2833" s="14"/>
      <c r="I2833" s="14"/>
      <c r="J2833" s="14"/>
    </row>
    <row r="2834" spans="1:10" x14ac:dyDescent="0.25">
      <c r="A2834" s="10" t="s">
        <v>3340</v>
      </c>
      <c r="B2834" s="11" t="s">
        <v>16</v>
      </c>
      <c r="C2834" s="11" t="s">
        <v>107</v>
      </c>
      <c r="D2834" s="22" t="s">
        <v>3341</v>
      </c>
      <c r="E2834" s="12">
        <v>90</v>
      </c>
      <c r="F2834" s="12">
        <v>9.57</v>
      </c>
      <c r="G2834" s="13">
        <f>ROUND(E2834*F2834,2)</f>
        <v>861.3</v>
      </c>
      <c r="H2834" s="12">
        <v>90</v>
      </c>
      <c r="I2834" s="38">
        <v>0</v>
      </c>
      <c r="J2834" s="13">
        <f>ROUND(H2834*I2834,2)</f>
        <v>0</v>
      </c>
    </row>
    <row r="2835" spans="1:10" ht="22.5" x14ac:dyDescent="0.25">
      <c r="A2835" s="14"/>
      <c r="B2835" s="14"/>
      <c r="C2835" s="14"/>
      <c r="D2835" s="22" t="s">
        <v>3342</v>
      </c>
      <c r="E2835" s="14"/>
      <c r="F2835" s="14"/>
      <c r="G2835" s="14"/>
      <c r="H2835" s="14"/>
      <c r="I2835" s="14"/>
      <c r="J2835" s="14"/>
    </row>
    <row r="2836" spans="1:10" ht="22.5" x14ac:dyDescent="0.25">
      <c r="A2836" s="10" t="s">
        <v>3343</v>
      </c>
      <c r="B2836" s="11" t="s">
        <v>16</v>
      </c>
      <c r="C2836" s="11" t="s">
        <v>107</v>
      </c>
      <c r="D2836" s="22" t="s">
        <v>3344</v>
      </c>
      <c r="E2836" s="12">
        <v>5</v>
      </c>
      <c r="F2836" s="12">
        <v>11.35</v>
      </c>
      <c r="G2836" s="13">
        <f>ROUND(E2836*F2836,2)</f>
        <v>56.75</v>
      </c>
      <c r="H2836" s="12">
        <v>5</v>
      </c>
      <c r="I2836" s="38">
        <v>0</v>
      </c>
      <c r="J2836" s="13">
        <f>ROUND(H2836*I2836,2)</f>
        <v>0</v>
      </c>
    </row>
    <row r="2837" spans="1:10" ht="22.5" x14ac:dyDescent="0.25">
      <c r="A2837" s="14"/>
      <c r="B2837" s="14"/>
      <c r="C2837" s="14"/>
      <c r="D2837" s="22" t="s">
        <v>3345</v>
      </c>
      <c r="E2837" s="14"/>
      <c r="F2837" s="14"/>
      <c r="G2837" s="14"/>
      <c r="H2837" s="14"/>
      <c r="I2837" s="14"/>
      <c r="J2837" s="14"/>
    </row>
    <row r="2838" spans="1:10" x14ac:dyDescent="0.25">
      <c r="A2838" s="10" t="s">
        <v>3346</v>
      </c>
      <c r="B2838" s="11" t="s">
        <v>16</v>
      </c>
      <c r="C2838" s="11" t="s">
        <v>107</v>
      </c>
      <c r="D2838" s="22" t="s">
        <v>3347</v>
      </c>
      <c r="E2838" s="12">
        <v>5</v>
      </c>
      <c r="F2838" s="12">
        <v>12.39</v>
      </c>
      <c r="G2838" s="13">
        <f>ROUND(E2838*F2838,2)</f>
        <v>61.95</v>
      </c>
      <c r="H2838" s="12">
        <v>5</v>
      </c>
      <c r="I2838" s="38">
        <v>0</v>
      </c>
      <c r="J2838" s="13">
        <f>ROUND(H2838*I2838,2)</f>
        <v>0</v>
      </c>
    </row>
    <row r="2839" spans="1:10" ht="22.5" x14ac:dyDescent="0.25">
      <c r="A2839" s="14"/>
      <c r="B2839" s="14"/>
      <c r="C2839" s="14"/>
      <c r="D2839" s="22" t="s">
        <v>3348</v>
      </c>
      <c r="E2839" s="14"/>
      <c r="F2839" s="14"/>
      <c r="G2839" s="14"/>
      <c r="H2839" s="14"/>
      <c r="I2839" s="14"/>
      <c r="J2839" s="14"/>
    </row>
    <row r="2840" spans="1:10" x14ac:dyDescent="0.25">
      <c r="A2840" s="10" t="s">
        <v>2422</v>
      </c>
      <c r="B2840" s="11" t="s">
        <v>16</v>
      </c>
      <c r="C2840" s="11" t="s">
        <v>107</v>
      </c>
      <c r="D2840" s="22" t="s">
        <v>2423</v>
      </c>
      <c r="E2840" s="12">
        <v>90</v>
      </c>
      <c r="F2840" s="12">
        <v>12.61</v>
      </c>
      <c r="G2840" s="13">
        <f>ROUND(E2840*F2840,2)</f>
        <v>1134.9000000000001</v>
      </c>
      <c r="H2840" s="12">
        <v>90</v>
      </c>
      <c r="I2840" s="38">
        <v>0</v>
      </c>
      <c r="J2840" s="13">
        <f>ROUND(H2840*I2840,2)</f>
        <v>0</v>
      </c>
    </row>
    <row r="2841" spans="1:10" ht="22.5" x14ac:dyDescent="0.25">
      <c r="A2841" s="14"/>
      <c r="B2841" s="14"/>
      <c r="C2841" s="14"/>
      <c r="D2841" s="22" t="s">
        <v>2424</v>
      </c>
      <c r="E2841" s="14"/>
      <c r="F2841" s="14"/>
      <c r="G2841" s="14"/>
      <c r="H2841" s="14"/>
      <c r="I2841" s="14"/>
      <c r="J2841" s="14"/>
    </row>
    <row r="2842" spans="1:10" x14ac:dyDescent="0.25">
      <c r="A2842" s="10" t="s">
        <v>2435</v>
      </c>
      <c r="B2842" s="11" t="s">
        <v>16</v>
      </c>
      <c r="C2842" s="11" t="s">
        <v>107</v>
      </c>
      <c r="D2842" s="22" t="s">
        <v>2436</v>
      </c>
      <c r="E2842" s="12">
        <v>5</v>
      </c>
      <c r="F2842" s="12">
        <v>21.85</v>
      </c>
      <c r="G2842" s="13">
        <f>ROUND(E2842*F2842,2)</f>
        <v>109.25</v>
      </c>
      <c r="H2842" s="12">
        <v>5</v>
      </c>
      <c r="I2842" s="38">
        <v>0</v>
      </c>
      <c r="J2842" s="13">
        <f>ROUND(H2842*I2842,2)</f>
        <v>0</v>
      </c>
    </row>
    <row r="2843" spans="1:10" ht="22.5" x14ac:dyDescent="0.25">
      <c r="A2843" s="14"/>
      <c r="B2843" s="14"/>
      <c r="C2843" s="14"/>
      <c r="D2843" s="22" t="s">
        <v>2437</v>
      </c>
      <c r="E2843" s="14"/>
      <c r="F2843" s="14"/>
      <c r="G2843" s="14"/>
      <c r="H2843" s="14"/>
      <c r="I2843" s="14"/>
      <c r="J2843" s="14"/>
    </row>
    <row r="2844" spans="1:10" x14ac:dyDescent="0.25">
      <c r="A2844" s="10" t="s">
        <v>2425</v>
      </c>
      <c r="B2844" s="11" t="s">
        <v>16</v>
      </c>
      <c r="C2844" s="11" t="s">
        <v>2426</v>
      </c>
      <c r="D2844" s="22" t="s">
        <v>2427</v>
      </c>
      <c r="E2844" s="12">
        <v>5</v>
      </c>
      <c r="F2844" s="12">
        <v>24.21</v>
      </c>
      <c r="G2844" s="13">
        <f>ROUND(E2844*F2844,2)</f>
        <v>121.05</v>
      </c>
      <c r="H2844" s="12">
        <v>5</v>
      </c>
      <c r="I2844" s="38">
        <v>0</v>
      </c>
      <c r="J2844" s="13">
        <f>ROUND(H2844*I2844,2)</f>
        <v>0</v>
      </c>
    </row>
    <row r="2845" spans="1:10" ht="22.5" x14ac:dyDescent="0.25">
      <c r="A2845" s="14"/>
      <c r="B2845" s="14"/>
      <c r="C2845" s="14"/>
      <c r="D2845" s="22" t="s">
        <v>2428</v>
      </c>
      <c r="E2845" s="14"/>
      <c r="F2845" s="14"/>
      <c r="G2845" s="14"/>
      <c r="H2845" s="14"/>
      <c r="I2845" s="14"/>
      <c r="J2845" s="14"/>
    </row>
    <row r="2846" spans="1:10" x14ac:dyDescent="0.25">
      <c r="A2846" s="10" t="s">
        <v>2429</v>
      </c>
      <c r="B2846" s="11" t="s">
        <v>16</v>
      </c>
      <c r="C2846" s="11" t="s">
        <v>107</v>
      </c>
      <c r="D2846" s="22" t="s">
        <v>2430</v>
      </c>
      <c r="E2846" s="12">
        <v>5</v>
      </c>
      <c r="F2846" s="12">
        <v>25.36</v>
      </c>
      <c r="G2846" s="13">
        <f>ROUND(E2846*F2846,2)</f>
        <v>126.8</v>
      </c>
      <c r="H2846" s="12">
        <v>5</v>
      </c>
      <c r="I2846" s="38">
        <v>0</v>
      </c>
      <c r="J2846" s="13">
        <f>ROUND(H2846*I2846,2)</f>
        <v>0</v>
      </c>
    </row>
    <row r="2847" spans="1:10" ht="22.5" x14ac:dyDescent="0.25">
      <c r="A2847" s="14"/>
      <c r="B2847" s="14"/>
      <c r="C2847" s="14"/>
      <c r="D2847" s="22" t="s">
        <v>2431</v>
      </c>
      <c r="E2847" s="14"/>
      <c r="F2847" s="14"/>
      <c r="G2847" s="14"/>
      <c r="H2847" s="14"/>
      <c r="I2847" s="14"/>
      <c r="J2847" s="14"/>
    </row>
    <row r="2848" spans="1:10" x14ac:dyDescent="0.25">
      <c r="A2848" s="10" t="s">
        <v>2432</v>
      </c>
      <c r="B2848" s="11" t="s">
        <v>16</v>
      </c>
      <c r="C2848" s="11" t="s">
        <v>2426</v>
      </c>
      <c r="D2848" s="22" t="s">
        <v>2433</v>
      </c>
      <c r="E2848" s="12">
        <v>5</v>
      </c>
      <c r="F2848" s="12">
        <v>30.57</v>
      </c>
      <c r="G2848" s="13">
        <f>ROUND(E2848*F2848,2)</f>
        <v>152.85</v>
      </c>
      <c r="H2848" s="12">
        <v>5</v>
      </c>
      <c r="I2848" s="38">
        <v>0</v>
      </c>
      <c r="J2848" s="13">
        <f>ROUND(H2848*I2848,2)</f>
        <v>0</v>
      </c>
    </row>
    <row r="2849" spans="1:10" ht="22.5" x14ac:dyDescent="0.25">
      <c r="A2849" s="14"/>
      <c r="B2849" s="14"/>
      <c r="C2849" s="14"/>
      <c r="D2849" s="22" t="s">
        <v>2434</v>
      </c>
      <c r="E2849" s="14"/>
      <c r="F2849" s="14"/>
      <c r="G2849" s="14"/>
      <c r="H2849" s="14"/>
      <c r="I2849" s="14"/>
      <c r="J2849" s="14"/>
    </row>
    <row r="2850" spans="1:10" x14ac:dyDescent="0.25">
      <c r="A2850" s="10" t="s">
        <v>3349</v>
      </c>
      <c r="B2850" s="11" t="s">
        <v>16</v>
      </c>
      <c r="C2850" s="11" t="s">
        <v>107</v>
      </c>
      <c r="D2850" s="22" t="s">
        <v>3350</v>
      </c>
      <c r="E2850" s="12">
        <v>5</v>
      </c>
      <c r="F2850" s="12">
        <v>34.979999999999997</v>
      </c>
      <c r="G2850" s="13">
        <f>ROUND(E2850*F2850,2)</f>
        <v>174.9</v>
      </c>
      <c r="H2850" s="12">
        <v>5</v>
      </c>
      <c r="I2850" s="38">
        <v>0</v>
      </c>
      <c r="J2850" s="13">
        <f>ROUND(H2850*I2850,2)</f>
        <v>0</v>
      </c>
    </row>
    <row r="2851" spans="1:10" ht="22.5" x14ac:dyDescent="0.25">
      <c r="A2851" s="14"/>
      <c r="B2851" s="14"/>
      <c r="C2851" s="14"/>
      <c r="D2851" s="22" t="s">
        <v>3351</v>
      </c>
      <c r="E2851" s="14"/>
      <c r="F2851" s="14"/>
      <c r="G2851" s="14"/>
      <c r="H2851" s="14"/>
      <c r="I2851" s="14"/>
      <c r="J2851" s="14"/>
    </row>
    <row r="2852" spans="1:10" x14ac:dyDescent="0.25">
      <c r="A2852" s="10" t="s">
        <v>3352</v>
      </c>
      <c r="B2852" s="11" t="s">
        <v>16</v>
      </c>
      <c r="C2852" s="11" t="s">
        <v>107</v>
      </c>
      <c r="D2852" s="22" t="s">
        <v>3353</v>
      </c>
      <c r="E2852" s="12">
        <v>5</v>
      </c>
      <c r="F2852" s="12">
        <v>11.75</v>
      </c>
      <c r="G2852" s="13">
        <f>ROUND(E2852*F2852,2)</f>
        <v>58.75</v>
      </c>
      <c r="H2852" s="12">
        <v>5</v>
      </c>
      <c r="I2852" s="38">
        <v>0</v>
      </c>
      <c r="J2852" s="13">
        <f>ROUND(H2852*I2852,2)</f>
        <v>0</v>
      </c>
    </row>
    <row r="2853" spans="1:10" ht="22.5" x14ac:dyDescent="0.25">
      <c r="A2853" s="14"/>
      <c r="B2853" s="14"/>
      <c r="C2853" s="14"/>
      <c r="D2853" s="22" t="s">
        <v>3354</v>
      </c>
      <c r="E2853" s="14"/>
      <c r="F2853" s="14"/>
      <c r="G2853" s="14"/>
      <c r="H2853" s="14"/>
      <c r="I2853" s="14"/>
      <c r="J2853" s="14"/>
    </row>
    <row r="2854" spans="1:10" x14ac:dyDescent="0.25">
      <c r="A2854" s="10" t="s">
        <v>3355</v>
      </c>
      <c r="B2854" s="11" t="s">
        <v>16</v>
      </c>
      <c r="C2854" s="11" t="s">
        <v>107</v>
      </c>
      <c r="D2854" s="22" t="s">
        <v>3356</v>
      </c>
      <c r="E2854" s="12">
        <v>5</v>
      </c>
      <c r="F2854" s="12">
        <v>18.02</v>
      </c>
      <c r="G2854" s="13">
        <f>ROUND(E2854*F2854,2)</f>
        <v>90.1</v>
      </c>
      <c r="H2854" s="12">
        <v>5</v>
      </c>
      <c r="I2854" s="38">
        <v>0</v>
      </c>
      <c r="J2854" s="13">
        <f>ROUND(H2854*I2854,2)</f>
        <v>0</v>
      </c>
    </row>
    <row r="2855" spans="1:10" ht="22.5" x14ac:dyDescent="0.25">
      <c r="A2855" s="14"/>
      <c r="B2855" s="14"/>
      <c r="C2855" s="14"/>
      <c r="D2855" s="22" t="s">
        <v>3357</v>
      </c>
      <c r="E2855" s="14"/>
      <c r="F2855" s="14"/>
      <c r="G2855" s="14"/>
      <c r="H2855" s="14"/>
      <c r="I2855" s="14"/>
      <c r="J2855" s="14"/>
    </row>
    <row r="2856" spans="1:10" x14ac:dyDescent="0.25">
      <c r="A2856" s="10" t="s">
        <v>3358</v>
      </c>
      <c r="B2856" s="11" t="s">
        <v>16</v>
      </c>
      <c r="C2856" s="11" t="s">
        <v>107</v>
      </c>
      <c r="D2856" s="22" t="s">
        <v>3359</v>
      </c>
      <c r="E2856" s="12">
        <v>5</v>
      </c>
      <c r="F2856" s="12">
        <v>24.43</v>
      </c>
      <c r="G2856" s="13">
        <f>ROUND(E2856*F2856,2)</f>
        <v>122.15</v>
      </c>
      <c r="H2856" s="12">
        <v>5</v>
      </c>
      <c r="I2856" s="38">
        <v>0</v>
      </c>
      <c r="J2856" s="13">
        <f>ROUND(H2856*I2856,2)</f>
        <v>0</v>
      </c>
    </row>
    <row r="2857" spans="1:10" ht="22.5" x14ac:dyDescent="0.25">
      <c r="A2857" s="14"/>
      <c r="B2857" s="14"/>
      <c r="C2857" s="14"/>
      <c r="D2857" s="22" t="s">
        <v>3360</v>
      </c>
      <c r="E2857" s="14"/>
      <c r="F2857" s="14"/>
      <c r="G2857" s="14"/>
      <c r="H2857" s="14"/>
      <c r="I2857" s="14"/>
      <c r="J2857" s="14"/>
    </row>
    <row r="2858" spans="1:10" x14ac:dyDescent="0.25">
      <c r="A2858" s="10" t="s">
        <v>3361</v>
      </c>
      <c r="B2858" s="11" t="s">
        <v>16</v>
      </c>
      <c r="C2858" s="11" t="s">
        <v>107</v>
      </c>
      <c r="D2858" s="22" t="s">
        <v>3362</v>
      </c>
      <c r="E2858" s="12">
        <v>150</v>
      </c>
      <c r="F2858" s="12">
        <v>28.72</v>
      </c>
      <c r="G2858" s="13">
        <f>ROUND(E2858*F2858,2)</f>
        <v>4308</v>
      </c>
      <c r="H2858" s="12">
        <v>150</v>
      </c>
      <c r="I2858" s="38">
        <v>0</v>
      </c>
      <c r="J2858" s="13">
        <f>ROUND(H2858*I2858,2)</f>
        <v>0</v>
      </c>
    </row>
    <row r="2859" spans="1:10" ht="22.5" x14ac:dyDescent="0.25">
      <c r="A2859" s="14"/>
      <c r="B2859" s="14"/>
      <c r="C2859" s="14"/>
      <c r="D2859" s="22" t="s">
        <v>3363</v>
      </c>
      <c r="E2859" s="14"/>
      <c r="F2859" s="14"/>
      <c r="G2859" s="14"/>
      <c r="H2859" s="14"/>
      <c r="I2859" s="14"/>
      <c r="J2859" s="14"/>
    </row>
    <row r="2860" spans="1:10" x14ac:dyDescent="0.25">
      <c r="A2860" s="10" t="s">
        <v>3364</v>
      </c>
      <c r="B2860" s="11" t="s">
        <v>16</v>
      </c>
      <c r="C2860" s="11" t="s">
        <v>107</v>
      </c>
      <c r="D2860" s="22" t="s">
        <v>3365</v>
      </c>
      <c r="E2860" s="12">
        <v>5</v>
      </c>
      <c r="F2860" s="12">
        <v>39.26</v>
      </c>
      <c r="G2860" s="13">
        <f>ROUND(E2860*F2860,2)</f>
        <v>196.3</v>
      </c>
      <c r="H2860" s="12">
        <v>5</v>
      </c>
      <c r="I2860" s="38">
        <v>0</v>
      </c>
      <c r="J2860" s="13">
        <f>ROUND(H2860*I2860,2)</f>
        <v>0</v>
      </c>
    </row>
    <row r="2861" spans="1:10" ht="22.5" x14ac:dyDescent="0.25">
      <c r="A2861" s="14"/>
      <c r="B2861" s="14"/>
      <c r="C2861" s="14"/>
      <c r="D2861" s="22" t="s">
        <v>3366</v>
      </c>
      <c r="E2861" s="14"/>
      <c r="F2861" s="14"/>
      <c r="G2861" s="14"/>
      <c r="H2861" s="14"/>
      <c r="I2861" s="14"/>
      <c r="J2861" s="14"/>
    </row>
    <row r="2862" spans="1:10" x14ac:dyDescent="0.25">
      <c r="A2862" s="10" t="s">
        <v>3367</v>
      </c>
      <c r="B2862" s="11" t="s">
        <v>16</v>
      </c>
      <c r="C2862" s="11" t="s">
        <v>107</v>
      </c>
      <c r="D2862" s="22" t="s">
        <v>3368</v>
      </c>
      <c r="E2862" s="12">
        <v>500</v>
      </c>
      <c r="F2862" s="12">
        <v>18.32</v>
      </c>
      <c r="G2862" s="13">
        <f>ROUND(E2862*F2862,2)</f>
        <v>9160</v>
      </c>
      <c r="H2862" s="12">
        <v>500</v>
      </c>
      <c r="I2862" s="38">
        <v>0</v>
      </c>
      <c r="J2862" s="13">
        <f>ROUND(H2862*I2862,2)</f>
        <v>0</v>
      </c>
    </row>
    <row r="2863" spans="1:10" ht="22.5" x14ac:dyDescent="0.25">
      <c r="A2863" s="14"/>
      <c r="B2863" s="14"/>
      <c r="C2863" s="14"/>
      <c r="D2863" s="22" t="s">
        <v>3369</v>
      </c>
      <c r="E2863" s="14"/>
      <c r="F2863" s="14"/>
      <c r="G2863" s="14"/>
      <c r="H2863" s="14"/>
      <c r="I2863" s="14"/>
      <c r="J2863" s="14"/>
    </row>
    <row r="2864" spans="1:10" x14ac:dyDescent="0.25">
      <c r="A2864" s="14"/>
      <c r="B2864" s="14"/>
      <c r="C2864" s="14"/>
      <c r="D2864" s="33" t="s">
        <v>3370</v>
      </c>
      <c r="E2864" s="12">
        <v>1</v>
      </c>
      <c r="F2864" s="15">
        <f>G2792+G2794+G2796+G2798+G2800+G2802+G2804+G2806+G2808+G2810+G2812+G2814+G2816+G2818+G2820+G2822+G2824+G2826+G2828+G2830+G2832+G2834+G2836+G2838+G2840+G2842+G2844+G2846+G2848+G2850+G2852+G2854+G2856+G2858+G2860+G2862</f>
        <v>130072.05</v>
      </c>
      <c r="G2864" s="15">
        <f>ROUND(E2864*F2864,2)</f>
        <v>130072.05</v>
      </c>
      <c r="H2864" s="12">
        <v>1</v>
      </c>
      <c r="I2864" s="15">
        <f>J2792+J2794+J2796+J2798+J2800+J2802+J2804+J2806+J2808+J2810+J2812+J2814+J2816+J2818+J2820+J2822+J2824+J2826+J2828+J2830+J2832+J2834+J2836+J2838+J2840+J2842+J2844+J2846+J2848+J2850+J2852+J2854+J2856+J2858+J2860+J2862</f>
        <v>0</v>
      </c>
      <c r="J2864" s="15">
        <f>ROUND(H2864*I2864,2)</f>
        <v>0</v>
      </c>
    </row>
    <row r="2865" spans="1:10" ht="1.1499999999999999" customHeight="1" x14ac:dyDescent="0.25">
      <c r="A2865" s="16"/>
      <c r="B2865" s="16"/>
      <c r="C2865" s="16"/>
      <c r="D2865" s="34"/>
      <c r="E2865" s="16"/>
      <c r="F2865" s="16"/>
      <c r="G2865" s="16"/>
      <c r="H2865" s="16"/>
      <c r="I2865" s="16"/>
      <c r="J2865" s="16"/>
    </row>
    <row r="2866" spans="1:10" x14ac:dyDescent="0.25">
      <c r="A2866" s="28" t="s">
        <v>3371</v>
      </c>
      <c r="B2866" s="28" t="s">
        <v>10</v>
      </c>
      <c r="C2866" s="28" t="s">
        <v>11</v>
      </c>
      <c r="D2866" s="37" t="s">
        <v>3372</v>
      </c>
      <c r="E2866" s="29">
        <f t="shared" ref="E2866:J2866" si="185">E2881</f>
        <v>1</v>
      </c>
      <c r="F2866" s="29">
        <f t="shared" si="185"/>
        <v>252168.78</v>
      </c>
      <c r="G2866" s="29">
        <f t="shared" si="185"/>
        <v>252168.78</v>
      </c>
      <c r="H2866" s="29">
        <f t="shared" si="185"/>
        <v>1</v>
      </c>
      <c r="I2866" s="29">
        <f t="shared" si="185"/>
        <v>0</v>
      </c>
      <c r="J2866" s="29">
        <f t="shared" si="185"/>
        <v>0</v>
      </c>
    </row>
    <row r="2867" spans="1:10" x14ac:dyDescent="0.25">
      <c r="A2867" s="10" t="s">
        <v>3373</v>
      </c>
      <c r="B2867" s="11" t="s">
        <v>16</v>
      </c>
      <c r="C2867" s="11" t="s">
        <v>1723</v>
      </c>
      <c r="D2867" s="22" t="s">
        <v>3374</v>
      </c>
      <c r="E2867" s="12">
        <v>31</v>
      </c>
      <c r="F2867" s="12">
        <v>86.22</v>
      </c>
      <c r="G2867" s="13">
        <f>ROUND(E2867*F2867,2)</f>
        <v>2672.82</v>
      </c>
      <c r="H2867" s="12">
        <v>31</v>
      </c>
      <c r="I2867" s="38">
        <v>0</v>
      </c>
      <c r="J2867" s="13">
        <f>ROUND(H2867*I2867,2)</f>
        <v>0</v>
      </c>
    </row>
    <row r="2868" spans="1:10" ht="45" x14ac:dyDescent="0.25">
      <c r="A2868" s="14"/>
      <c r="B2868" s="14"/>
      <c r="C2868" s="14"/>
      <c r="D2868" s="22" t="s">
        <v>3375</v>
      </c>
      <c r="E2868" s="14"/>
      <c r="F2868" s="14"/>
      <c r="G2868" s="14"/>
      <c r="H2868" s="14"/>
      <c r="I2868" s="14"/>
      <c r="J2868" s="14"/>
    </row>
    <row r="2869" spans="1:10" x14ac:dyDescent="0.25">
      <c r="A2869" s="10" t="s">
        <v>3376</v>
      </c>
      <c r="B2869" s="11" t="s">
        <v>16</v>
      </c>
      <c r="C2869" s="11" t="s">
        <v>107</v>
      </c>
      <c r="D2869" s="22" t="s">
        <v>3377</v>
      </c>
      <c r="E2869" s="12">
        <v>530</v>
      </c>
      <c r="F2869" s="12">
        <v>248.58</v>
      </c>
      <c r="G2869" s="13">
        <f>ROUND(E2869*F2869,2)</f>
        <v>131747.4</v>
      </c>
      <c r="H2869" s="12">
        <v>530</v>
      </c>
      <c r="I2869" s="38">
        <v>0</v>
      </c>
      <c r="J2869" s="13">
        <f>ROUND(H2869*I2869,2)</f>
        <v>0</v>
      </c>
    </row>
    <row r="2870" spans="1:10" ht="202.5" x14ac:dyDescent="0.25">
      <c r="A2870" s="14"/>
      <c r="B2870" s="14"/>
      <c r="C2870" s="14"/>
      <c r="D2870" s="22" t="s">
        <v>3378</v>
      </c>
      <c r="E2870" s="14"/>
      <c r="F2870" s="14"/>
      <c r="G2870" s="14"/>
      <c r="H2870" s="14"/>
      <c r="I2870" s="14"/>
      <c r="J2870" s="14"/>
    </row>
    <row r="2871" spans="1:10" x14ac:dyDescent="0.25">
      <c r="A2871" s="10" t="s">
        <v>3379</v>
      </c>
      <c r="B2871" s="11" t="s">
        <v>16</v>
      </c>
      <c r="C2871" s="11" t="s">
        <v>107</v>
      </c>
      <c r="D2871" s="22" t="s">
        <v>3380</v>
      </c>
      <c r="E2871" s="12">
        <v>530</v>
      </c>
      <c r="F2871" s="12">
        <v>185.04</v>
      </c>
      <c r="G2871" s="13">
        <f>ROUND(E2871*F2871,2)</f>
        <v>98071.2</v>
      </c>
      <c r="H2871" s="12">
        <v>530</v>
      </c>
      <c r="I2871" s="38">
        <v>0</v>
      </c>
      <c r="J2871" s="13">
        <f>ROUND(H2871*I2871,2)</f>
        <v>0</v>
      </c>
    </row>
    <row r="2872" spans="1:10" ht="303.75" x14ac:dyDescent="0.25">
      <c r="A2872" s="14"/>
      <c r="B2872" s="14"/>
      <c r="C2872" s="14"/>
      <c r="D2872" s="22" t="s">
        <v>3381</v>
      </c>
      <c r="E2872" s="14"/>
      <c r="F2872" s="14"/>
      <c r="G2872" s="14"/>
      <c r="H2872" s="14"/>
      <c r="I2872" s="14"/>
      <c r="J2872" s="14"/>
    </row>
    <row r="2873" spans="1:10" x14ac:dyDescent="0.25">
      <c r="A2873" s="10" t="s">
        <v>3382</v>
      </c>
      <c r="B2873" s="11" t="s">
        <v>16</v>
      </c>
      <c r="C2873" s="11" t="s">
        <v>1723</v>
      </c>
      <c r="D2873" s="22" t="s">
        <v>3383</v>
      </c>
      <c r="E2873" s="12">
        <v>16</v>
      </c>
      <c r="F2873" s="12">
        <v>31.1</v>
      </c>
      <c r="G2873" s="13">
        <f>ROUND(E2873*F2873,2)</f>
        <v>497.6</v>
      </c>
      <c r="H2873" s="12">
        <v>16</v>
      </c>
      <c r="I2873" s="38">
        <v>0</v>
      </c>
      <c r="J2873" s="13">
        <f>ROUND(H2873*I2873,2)</f>
        <v>0</v>
      </c>
    </row>
    <row r="2874" spans="1:10" ht="56.25" x14ac:dyDescent="0.25">
      <c r="A2874" s="14"/>
      <c r="B2874" s="14"/>
      <c r="C2874" s="14"/>
      <c r="D2874" s="22" t="s">
        <v>3384</v>
      </c>
      <c r="E2874" s="14"/>
      <c r="F2874" s="14"/>
      <c r="G2874" s="14"/>
      <c r="H2874" s="14"/>
      <c r="I2874" s="14"/>
      <c r="J2874" s="14"/>
    </row>
    <row r="2875" spans="1:10" x14ac:dyDescent="0.25">
      <c r="A2875" s="10" t="s">
        <v>3385</v>
      </c>
      <c r="B2875" s="11" t="s">
        <v>16</v>
      </c>
      <c r="C2875" s="11" t="s">
        <v>1723</v>
      </c>
      <c r="D2875" s="22" t="s">
        <v>3386</v>
      </c>
      <c r="E2875" s="12">
        <v>16</v>
      </c>
      <c r="F2875" s="12">
        <v>89.31</v>
      </c>
      <c r="G2875" s="13">
        <f>ROUND(E2875*F2875,2)</f>
        <v>1428.96</v>
      </c>
      <c r="H2875" s="12">
        <v>16</v>
      </c>
      <c r="I2875" s="38">
        <v>0</v>
      </c>
      <c r="J2875" s="13">
        <f>ROUND(H2875*I2875,2)</f>
        <v>0</v>
      </c>
    </row>
    <row r="2876" spans="1:10" ht="236.25" x14ac:dyDescent="0.25">
      <c r="A2876" s="14"/>
      <c r="B2876" s="14"/>
      <c r="C2876" s="14"/>
      <c r="D2876" s="22" t="s">
        <v>3387</v>
      </c>
      <c r="E2876" s="14"/>
      <c r="F2876" s="14"/>
      <c r="G2876" s="14"/>
      <c r="H2876" s="14"/>
      <c r="I2876" s="14"/>
      <c r="J2876" s="14"/>
    </row>
    <row r="2877" spans="1:10" x14ac:dyDescent="0.25">
      <c r="A2877" s="10" t="s">
        <v>3388</v>
      </c>
      <c r="B2877" s="11" t="s">
        <v>16</v>
      </c>
      <c r="C2877" s="11" t="s">
        <v>1723</v>
      </c>
      <c r="D2877" s="22" t="s">
        <v>3389</v>
      </c>
      <c r="E2877" s="12">
        <v>1</v>
      </c>
      <c r="F2877" s="12">
        <v>3251.8</v>
      </c>
      <c r="G2877" s="13">
        <f>ROUND(E2877*F2877,2)</f>
        <v>3251.8</v>
      </c>
      <c r="H2877" s="12">
        <v>1</v>
      </c>
      <c r="I2877" s="38">
        <v>0</v>
      </c>
      <c r="J2877" s="13">
        <f>ROUND(H2877*I2877,2)</f>
        <v>0</v>
      </c>
    </row>
    <row r="2878" spans="1:10" ht="22.5" x14ac:dyDescent="0.25">
      <c r="A2878" s="14"/>
      <c r="B2878" s="14"/>
      <c r="C2878" s="14"/>
      <c r="D2878" s="22" t="s">
        <v>3390</v>
      </c>
      <c r="E2878" s="14"/>
      <c r="F2878" s="14"/>
      <c r="G2878" s="14"/>
      <c r="H2878" s="14"/>
      <c r="I2878" s="14"/>
      <c r="J2878" s="14"/>
    </row>
    <row r="2879" spans="1:10" x14ac:dyDescent="0.25">
      <c r="A2879" s="10" t="s">
        <v>3391</v>
      </c>
      <c r="B2879" s="11" t="s">
        <v>16</v>
      </c>
      <c r="C2879" s="11" t="s">
        <v>1723</v>
      </c>
      <c r="D2879" s="22" t="s">
        <v>3392</v>
      </c>
      <c r="E2879" s="12">
        <v>450</v>
      </c>
      <c r="F2879" s="12">
        <v>32.22</v>
      </c>
      <c r="G2879" s="13">
        <f>ROUND(E2879*F2879,2)</f>
        <v>14499</v>
      </c>
      <c r="H2879" s="12">
        <v>450</v>
      </c>
      <c r="I2879" s="38">
        <v>0</v>
      </c>
      <c r="J2879" s="13">
        <f>ROUND(H2879*I2879,2)</f>
        <v>0</v>
      </c>
    </row>
    <row r="2880" spans="1:10" ht="90" x14ac:dyDescent="0.25">
      <c r="A2880" s="14"/>
      <c r="B2880" s="14"/>
      <c r="C2880" s="14"/>
      <c r="D2880" s="22" t="s">
        <v>3393</v>
      </c>
      <c r="E2880" s="14"/>
      <c r="F2880" s="14"/>
      <c r="G2880" s="14"/>
      <c r="H2880" s="14"/>
      <c r="I2880" s="14"/>
      <c r="J2880" s="14"/>
    </row>
    <row r="2881" spans="1:10" x14ac:dyDescent="0.25">
      <c r="A2881" s="14"/>
      <c r="B2881" s="14"/>
      <c r="C2881" s="14"/>
      <c r="D2881" s="33" t="s">
        <v>3394</v>
      </c>
      <c r="E2881" s="12">
        <v>1</v>
      </c>
      <c r="F2881" s="15">
        <f>G2867+G2869+G2871+G2873+G2875+G2877+G2879</f>
        <v>252168.78</v>
      </c>
      <c r="G2881" s="15">
        <f>ROUND(E2881*F2881,2)</f>
        <v>252168.78</v>
      </c>
      <c r="H2881" s="12">
        <v>1</v>
      </c>
      <c r="I2881" s="15">
        <f>J2867+J2869+J2871+J2873+J2875+J2877+J2879</f>
        <v>0</v>
      </c>
      <c r="J2881" s="15">
        <f>ROUND(H2881*I2881,2)</f>
        <v>0</v>
      </c>
    </row>
    <row r="2882" spans="1:10" ht="1.1499999999999999" customHeight="1" x14ac:dyDescent="0.25">
      <c r="A2882" s="16"/>
      <c r="B2882" s="16"/>
      <c r="C2882" s="16"/>
      <c r="D2882" s="34"/>
      <c r="E2882" s="16"/>
      <c r="F2882" s="16"/>
      <c r="G2882" s="16"/>
      <c r="H2882" s="16"/>
      <c r="I2882" s="16"/>
      <c r="J2882" s="16"/>
    </row>
    <row r="2883" spans="1:10" x14ac:dyDescent="0.25">
      <c r="A2883" s="28" t="s">
        <v>3395</v>
      </c>
      <c r="B2883" s="28" t="s">
        <v>10</v>
      </c>
      <c r="C2883" s="28" t="s">
        <v>11</v>
      </c>
      <c r="D2883" s="37" t="s">
        <v>3396</v>
      </c>
      <c r="E2883" s="29">
        <f t="shared" ref="E2883:J2883" si="186">E2888</f>
        <v>1</v>
      </c>
      <c r="F2883" s="29">
        <f t="shared" si="186"/>
        <v>1125</v>
      </c>
      <c r="G2883" s="29">
        <f t="shared" si="186"/>
        <v>1125</v>
      </c>
      <c r="H2883" s="29">
        <f t="shared" si="186"/>
        <v>1</v>
      </c>
      <c r="I2883" s="29">
        <f t="shared" si="186"/>
        <v>0</v>
      </c>
      <c r="J2883" s="29">
        <f t="shared" si="186"/>
        <v>0</v>
      </c>
    </row>
    <row r="2884" spans="1:10" x14ac:dyDescent="0.25">
      <c r="A2884" s="10" t="s">
        <v>3397</v>
      </c>
      <c r="B2884" s="11" t="s">
        <v>16</v>
      </c>
      <c r="C2884" s="11" t="s">
        <v>1723</v>
      </c>
      <c r="D2884" s="22" t="s">
        <v>3398</v>
      </c>
      <c r="E2884" s="12">
        <v>10</v>
      </c>
      <c r="F2884" s="12">
        <v>41.58</v>
      </c>
      <c r="G2884" s="13">
        <f>ROUND(E2884*F2884,2)</f>
        <v>415.8</v>
      </c>
      <c r="H2884" s="12">
        <v>10</v>
      </c>
      <c r="I2884" s="38">
        <v>0</v>
      </c>
      <c r="J2884" s="13">
        <f>ROUND(H2884*I2884,2)</f>
        <v>0</v>
      </c>
    </row>
    <row r="2885" spans="1:10" ht="33.75" x14ac:dyDescent="0.25">
      <c r="A2885" s="14"/>
      <c r="B2885" s="14"/>
      <c r="C2885" s="14"/>
      <c r="D2885" s="22" t="s">
        <v>3399</v>
      </c>
      <c r="E2885" s="14"/>
      <c r="F2885" s="14"/>
      <c r="G2885" s="14"/>
      <c r="H2885" s="14"/>
      <c r="I2885" s="14"/>
      <c r="J2885" s="14"/>
    </row>
    <row r="2886" spans="1:10" x14ac:dyDescent="0.25">
      <c r="A2886" s="10" t="s">
        <v>3400</v>
      </c>
      <c r="B2886" s="11" t="s">
        <v>16</v>
      </c>
      <c r="C2886" s="11" t="s">
        <v>1723</v>
      </c>
      <c r="D2886" s="22" t="s">
        <v>3401</v>
      </c>
      <c r="E2886" s="12">
        <v>12</v>
      </c>
      <c r="F2886" s="12">
        <v>59.1</v>
      </c>
      <c r="G2886" s="13">
        <f>ROUND(E2886*F2886,2)</f>
        <v>709.2</v>
      </c>
      <c r="H2886" s="12">
        <v>12</v>
      </c>
      <c r="I2886" s="38">
        <v>0</v>
      </c>
      <c r="J2886" s="13">
        <f>ROUND(H2886*I2886,2)</f>
        <v>0</v>
      </c>
    </row>
    <row r="2887" spans="1:10" ht="56.25" x14ac:dyDescent="0.25">
      <c r="A2887" s="14"/>
      <c r="B2887" s="14"/>
      <c r="C2887" s="14"/>
      <c r="D2887" s="22" t="s">
        <v>3402</v>
      </c>
      <c r="E2887" s="14"/>
      <c r="F2887" s="14"/>
      <c r="G2887" s="14"/>
      <c r="H2887" s="14"/>
      <c r="I2887" s="14"/>
      <c r="J2887" s="14"/>
    </row>
    <row r="2888" spans="1:10" x14ac:dyDescent="0.25">
      <c r="A2888" s="14"/>
      <c r="B2888" s="14"/>
      <c r="C2888" s="14"/>
      <c r="D2888" s="33" t="s">
        <v>3403</v>
      </c>
      <c r="E2888" s="12">
        <v>1</v>
      </c>
      <c r="F2888" s="15">
        <f>G2884+G2886</f>
        <v>1125</v>
      </c>
      <c r="G2888" s="15">
        <f>ROUND(E2888*F2888,2)</f>
        <v>1125</v>
      </c>
      <c r="H2888" s="12">
        <v>1</v>
      </c>
      <c r="I2888" s="15">
        <f>J2884+J2886</f>
        <v>0</v>
      </c>
      <c r="J2888" s="15">
        <f>ROUND(H2888*I2888,2)</f>
        <v>0</v>
      </c>
    </row>
    <row r="2889" spans="1:10" ht="1.1499999999999999" customHeight="1" x14ac:dyDescent="0.25">
      <c r="A2889" s="16"/>
      <c r="B2889" s="16"/>
      <c r="C2889" s="16"/>
      <c r="D2889" s="34"/>
      <c r="E2889" s="16"/>
      <c r="F2889" s="16"/>
      <c r="G2889" s="16"/>
      <c r="H2889" s="16"/>
      <c r="I2889" s="16"/>
      <c r="J2889" s="16"/>
    </row>
    <row r="2890" spans="1:10" x14ac:dyDescent="0.25">
      <c r="A2890" s="28" t="s">
        <v>3404</v>
      </c>
      <c r="B2890" s="28" t="s">
        <v>10</v>
      </c>
      <c r="C2890" s="28" t="s">
        <v>11</v>
      </c>
      <c r="D2890" s="37" t="s">
        <v>73</v>
      </c>
      <c r="E2890" s="29">
        <f t="shared" ref="E2890:J2890" si="187">E2893</f>
        <v>1</v>
      </c>
      <c r="F2890" s="29">
        <f t="shared" si="187"/>
        <v>4906.5</v>
      </c>
      <c r="G2890" s="29">
        <f t="shared" si="187"/>
        <v>4906.5</v>
      </c>
      <c r="H2890" s="29">
        <f t="shared" si="187"/>
        <v>1</v>
      </c>
      <c r="I2890" s="29">
        <f t="shared" si="187"/>
        <v>0</v>
      </c>
      <c r="J2890" s="29">
        <f t="shared" si="187"/>
        <v>0</v>
      </c>
    </row>
    <row r="2891" spans="1:10" x14ac:dyDescent="0.25">
      <c r="A2891" s="10" t="s">
        <v>3405</v>
      </c>
      <c r="B2891" s="11" t="s">
        <v>16</v>
      </c>
      <c r="C2891" s="11" t="s">
        <v>1723</v>
      </c>
      <c r="D2891" s="22" t="s">
        <v>3406</v>
      </c>
      <c r="E2891" s="12">
        <v>50</v>
      </c>
      <c r="F2891" s="12">
        <v>98.13</v>
      </c>
      <c r="G2891" s="13">
        <f>ROUND(E2891*F2891,2)</f>
        <v>4906.5</v>
      </c>
      <c r="H2891" s="12">
        <v>50</v>
      </c>
      <c r="I2891" s="38">
        <v>0</v>
      </c>
      <c r="J2891" s="13">
        <f>ROUND(H2891*I2891,2)</f>
        <v>0</v>
      </c>
    </row>
    <row r="2892" spans="1:10" ht="202.5" x14ac:dyDescent="0.25">
      <c r="A2892" s="14"/>
      <c r="B2892" s="14"/>
      <c r="C2892" s="14"/>
      <c r="D2892" s="22" t="s">
        <v>3407</v>
      </c>
      <c r="E2892" s="14"/>
      <c r="F2892" s="14"/>
      <c r="G2892" s="14"/>
      <c r="H2892" s="14"/>
      <c r="I2892" s="14"/>
      <c r="J2892" s="14"/>
    </row>
    <row r="2893" spans="1:10" x14ac:dyDescent="0.25">
      <c r="A2893" s="14"/>
      <c r="B2893" s="14"/>
      <c r="C2893" s="14"/>
      <c r="D2893" s="33" t="s">
        <v>3408</v>
      </c>
      <c r="E2893" s="12">
        <v>1</v>
      </c>
      <c r="F2893" s="15">
        <f>G2891</f>
        <v>4906.5</v>
      </c>
      <c r="G2893" s="15">
        <f>ROUND(E2893*F2893,2)</f>
        <v>4906.5</v>
      </c>
      <c r="H2893" s="12">
        <v>1</v>
      </c>
      <c r="I2893" s="15">
        <f>J2891</f>
        <v>0</v>
      </c>
      <c r="J2893" s="15">
        <f>ROUND(H2893*I2893,2)</f>
        <v>0</v>
      </c>
    </row>
    <row r="2894" spans="1:10" ht="1.1499999999999999" customHeight="1" x14ac:dyDescent="0.25">
      <c r="A2894" s="16"/>
      <c r="B2894" s="16"/>
      <c r="C2894" s="16"/>
      <c r="D2894" s="34"/>
      <c r="E2894" s="16"/>
      <c r="F2894" s="16"/>
      <c r="G2894" s="16"/>
      <c r="H2894" s="16"/>
      <c r="I2894" s="16"/>
      <c r="J2894" s="16"/>
    </row>
    <row r="2895" spans="1:10" x14ac:dyDescent="0.25">
      <c r="A2895" s="28" t="s">
        <v>3409</v>
      </c>
      <c r="B2895" s="28" t="s">
        <v>10</v>
      </c>
      <c r="C2895" s="28" t="s">
        <v>11</v>
      </c>
      <c r="D2895" s="37" t="s">
        <v>3410</v>
      </c>
      <c r="E2895" s="29">
        <f t="shared" ref="E2895:J2895" si="188">E2902</f>
        <v>1</v>
      </c>
      <c r="F2895" s="29">
        <f t="shared" si="188"/>
        <v>7692.08</v>
      </c>
      <c r="G2895" s="29">
        <f t="shared" si="188"/>
        <v>7692.08</v>
      </c>
      <c r="H2895" s="29">
        <f t="shared" si="188"/>
        <v>1</v>
      </c>
      <c r="I2895" s="29">
        <f t="shared" si="188"/>
        <v>0</v>
      </c>
      <c r="J2895" s="29">
        <f t="shared" si="188"/>
        <v>0</v>
      </c>
    </row>
    <row r="2896" spans="1:10" x14ac:dyDescent="0.25">
      <c r="A2896" s="10" t="s">
        <v>3411</v>
      </c>
      <c r="B2896" s="11" t="s">
        <v>16</v>
      </c>
      <c r="C2896" s="11" t="s">
        <v>1723</v>
      </c>
      <c r="D2896" s="22" t="s">
        <v>3412</v>
      </c>
      <c r="E2896" s="12">
        <v>1</v>
      </c>
      <c r="F2896" s="12">
        <v>6035.4</v>
      </c>
      <c r="G2896" s="13">
        <f>ROUND(E2896*F2896,2)</f>
        <v>6035.4</v>
      </c>
      <c r="H2896" s="12">
        <v>1</v>
      </c>
      <c r="I2896" s="38">
        <v>0</v>
      </c>
      <c r="J2896" s="13">
        <f>ROUND(H2896*I2896,2)</f>
        <v>0</v>
      </c>
    </row>
    <row r="2897" spans="1:10" x14ac:dyDescent="0.25">
      <c r="A2897" s="14"/>
      <c r="B2897" s="14"/>
      <c r="C2897" s="14"/>
      <c r="D2897" s="22" t="s">
        <v>3413</v>
      </c>
      <c r="E2897" s="14"/>
      <c r="F2897" s="14"/>
      <c r="G2897" s="14"/>
      <c r="H2897" s="14"/>
      <c r="I2897" s="14"/>
      <c r="J2897" s="14"/>
    </row>
    <row r="2898" spans="1:10" x14ac:dyDescent="0.25">
      <c r="A2898" s="10" t="s">
        <v>3414</v>
      </c>
      <c r="B2898" s="11" t="s">
        <v>16</v>
      </c>
      <c r="C2898" s="11" t="s">
        <v>1723</v>
      </c>
      <c r="D2898" s="22" t="s">
        <v>3415</v>
      </c>
      <c r="E2898" s="12">
        <v>1</v>
      </c>
      <c r="F2898" s="12">
        <v>568.16</v>
      </c>
      <c r="G2898" s="13">
        <f>ROUND(E2898*F2898,2)</f>
        <v>568.16</v>
      </c>
      <c r="H2898" s="12">
        <v>1</v>
      </c>
      <c r="I2898" s="38">
        <v>0</v>
      </c>
      <c r="J2898" s="13">
        <f>ROUND(H2898*I2898,2)</f>
        <v>0</v>
      </c>
    </row>
    <row r="2899" spans="1:10" ht="90" x14ac:dyDescent="0.25">
      <c r="A2899" s="14"/>
      <c r="B2899" s="14"/>
      <c r="C2899" s="14"/>
      <c r="D2899" s="22" t="s">
        <v>3416</v>
      </c>
      <c r="E2899" s="14"/>
      <c r="F2899" s="14"/>
      <c r="G2899" s="14"/>
      <c r="H2899" s="14"/>
      <c r="I2899" s="14"/>
      <c r="J2899" s="14"/>
    </row>
    <row r="2900" spans="1:10" x14ac:dyDescent="0.25">
      <c r="A2900" s="10" t="s">
        <v>3417</v>
      </c>
      <c r="B2900" s="11" t="s">
        <v>16</v>
      </c>
      <c r="C2900" s="11" t="s">
        <v>1723</v>
      </c>
      <c r="D2900" s="22" t="s">
        <v>3418</v>
      </c>
      <c r="E2900" s="12">
        <v>1</v>
      </c>
      <c r="F2900" s="12">
        <v>1088.52</v>
      </c>
      <c r="G2900" s="13">
        <f>ROUND(E2900*F2900,2)</f>
        <v>1088.52</v>
      </c>
      <c r="H2900" s="12">
        <v>1</v>
      </c>
      <c r="I2900" s="38">
        <v>0</v>
      </c>
      <c r="J2900" s="13">
        <f>ROUND(H2900*I2900,2)</f>
        <v>0</v>
      </c>
    </row>
    <row r="2901" spans="1:10" ht="33.75" x14ac:dyDescent="0.25">
      <c r="A2901" s="14"/>
      <c r="B2901" s="14"/>
      <c r="C2901" s="14"/>
      <c r="D2901" s="22" t="s">
        <v>3419</v>
      </c>
      <c r="E2901" s="14"/>
      <c r="F2901" s="14"/>
      <c r="G2901" s="14"/>
      <c r="H2901" s="14"/>
      <c r="I2901" s="14"/>
      <c r="J2901" s="14"/>
    </row>
    <row r="2902" spans="1:10" x14ac:dyDescent="0.25">
      <c r="A2902" s="14"/>
      <c r="B2902" s="14"/>
      <c r="C2902" s="14"/>
      <c r="D2902" s="33" t="s">
        <v>3420</v>
      </c>
      <c r="E2902" s="12">
        <v>1</v>
      </c>
      <c r="F2902" s="15">
        <f>G2896+G2898+G2900</f>
        <v>7692.08</v>
      </c>
      <c r="G2902" s="15">
        <f>ROUND(E2902*F2902,2)</f>
        <v>7692.08</v>
      </c>
      <c r="H2902" s="12">
        <v>1</v>
      </c>
      <c r="I2902" s="15">
        <f>J2896+J2898+J2900</f>
        <v>0</v>
      </c>
      <c r="J2902" s="15">
        <f>ROUND(H2902*I2902,2)</f>
        <v>0</v>
      </c>
    </row>
    <row r="2903" spans="1:10" ht="1.1499999999999999" customHeight="1" x14ac:dyDescent="0.25">
      <c r="A2903" s="16"/>
      <c r="B2903" s="16"/>
      <c r="C2903" s="16"/>
      <c r="D2903" s="34"/>
      <c r="E2903" s="16"/>
      <c r="F2903" s="16"/>
      <c r="G2903" s="16"/>
      <c r="H2903" s="16"/>
      <c r="I2903" s="16"/>
      <c r="J2903" s="16"/>
    </row>
    <row r="2904" spans="1:10" x14ac:dyDescent="0.25">
      <c r="A2904" s="14"/>
      <c r="B2904" s="14"/>
      <c r="C2904" s="14"/>
      <c r="D2904" s="33" t="s">
        <v>3421</v>
      </c>
      <c r="E2904" s="12">
        <v>1</v>
      </c>
      <c r="F2904" s="15">
        <f>G2715+G2732+G2747+G2756+G2791+G2866+G2883+G2890+G2895</f>
        <v>495487.66</v>
      </c>
      <c r="G2904" s="15">
        <f>ROUND(E2904*F2904,2)</f>
        <v>495487.66</v>
      </c>
      <c r="H2904" s="12">
        <v>1</v>
      </c>
      <c r="I2904" s="15">
        <f>J2715+J2732+J2747+J2756+J2791+J2866+J2883+J2890+J2895</f>
        <v>0</v>
      </c>
      <c r="J2904" s="15">
        <f>ROUND(H2904*I2904,2)</f>
        <v>0</v>
      </c>
    </row>
    <row r="2905" spans="1:10" ht="1.1499999999999999" customHeight="1" x14ac:dyDescent="0.25">
      <c r="A2905" s="16"/>
      <c r="B2905" s="16"/>
      <c r="C2905" s="16"/>
      <c r="D2905" s="34"/>
      <c r="E2905" s="16"/>
      <c r="F2905" s="16"/>
      <c r="G2905" s="16"/>
      <c r="H2905" s="16"/>
      <c r="I2905" s="16"/>
      <c r="J2905" s="16"/>
    </row>
    <row r="2906" spans="1:10" x14ac:dyDescent="0.25">
      <c r="A2906" s="14"/>
      <c r="B2906" s="14"/>
      <c r="C2906" s="14"/>
      <c r="D2906" s="33" t="s">
        <v>3422</v>
      </c>
      <c r="E2906" s="12">
        <v>1</v>
      </c>
      <c r="F2906" s="15">
        <f>G2707+G2714</f>
        <v>533871.99</v>
      </c>
      <c r="G2906" s="15">
        <f>ROUND(E2906*F2906,2)</f>
        <v>533871.99</v>
      </c>
      <c r="H2906" s="12">
        <v>1</v>
      </c>
      <c r="I2906" s="15">
        <f>J2707+J2714</f>
        <v>0</v>
      </c>
      <c r="J2906" s="15">
        <f>ROUND(H2906*I2906,2)</f>
        <v>0</v>
      </c>
    </row>
    <row r="2907" spans="1:10" ht="1.1499999999999999" customHeight="1" x14ac:dyDescent="0.25">
      <c r="A2907" s="16"/>
      <c r="B2907" s="16"/>
      <c r="C2907" s="16"/>
      <c r="D2907" s="34"/>
      <c r="E2907" s="16"/>
      <c r="F2907" s="16"/>
      <c r="G2907" s="16"/>
      <c r="H2907" s="16"/>
      <c r="I2907" s="16"/>
      <c r="J2907" s="16"/>
    </row>
    <row r="2908" spans="1:10" x14ac:dyDescent="0.25">
      <c r="A2908" s="14"/>
      <c r="B2908" s="14"/>
      <c r="C2908" s="14"/>
      <c r="D2908" s="33" t="s">
        <v>3423</v>
      </c>
      <c r="E2908" s="12">
        <v>1</v>
      </c>
      <c r="F2908" s="15">
        <f>G1987+G2144+G2366+G2675+G2706</f>
        <v>1440888.15</v>
      </c>
      <c r="G2908" s="15">
        <f>ROUND(E2908*F2908,2)</f>
        <v>1440888.15</v>
      </c>
      <c r="H2908" s="12">
        <v>1</v>
      </c>
      <c r="I2908" s="15">
        <f>J1987+J2144+J2366+J2675+J2706</f>
        <v>0</v>
      </c>
      <c r="J2908" s="15">
        <f>ROUND(H2908*I2908,2)</f>
        <v>0</v>
      </c>
    </row>
    <row r="2909" spans="1:10" ht="1.1499999999999999" customHeight="1" x14ac:dyDescent="0.25">
      <c r="A2909" s="16"/>
      <c r="B2909" s="16"/>
      <c r="C2909" s="16"/>
      <c r="D2909" s="34"/>
      <c r="E2909" s="16"/>
      <c r="F2909" s="16"/>
      <c r="G2909" s="16"/>
      <c r="H2909" s="16"/>
      <c r="I2909" s="16"/>
      <c r="J2909" s="16"/>
    </row>
    <row r="2910" spans="1:10" x14ac:dyDescent="0.25">
      <c r="A2910" s="14"/>
      <c r="B2910" s="14"/>
      <c r="C2910" s="14"/>
      <c r="D2910" s="33" t="s">
        <v>3424</v>
      </c>
      <c r="E2910" s="19">
        <v>1</v>
      </c>
      <c r="F2910" s="15">
        <f>G1556+G1986</f>
        <v>2008896.19</v>
      </c>
      <c r="G2910" s="15">
        <f>ROUND(E2910*F2910,2)</f>
        <v>2008896.19</v>
      </c>
      <c r="H2910" s="19">
        <v>1</v>
      </c>
      <c r="I2910" s="15">
        <f>J1556+J1986</f>
        <v>0</v>
      </c>
      <c r="J2910" s="15">
        <f>ROUND(H2910*I2910,2)</f>
        <v>0</v>
      </c>
    </row>
    <row r="2911" spans="1:10" ht="1.1499999999999999" customHeight="1" x14ac:dyDescent="0.25">
      <c r="A2911" s="16"/>
      <c r="B2911" s="16"/>
      <c r="C2911" s="16"/>
      <c r="D2911" s="34"/>
      <c r="E2911" s="16"/>
      <c r="F2911" s="16"/>
      <c r="G2911" s="16"/>
      <c r="H2911" s="16"/>
      <c r="I2911" s="16"/>
      <c r="J2911" s="16"/>
    </row>
    <row r="2912" spans="1:10" x14ac:dyDescent="0.25">
      <c r="A2912" s="5" t="s">
        <v>3425</v>
      </c>
      <c r="B2912" s="5" t="s">
        <v>10</v>
      </c>
      <c r="C2912" s="5" t="s">
        <v>11</v>
      </c>
      <c r="D2912" s="31" t="s">
        <v>3426</v>
      </c>
      <c r="E2912" s="6">
        <f t="shared" ref="E2912:J2912" si="189">E2914</f>
        <v>1</v>
      </c>
      <c r="F2912" s="7">
        <f t="shared" si="189"/>
        <v>262500</v>
      </c>
      <c r="G2912" s="7">
        <f t="shared" si="189"/>
        <v>262500</v>
      </c>
      <c r="H2912" s="6">
        <f t="shared" si="189"/>
        <v>1</v>
      </c>
      <c r="I2912" s="7">
        <f t="shared" si="189"/>
        <v>262500</v>
      </c>
      <c r="J2912" s="7">
        <f t="shared" si="189"/>
        <v>262500</v>
      </c>
    </row>
    <row r="2913" spans="1:10" x14ac:dyDescent="0.25">
      <c r="A2913" s="10" t="s">
        <v>3427</v>
      </c>
      <c r="B2913" s="11" t="s">
        <v>16</v>
      </c>
      <c r="C2913" s="11" t="s">
        <v>32</v>
      </c>
      <c r="D2913" s="22" t="s">
        <v>3428</v>
      </c>
      <c r="E2913" s="12">
        <v>1</v>
      </c>
      <c r="F2913" s="12">
        <v>262500</v>
      </c>
      <c r="G2913" s="13">
        <f>ROUND(E2913*F2913,2)</f>
        <v>262500</v>
      </c>
      <c r="H2913" s="12">
        <v>1</v>
      </c>
      <c r="I2913" s="40">
        <v>262500</v>
      </c>
      <c r="J2913" s="13">
        <f>ROUND(H2913*I2913,2)</f>
        <v>262500</v>
      </c>
    </row>
    <row r="2914" spans="1:10" x14ac:dyDescent="0.25">
      <c r="A2914" s="14"/>
      <c r="B2914" s="14"/>
      <c r="C2914" s="14"/>
      <c r="D2914" s="33" t="s">
        <v>3429</v>
      </c>
      <c r="E2914" s="19">
        <v>1</v>
      </c>
      <c r="F2914" s="15">
        <f>G2913</f>
        <v>262500</v>
      </c>
      <c r="G2914" s="15">
        <f>ROUND(E2914*F2914,2)</f>
        <v>262500</v>
      </c>
      <c r="H2914" s="19">
        <v>1</v>
      </c>
      <c r="I2914" s="15">
        <f>J2913</f>
        <v>262500</v>
      </c>
      <c r="J2914" s="15">
        <f>ROUND(H2914*I2914,2)</f>
        <v>262500</v>
      </c>
    </row>
    <row r="2915" spans="1:10" ht="1.1499999999999999" customHeight="1" x14ac:dyDescent="0.25">
      <c r="A2915" s="16"/>
      <c r="B2915" s="16"/>
      <c r="C2915" s="16"/>
      <c r="D2915" s="34"/>
      <c r="E2915" s="16"/>
      <c r="F2915" s="16"/>
      <c r="G2915" s="16"/>
      <c r="H2915" s="16"/>
      <c r="I2915" s="16"/>
      <c r="J2915" s="16"/>
    </row>
    <row r="2916" spans="1:10" x14ac:dyDescent="0.25">
      <c r="A2916" s="14"/>
      <c r="B2916" s="14"/>
      <c r="C2916" s="14"/>
      <c r="D2916" s="33" t="s">
        <v>3430</v>
      </c>
      <c r="E2916" s="19">
        <v>1</v>
      </c>
      <c r="F2916" s="15">
        <f>G4+G173+G361+G1164+G1221+G1238+G1413+G1521+G1550+G1555+G2912</f>
        <v>9047165.5299999993</v>
      </c>
      <c r="G2916" s="15">
        <f>ROUND(E2916*F2916,2)</f>
        <v>9047165.5299999993</v>
      </c>
      <c r="H2916" s="19">
        <v>1</v>
      </c>
      <c r="I2916" s="15">
        <f>J4+J173+J361+J1164+J1221+J1238+J1413+J1521+J1550+J1555+J2912</f>
        <v>1178446</v>
      </c>
      <c r="J2916" s="15">
        <f>ROUND(H2916*I2916,2)</f>
        <v>1178446</v>
      </c>
    </row>
    <row r="2917" spans="1:10" ht="1.1499999999999999" customHeight="1" x14ac:dyDescent="0.25">
      <c r="A2917" s="16"/>
      <c r="B2917" s="16"/>
      <c r="C2917" s="16"/>
      <c r="D2917" s="34"/>
      <c r="E2917" s="16"/>
      <c r="F2917" s="16"/>
      <c r="G2917" s="16"/>
      <c r="H2917" s="16"/>
      <c r="I2917" s="16"/>
      <c r="J2917" s="16"/>
    </row>
    <row r="2918" spans="1:10" x14ac:dyDescent="0.25">
      <c r="A2918" s="41"/>
      <c r="B2918" s="42"/>
      <c r="C2918" s="42"/>
      <c r="D2918" s="43" t="s">
        <v>3431</v>
      </c>
      <c r="E2918" s="41"/>
      <c r="F2918" s="42"/>
      <c r="G2918" s="44">
        <f>G2916</f>
        <v>9047165.5299999993</v>
      </c>
      <c r="H2918" s="42"/>
      <c r="I2918" s="41"/>
      <c r="J2918" s="44">
        <f>J2916</f>
        <v>1178446</v>
      </c>
    </row>
    <row r="2919" spans="1:10" x14ac:dyDescent="0.25">
      <c r="A2919" s="45"/>
      <c r="B2919" s="46"/>
      <c r="C2919" s="46"/>
      <c r="D2919" s="47" t="s">
        <v>3432</v>
      </c>
      <c r="E2919" s="48">
        <v>0.19</v>
      </c>
      <c r="F2919" s="46"/>
      <c r="G2919" s="49">
        <f>G2918*E2919</f>
        <v>1718961.45</v>
      </c>
      <c r="H2919" s="50"/>
      <c r="I2919" s="55">
        <v>0.19</v>
      </c>
      <c r="J2919" s="49">
        <f>J2918*I2919</f>
        <v>223904.74</v>
      </c>
    </row>
    <row r="2920" spans="1:10" x14ac:dyDescent="0.25">
      <c r="A2920" s="45"/>
      <c r="B2920" s="46"/>
      <c r="C2920" s="46"/>
      <c r="D2920" s="47" t="s">
        <v>3433</v>
      </c>
      <c r="E2920" s="45"/>
      <c r="F2920" s="46"/>
      <c r="G2920" s="49">
        <f>G2918+G2919</f>
        <v>10766126.98</v>
      </c>
      <c r="H2920" s="46"/>
      <c r="I2920" s="45"/>
      <c r="J2920" s="49">
        <f>J2918+J2919</f>
        <v>1402350.74</v>
      </c>
    </row>
    <row r="2921" spans="1:10" x14ac:dyDescent="0.25">
      <c r="A2921" s="45"/>
      <c r="B2921" s="46"/>
      <c r="C2921" s="46"/>
      <c r="D2921" s="47" t="s">
        <v>3434</v>
      </c>
      <c r="E2921" s="48">
        <v>0.21</v>
      </c>
      <c r="F2921" s="46"/>
      <c r="G2921" s="49">
        <f>21*G2920%</f>
        <v>2260886.67</v>
      </c>
      <c r="H2921" s="46"/>
      <c r="I2921" s="48">
        <v>0.21</v>
      </c>
      <c r="J2921" s="49">
        <f>E2921*J2920</f>
        <v>294493.65999999997</v>
      </c>
    </row>
    <row r="2922" spans="1:10" x14ac:dyDescent="0.25">
      <c r="A2922" s="51"/>
      <c r="B2922" s="52"/>
      <c r="C2922" s="52"/>
      <c r="D2922" s="53" t="s">
        <v>3435</v>
      </c>
      <c r="E2922" s="51"/>
      <c r="F2922" s="52"/>
      <c r="G2922" s="54">
        <f>G2920+G2921</f>
        <v>13027013.65</v>
      </c>
      <c r="H2922" s="52"/>
      <c r="I2922" s="51"/>
      <c r="J2922" s="54">
        <f>J2920+J2921</f>
        <v>1696844.4</v>
      </c>
    </row>
    <row r="2923" spans="1:10" x14ac:dyDescent="0.25">
      <c r="D2923" s="56" t="s">
        <v>3436</v>
      </c>
      <c r="E2923" s="57"/>
      <c r="F2923" s="57"/>
      <c r="G2923" s="58"/>
    </row>
    <row r="2924" spans="1:10" x14ac:dyDescent="0.25">
      <c r="D2924" s="59" t="s">
        <v>3437</v>
      </c>
      <c r="E2924" s="60"/>
      <c r="F2924" s="60"/>
      <c r="G2924" s="61"/>
    </row>
    <row r="2925" spans="1:10" x14ac:dyDescent="0.25">
      <c r="D2925" s="59" t="s">
        <v>3438</v>
      </c>
      <c r="E2925" s="60"/>
      <c r="F2925" s="60"/>
      <c r="G2925" s="61"/>
    </row>
    <row r="2926" spans="1:10" x14ac:dyDescent="0.25">
      <c r="D2926" s="59" t="s">
        <v>3439</v>
      </c>
      <c r="E2926" s="60"/>
      <c r="F2926" s="60"/>
      <c r="G2926" s="61"/>
    </row>
    <row r="2927" spans="1:10" x14ac:dyDescent="0.25">
      <c r="D2927" s="62" t="s">
        <v>3440</v>
      </c>
      <c r="E2927" s="63"/>
      <c r="F2927" s="63"/>
      <c r="G2927" s="64"/>
    </row>
  </sheetData>
  <sheetProtection algorithmName="SHA-512" hashValue="haRlnyfQswxntnQjpaLYZqa1bXdKkdGH6LRlzsFvZph/uE6+zQaU8KPvjSkGbS0v6iPbaDyokQT4GrcIx1RsZQ==" saltValue="MZNX9Pwa3Q6RZf5UfNFFcw==" spinCount="100000" sheet="1" objects="1" scenarios="1" selectLockedCells="1"/>
  <dataValidations count="5">
    <dataValidation type="decimal" operator="lessThanOrEqual" allowBlank="1" showErrorMessage="1" errorTitle="ERROR" error="No se pueden superar los precios por partida" sqref="I6 I8 I10 I16 I1093 I21 I26 I31 I36 I41 I46 I53 I60 I62 I64 I66 I68 I70 I72 I74 I76 I78 I80 I82:I86 I51 I88 I95 I97 I99 I101 I103:I105 I107:I110 I115 I121 I123:I128 I130:I132 I134 I136 I138 I93 I142:I144 I149 I151 I153 I155 I157 I159 I161 I163 I165 I140 I175 I177 I179 I187 I189 I191 I193 I195 I197 I199 I201 I206 I208 I210 I212 I214 I219 I221 I223 I225 I227 I233 I235 I237 I239 I241 I246 I248 I250 I252 I254 I256 I258 I263 I265 I267 I272 I274 I276 I278 I280 I282 I287 I289 I291 I293 I295 I302 I304 I306 I314 I316 I318 I324 I326 I331 I333 I185 I340 I342 I344 I346 I351 I364 I366 I368 I370 I372 I374 I376 I378 I380 I382 I384 I389 I391 I393 I395 I397 I399 I401 I403 I405 I407 I412 I414 I416 I418 I420 I422 I424 I426 I428 I430 I435 I437 I439 I441 I443 I445 I447 I449 I451 I453 I455 I457 I459 I461 I463 I465 I467 I469 I471 I473 I475 I477 I479 I481 I483 I485 I487 I489 I491 I496 I498 I500 I502 I504 I506 I508 I510 I512 I514 I516 I518 I520 I522 I524 I526 I528 I530 I532:I533 I535 I537 I539 I541 I543 I545 I547 I552 I554 I556 I558 I560 I562 I564 I566 I335 I573 I575 I577 I579 I581 I583 I585 I590 I592 I594 I596 I598 I600 I602 I604 I612 I614 I616 I618 I620 I622 I624 I626 I628 I630 I632 I634 I636 I638 I640 I642 I644 I646 I648 I650 I652 I654 I656 I658 I660 I662 I664 I666 I668 I670 I672 I674 I676 I678 I680 I682 I684 I686 I688 I690 I692 I694 I696 I698 I700 I702 I704 I706 I708 I710 I712 I714 I716 I718 I720 I722 I724 I726 I728 I730 I732 I734 I736 I738 I740 I742 I744 I746 I748 I750 I752 I754 I756 I758 I760 I762 I764 I766 I768 I770 I772 I774 I776 I778 I783 I785 I787 I789 I791 I793 I795 I797 I799 I801 I803 I805 I807 I809 I811 I813 I815 I817 I819 I821 I823 I825 I827 I829 I831 I833 I835 I837 I839 I841 I843:I844 I848 I850 I852 I854 I856 I858 I860 I862 I864 I866 I868 I870 I875 I877 I879 I881 I883 I885 I887 I889 I891 I893 I895 I897 I899 I901 I903 I905 I907 I909 I911 I913 I915 I917 I919 I921 I923 I925 I927 I929 I931 I933 I935 I937 I939 I941 I943 I945 I947 I949 I951 I953 I955 I957 I959 I961 I966 I968 I970 I972 I974 I976 I978 I980 I982 I984 I986 I988 I990 I992 I994 I996 I998 I1000 I1002 I1004 I1006 I1008 I1010 I1012 I1014 I1016 I1018 I1020 I1022 I1024 I1026 I1028 I1033 I1035 I1037 I1039 I1041 I1043 I1045 I1047 I1049 I1051 I1053 I1055 I1057 I1059 I1061 I1063 I1065 I1067 I1069 I1071 I1073 I1075 I1077 I1079 I1081 I1083 I1085 I1087 I1089 I1091 I568 I1095 I1100 I1102 I1104 I1106 I1108 I1110 I1112 I1117 I1119 I1121 I1123 I1125 I1127 I1132 I1134 I1136 I1138 I1140 I1142 I1144 I1146 I1148 I1150 I1152 I1154 I1156 I1166 I1168 I1170 I1172 I1174 I1176 I1178 I1180 I1182 I1184 I1186 I1188 I1190 I1192 I1194 I1199 I1201 I1203 I1205 I1207 I1209 I1211 I1213 I1215 I1222 I1224 I1226 I1228 I1230 I1232 I1234 I1241 I1243 I1245 I1250 I1252 I1254 I1256 I1258 I1260 I1262 I1264 I1266 I1268 I1270 I1272 I1277 I1279 I1281 I1283 I1289 I1291 I1293 I1295 I1297 I1299 I1304 I1311 I1316 I1318 I1320 I1322 I1324 I1326 I1328 I1330 I1332 I1337 I1339 I1344 I1349 I1351 I1353 I1355 I1357 I1359 I1366 I1368 I1370 I1372 I1374 I1376 I1378 I1380 I1382 I1384 I1386 I1388 I1390 I1392 I1394 I1396 I1398 I1400 I1405 I1407 I1415 I1417 I1419 I1421 I1423 I1425 I1430 I1432 I1434 I1436 I1438 I1440 I1442 I1444 I1449 I1451 I1453 I1455 I1457 I1459 I1461 I1463 I1465 I1467 I1469 I1474 I1479 I1481 I1486 I1488 I1493 I1495 I1497 I1499 I1501 I1503 I1505 I1507 I1509 I1511 I1513 I1515 I1522 I1524 I1526 I1528 I1530 I1532 I1534 I1536 I1538 I1540 I1542 I1544 I1546 I1551 I1559 I1561 I1563 I1565 I1567 I1569 I1571 I1573 I1575 I1580 I1582 I1584 I1586 I1588 I1590 I1592 I1594 I1602 I1604 I1606 I1612 I1614 I1616 I1618 I1620 I1622 I1624 I1626 I1631 I1633 I1635 I1637 I1639 I1641 I1643 I1645 I1652 I1654 I1656 I1658 I1660 I1662 I1664 I1666 I1671 I1673 I1675 I1677 I1682 I1684 I1686 I1694 I1696 I1698 I1700 I1702 I1704 I1709 I1711 I1713 I1715 I1717 I1719 I1721 I1723 I1725 I1727 I1729 I1731 I1736 I1738 I1740 I1742 I1744 I1746 I1748 I1750 I1752 I1754 I1758 I1760 I1762 I1768 I1770 I1772 I1774 I1776 I1778 I1780 I1785 I1787 I1789 I1791 I1793 I1795 I1797 I1804 I1806 I1808 I1810 I1815 I1817 I1819 I1821 I1823 I1825 I1827 I1829 I1831 I1833 I1835 I1837 I1842 I1844 I1846 I1851 I1853 I1855 I1857 I1859 I1864 I1866 I1868 I1870 I1875 I1877 I1879 I1881 I1883 I1885 I1890 I1892 I1894 I1896 I1898 I1900 I1902 I1904 I1906 I1913 I1915 I1922 I1927 I1929 I1931 I1933 I1935 I1937 I1939 I1941 I1943 I1945 I1950 I1952 I1954 I1959 I1961 I1963 I1965 I1967 I1974 I1976 I1978 I1989 I1991 I1993 I1999 I2001 I2003 I2005 I2007 I2009 I2011 I2013 I2015 I2017 I2019 I2021 I2023 I2025 I2027 I2029 I2031 I2033 I2035 I2040 I2042 I2044 I2046 I2048 I2050 I2052 I2054 I2062 I2064 I2066 I2068 I2070 I2072 I2074 I2076 I2078 I2080 I2082 I2084 I2086 I2088 I2090 I2095 I2097 I2099 I2101 I2103 I2110 I2112 I2114 I2116 I2118 I2123 I2125 I2127 I2129 I2134 I2136 I2138 I2147 I2149 I2151 I2153 I2155 I2157 I2162 I2164 I2166 I2168 I2170 I2172 I2174 I2176 I2178 I2180 I2182 I2184 I2186 I2188 I2190 I2192 I2197 I2199 I2201 I2203 I2205 I2207 I2209 I2211 I2216 I2218 I2220 I2225 I2227 I2232 I2234 I2236 I2241 I2243 I2245 I2247 I2254 I2256 I2258 I2260 I2262 I2264 I2266 I2268 I2273 I2275 I2277 I2279 I2281 I2283 I2285 I2287 I2289 I2291 I2296 I2298 I2300 I2302 I2304 I2306 I2308 I2310 I2312 I2314 I2316 I2318 I2320 I2325 I2327 I2329 I2331 I2333 I2338 I2343 I2348 I2350 I2352 I2354 I2356 I2358 I2360 I2369 I2371 I2373 I2375 I2377 I2379 I2384 I2386 I2388 I2393 I2395 I2397 I2404 I2406 I2408 I2410 I2412 I2414 I2416 I2418 I2420 I2422 I2424 I2426 I2428 I2430 I2432 I2434 I2436 I2441 I2443 I2445 I2447 I2449 I2451 I2456 I2458 I2460 I2462 I2464 I2466 I2468 I2470 I2472 I2474 I2476 I2478 I2480 I2482 I2484 I2486:I2487 I2492 I2494 I2499 I2501 I2503 I2505 I2507 I2509 I2511 I2513 I2515 I2517 I2519 I2521 I2527 I2529 I2531 I2533 I2535 I2537 I2539 I2541 I2543 I2548 I2550 I2552 I2559 I2561 I2563 I2565 I2567 I2569 I2571 I2573 I2578 I2580 I2582 I2584 I2586 I2588 I2590 I2592 I2594 I2596 I2601 I2603 I2605 I2610 I2612 I2614 I2616 I2621 I2623 I2625 I2630 I2632 I2634 I2636 I2638 I2640 I2642 I2644 I2649 I2651 I2656 I2658 I2660 I2665 I2667 I2669 I2677 I2679 I2684 I2686 I2688 I2690 I2692 I2694 I2696 I2698 I2700 I2708 I2710 I2716 I2718 I2720 I2722 I2724 I2726 I2728 I2733 I2735 I2737 I2739 I2741 I2743 I2748 I2750 I2752 I2757 I2759 I2761 I2763 I2765 I2767 I2769 I2771 I2773 I2775 I2777 I2779 I2781 I2783 I2785 I2787 I2792 I2794 I2796 I2798 I2800 I2802 I2804 I2806 I2808 I2810 I2812 I2814 I2816 I2818 I2820 I2822 I2824 I2826 I2828 I2830 I2832 I2834 I2836 I2838 I2840 I2842 I2844 I2846 I2848 I2850 I2852 I2854 I2856 I2858 I2860 I2862 I2867 I2869 I2871 I2873 I2875 I2877 I2879 I2884 I2886 I2891 I2896 I2898 I2900" xr:uid="{0CFCBE8B-E4B6-4244-81EC-283B8186497A}">
      <formula1>F6</formula1>
    </dataValidation>
    <dataValidation type="decimal" operator="greaterThanOrEqual" allowBlank="1" showErrorMessage="1" errorTitle="ERROR" error="El importe para Estudio de Seguridad y Salud deberá ser igual o mayor que el de proyecto." sqref="I2913" xr:uid="{ACA10DE4-1AC5-4E45-A2CF-304EEDAD6451}">
      <formula1>F2913</formula1>
    </dataValidation>
    <dataValidation type="list" allowBlank="1" showInputMessage="1" showErrorMessage="1" sqref="B4:B2917" xr:uid="{27860DAD-5CF5-41FB-8865-A9CA9B1A02CB}">
      <formula1>"Capítulo,Partida,Mano de obra,Maquinaria,Material,Otros,Tarea,"</formula1>
    </dataValidation>
    <dataValidation type="whole" allowBlank="1" showErrorMessage="1" errorTitle="ERROR" error="El valor debe estar comprendido entre 0 y 19%" sqref="H2919" xr:uid="{832660BE-BE19-4674-9637-5B12500C2234}">
      <formula1>0</formula1>
      <formula2>19</formula2>
    </dataValidation>
    <dataValidation type="decimal" allowBlank="1" showErrorMessage="1" errorTitle="ERROR" error="El BI+GG debe estar comprendido entre el 0 y 19%" sqref="I2919" xr:uid="{EA767133-614E-4200-9146-133FA3D977B2}">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Muñoz, Felipe</dc:creator>
  <cp:lastModifiedBy>Cañete Mora, Francisco José</cp:lastModifiedBy>
  <dcterms:created xsi:type="dcterms:W3CDTF">2020-09-15T05:27:08Z</dcterms:created>
  <dcterms:modified xsi:type="dcterms:W3CDTF">2021-09-09T10:54:43Z</dcterms:modified>
</cp:coreProperties>
</file>