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portatil\Desktop\"/>
    </mc:Choice>
  </mc:AlternateContent>
  <xr:revisionPtr revIDLastSave="0" documentId="13_ncr:1_{F5590439-8DD8-4B42-9743-B00D8687117C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74" i="1" l="1"/>
  <c r="M72" i="1"/>
  <c r="M73" i="1"/>
  <c r="M71" i="1"/>
  <c r="M69" i="1"/>
  <c r="M70" i="1"/>
  <c r="M68" i="1"/>
  <c r="M63" i="1"/>
  <c r="M64" i="1"/>
  <c r="M65" i="1"/>
  <c r="M66" i="1"/>
  <c r="M67" i="1"/>
  <c r="M62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40" i="1"/>
  <c r="M35" i="1"/>
  <c r="M36" i="1" s="1"/>
  <c r="M30" i="1"/>
  <c r="M29" i="1"/>
  <c r="M28" i="1"/>
  <c r="M27" i="1"/>
  <c r="M25" i="1"/>
  <c r="M26" i="1"/>
  <c r="M24" i="1"/>
  <c r="M23" i="1"/>
  <c r="M20" i="1"/>
  <c r="M21" i="1"/>
  <c r="M22" i="1"/>
  <c r="M18" i="1"/>
  <c r="M19" i="1"/>
  <c r="M17" i="1"/>
  <c r="M16" i="1"/>
  <c r="M13" i="1"/>
  <c r="M14" i="1"/>
  <c r="M15" i="1"/>
  <c r="M12" i="1"/>
  <c r="M10" i="1"/>
  <c r="M11" i="1"/>
  <c r="M9" i="1"/>
  <c r="M8" i="1"/>
  <c r="M7" i="1"/>
  <c r="M6" i="1"/>
  <c r="M5" i="1"/>
  <c r="M57" i="1" l="1"/>
  <c r="M75" i="1"/>
  <c r="M31" i="1"/>
  <c r="M77" i="1" l="1"/>
  <c r="M78" i="1" s="1"/>
  <c r="M79" i="1" s="1"/>
</calcChain>
</file>

<file path=xl/sharedStrings.xml><?xml version="1.0" encoding="utf-8"?>
<sst xmlns="http://schemas.openxmlformats.org/spreadsheetml/2006/main" count="112" uniqueCount="82">
  <si>
    <t>CAPITULO I - ADMINISTRACIÓN 4 AÑOS (ESCENARIO HIPOTÉTICO)</t>
  </si>
  <si>
    <t>Servicio/Sistema</t>
  </si>
  <si>
    <t>Desarrollo</t>
  </si>
  <si>
    <t>Integración</t>
  </si>
  <si>
    <t>Prod. Básico</t>
  </si>
  <si>
    <t>Prod Oro</t>
  </si>
  <si>
    <t>Prod. Platino</t>
  </si>
  <si>
    <t>Meses</t>
  </si>
  <si>
    <t>Importe total</t>
  </si>
  <si>
    <t>Vol</t>
  </si>
  <si>
    <t>€/mes</t>
  </si>
  <si>
    <t>Sala sistemas/CPD</t>
  </si>
  <si>
    <t>Alojamiento &amp; BackUp servidor</t>
  </si>
  <si>
    <t>Administración SSOO servidor Unix/Linux</t>
  </si>
  <si>
    <t>Administración SSOO servidor Windows</t>
  </si>
  <si>
    <t>Mainframe - Productos IBM</t>
  </si>
  <si>
    <t>Mainframe - Productos SAGE</t>
  </si>
  <si>
    <t>Mainframe - Almacenamiento</t>
  </si>
  <si>
    <t>VMware ESXi</t>
  </si>
  <si>
    <t>PCs Virtuales (Plataforma View) (Por pool)</t>
  </si>
  <si>
    <t>PCs Virtuales (máquina virtual en ESXi)</t>
  </si>
  <si>
    <t>Instancias de BBDD Oracle, SQLServer, PostGres o mysql NO EXADATA</t>
  </si>
  <si>
    <t>Administración EXADATA por nodo físico de proceso</t>
  </si>
  <si>
    <t>Servidor web o aplicaciones (Apache, Jboss, Websphere, ..)</t>
  </si>
  <si>
    <t>Sistemas SAP (incluye BD y servidores de aplicación)</t>
  </si>
  <si>
    <t>Administración Controladores Dominio</t>
  </si>
  <si>
    <t>Servidores de Gestión y Administración técnica (ADs, Antivirus, PKI, HSM, CCM, RHNProxy, EnterpriseManager, VirtualCenter, SRM, monitorización, DHCP, RADIUS, servidores backup, etc..)</t>
  </si>
  <si>
    <t>Servidor Citrix</t>
  </si>
  <si>
    <t>Antivirus consola/políticas</t>
  </si>
  <si>
    <t>Gestión Centralizada de Usuarios (políticas, permisos, grupos, carpetas compartidas, buzones correo, recuperaciones…)</t>
  </si>
  <si>
    <t>Librería de cintas - Drive o Cartucho</t>
  </si>
  <si>
    <t>Red SAN (switches/directores)</t>
  </si>
  <si>
    <t>Cabina almacenamiento OPEN (NAS y SAN)</t>
  </si>
  <si>
    <t>Administracion Servicios Core RCD en CPD (switches core, balanceadores, control de acceso, top of the rack,..)</t>
  </si>
  <si>
    <t>Administración RCD (Puntos de Acceso Wifi. Solo gestión Software, no atención averias HW).</t>
  </si>
  <si>
    <t>Administración RCD (routers ubicaciones remotas, switches de acceso, AP WiFis, SAIs,...)</t>
  </si>
  <si>
    <t>Configuración, Supervisión y Explotación Software Experiencia de usuario (global)</t>
  </si>
  <si>
    <t>SUBTOTAL CAPITULO I (SIN IVA)</t>
  </si>
  <si>
    <t>CAPÍTULO II - OPERACIÓN</t>
  </si>
  <si>
    <t>Pérfil</t>
  </si>
  <si>
    <t>Unidades</t>
  </si>
  <si>
    <t>Importe unidad</t>
  </si>
  <si>
    <t>Coste mensual</t>
  </si>
  <si>
    <t>SUBTOTAL CAPITULO II (SIN IVA)</t>
  </si>
  <si>
    <t>CAPITULO III - BOLSA DE HORAS / PROYECTOS (CAMBIOS SUPERIORES A 100 HORAS)</t>
  </si>
  <si>
    <t>Bolsa horas administrador Windows (total 48 meses)</t>
  </si>
  <si>
    <t>Bolsa horas administrador LINUX/UNIX  (total 48 meses)</t>
  </si>
  <si>
    <t>Bolsa horas administrador Almacenamiento y BackUp (total 48 meses)</t>
  </si>
  <si>
    <t>Bolsa horas administrador Bases de Datos (Oracle, SQL Server, PostGres) (total 48 meses)</t>
  </si>
  <si>
    <t>Bolsa horas administrador Servidores de Aplicación, GIS e Integración de Aplicaciones (total 48 meses)</t>
  </si>
  <si>
    <t>Bolsa horas administrador SAP (total 48 meses)</t>
  </si>
  <si>
    <t>Bolsa horas administrador z/OS y Natural/Adabas  (total 48 meses)</t>
  </si>
  <si>
    <t>Bolsa horas administrador VMware (total 48 meses)</t>
  </si>
  <si>
    <t>Bolsa horas administrador CITRIX (total 48 meses)</t>
  </si>
  <si>
    <t>Bolsa horas administrador seguridad (total 48 meses)</t>
  </si>
  <si>
    <t>Bolsa horas administrador Redes y Control de Acceso (total 48 meses)</t>
  </si>
  <si>
    <t>Bolsa horas administrador Experiencia de Usuario - Dynatrace (total 48 meses)</t>
  </si>
  <si>
    <t>Bolsa horas Administrador Infraestructura Técnica CPD (total 48 meses)</t>
  </si>
  <si>
    <t>Bolsa horas técnico especialista en explotación y operación (Gestión del Planificador)(total 48 meses)</t>
  </si>
  <si>
    <t>Bolsa horas Operador (total 48 meses)</t>
  </si>
  <si>
    <t>Arquitecto Cloud (total 48 meses)</t>
  </si>
  <si>
    <t>Técnico proyectos Cloud (total 48 meses)</t>
  </si>
  <si>
    <t>SUBTOTAL CAPITULO III (SIN IVA)</t>
  </si>
  <si>
    <t>CAPITULO IV - CLOUD</t>
  </si>
  <si>
    <t>Prod. Basico</t>
  </si>
  <si>
    <t>Servidor PaaS (no BDDD)</t>
  </si>
  <si>
    <t>Aplicación SaaS (nº usuarios)</t>
  </si>
  <si>
    <t>DBaaS</t>
  </si>
  <si>
    <t>Base de Datos en  IaaS</t>
  </si>
  <si>
    <t>Servidor Linux en IaaS</t>
  </si>
  <si>
    <t>Servidor Windows en IaaS</t>
  </si>
  <si>
    <t>Balanceadores en IaaS</t>
  </si>
  <si>
    <t>Control de Acceso (FW, VPC) en IaaS</t>
  </si>
  <si>
    <t>Virtual Desktop en IaaS (por usuario)</t>
  </si>
  <si>
    <t>Backup servidor IaaS</t>
  </si>
  <si>
    <t>Backup servidor PaaS</t>
  </si>
  <si>
    <t>Aplicaciones IaaS (no SAP)</t>
  </si>
  <si>
    <t>Gestión plataforma cloud pública (Iaas o Paas)(por proveedor)</t>
  </si>
  <si>
    <t>SUBTOTAL CAPITULO IV (SIN IVA)</t>
  </si>
  <si>
    <t>IMPORTE TOTAL (SIN IVA)</t>
  </si>
  <si>
    <t>IVA</t>
  </si>
  <si>
    <t>IMPORTE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</si>
</sst>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rgb="FF000000"/>
      <name val="Arial Narrow"/>
      <family val="2"/>
    </font>
    <font>
      <sz val="8"/>
      <color theme="1"/>
      <name val="Arial Narrow"/>
      <family val="2"/>
    </font>
    <font>
      <sz val="8"/>
      <color rgb="FF000000"/>
      <name val="Arial Narrow"/>
      <family val="2"/>
    </font>
  </fonts>
  <fills count="12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0" xfId="0" applyAlignment="1">
      <alignment horizontal="center" vertical="center"/>
    </xf>
    <xf numFmtId="0" fontId="2" fillId="10" borderId="4" xfId="0" applyFont="1" applyFill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3" fillId="6" borderId="4" xfId="0" applyNumberFormat="1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20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64" fontId="3" fillId="6" borderId="2" xfId="0" applyNumberFormat="1" applyFont="1" applyFill="1" applyBorder="1" applyAlignment="1">
      <alignment horizontal="center" vertical="center"/>
    </xf>
    <xf numFmtId="0" fontId="1" fillId="11" borderId="7" xfId="0" applyFont="1" applyFill="1" applyBorder="1" applyAlignment="1">
      <alignment horizontal="right"/>
    </xf>
    <xf numFmtId="0" fontId="1" fillId="11" borderId="8" xfId="0" applyFont="1" applyFill="1" applyBorder="1" applyAlignment="1">
      <alignment horizontal="right"/>
    </xf>
    <xf numFmtId="0" fontId="1" fillId="11" borderId="2" xfId="0" applyFont="1" applyFill="1" applyBorder="1" applyAlignment="1">
      <alignment horizontal="right"/>
    </xf>
    <xf numFmtId="0" fontId="2" fillId="10" borderId="4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2" fillId="3" borderId="4" xfId="0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vertical="center"/>
    </xf>
    <xf numFmtId="0" fontId="4" fillId="9" borderId="4" xfId="0" applyFont="1" applyFill="1" applyBorder="1" applyAlignment="1">
      <alignment horizontal="right" vertical="center"/>
    </xf>
    <xf numFmtId="0" fontId="4" fillId="4" borderId="4" xfId="0" applyFont="1" applyFill="1" applyBorder="1" applyAlignment="1">
      <alignment vertical="center"/>
    </xf>
    <xf numFmtId="0" fontId="3" fillId="0" borderId="22" xfId="0" applyFont="1" applyBorder="1" applyAlignment="1">
      <alignment vertical="center" wrapText="1"/>
    </xf>
    <xf numFmtId="0" fontId="4" fillId="2" borderId="5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/>
    </xf>
    <xf numFmtId="0" fontId="3" fillId="0" borderId="5" xfId="0" applyFont="1" applyBorder="1" applyAlignment="1">
      <alignment horizontal="right" vertical="center"/>
    </xf>
    <xf numFmtId="164" fontId="3" fillId="6" borderId="19" xfId="0" applyNumberFormat="1" applyFont="1" applyFill="1" applyBorder="1" applyAlignment="1">
      <alignment horizontal="center" vertical="center"/>
    </xf>
    <xf numFmtId="164" fontId="3" fillId="6" borderId="1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164" fontId="3" fillId="0" borderId="0" xfId="0" applyNumberFormat="1" applyFont="1" applyAlignment="1">
      <alignment horizontal="center" vertical="center"/>
    </xf>
    <xf numFmtId="0" fontId="4" fillId="5" borderId="4" xfId="0" applyFont="1" applyFill="1" applyBorder="1" applyAlignment="1" applyProtection="1">
      <alignment horizontal="center" vertical="center"/>
      <protection locked="0"/>
    </xf>
    <xf numFmtId="0" fontId="4" fillId="5" borderId="2" xfId="0" applyFont="1" applyFill="1" applyBorder="1" applyAlignment="1" applyProtection="1">
      <alignment horizontal="center" vertical="center"/>
      <protection locked="0"/>
    </xf>
    <xf numFmtId="0" fontId="4" fillId="5" borderId="4" xfId="0" applyFont="1" applyFill="1" applyBorder="1" applyAlignment="1" applyProtection="1">
      <alignment vertical="center"/>
      <protection locked="0"/>
    </xf>
    <xf numFmtId="0" fontId="4" fillId="5" borderId="5" xfId="0" applyFont="1" applyFill="1" applyBorder="1" applyAlignment="1" applyProtection="1">
      <alignment vertical="center"/>
      <protection locked="0"/>
    </xf>
    <xf numFmtId="0" fontId="1" fillId="10" borderId="7" xfId="0" applyFont="1" applyFill="1" applyBorder="1" applyAlignment="1">
      <alignment horizontal="right"/>
    </xf>
    <xf numFmtId="0" fontId="1" fillId="10" borderId="8" xfId="0" applyFont="1" applyFill="1" applyBorder="1" applyAlignment="1">
      <alignment horizontal="right"/>
    </xf>
    <xf numFmtId="0" fontId="1" fillId="10" borderId="2" xfId="0" applyFont="1" applyFill="1" applyBorder="1" applyAlignment="1">
      <alignment horizontal="right"/>
    </xf>
    <xf numFmtId="0" fontId="2" fillId="3" borderId="6" xfId="0" applyFont="1" applyFill="1" applyBorder="1" applyAlignment="1">
      <alignment vertical="center"/>
    </xf>
    <xf numFmtId="0" fontId="2" fillId="3" borderId="3" xfId="0" applyFont="1" applyFill="1" applyBorder="1" applyAlignment="1">
      <alignment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2" fillId="3" borderId="7" xfId="0" applyFont="1" applyFill="1" applyBorder="1" applyAlignment="1">
      <alignment vertical="center"/>
    </xf>
    <xf numFmtId="0" fontId="0" fillId="0" borderId="2" xfId="0" applyBorder="1" applyAlignment="1">
      <alignment vertical="center"/>
    </xf>
    <xf numFmtId="0" fontId="1" fillId="10" borderId="10" xfId="0" applyFont="1" applyFill="1" applyBorder="1" applyAlignment="1">
      <alignment horizontal="right"/>
    </xf>
    <xf numFmtId="0" fontId="1" fillId="10" borderId="20" xfId="0" applyFont="1" applyFill="1" applyBorder="1" applyAlignment="1">
      <alignment horizontal="right"/>
    </xf>
    <xf numFmtId="0" fontId="1" fillId="10" borderId="21" xfId="0" applyFont="1" applyFill="1" applyBorder="1" applyAlignment="1">
      <alignment horizontal="right"/>
    </xf>
    <xf numFmtId="0" fontId="1" fillId="10" borderId="4" xfId="0" applyFont="1" applyFill="1" applyBorder="1" applyAlignment="1">
      <alignment horizontal="right"/>
    </xf>
    <xf numFmtId="0" fontId="1" fillId="7" borderId="7" xfId="0" applyFont="1" applyFill="1" applyBorder="1" applyAlignment="1">
      <alignment horizontal="center"/>
    </xf>
    <xf numFmtId="0" fontId="1" fillId="7" borderId="8" xfId="0" applyFont="1" applyFill="1" applyBorder="1" applyAlignment="1">
      <alignment horizontal="center"/>
    </xf>
    <xf numFmtId="0" fontId="1" fillId="7" borderId="2" xfId="0" applyFont="1" applyFill="1" applyBorder="1" applyAlignment="1">
      <alignment horizontal="center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0" fillId="8" borderId="9" xfId="0" applyFill="1" applyBorder="1" applyAlignment="1">
      <alignment horizontal="center"/>
    </xf>
    <xf numFmtId="0" fontId="0" fillId="8" borderId="19" xfId="0" applyFill="1" applyBorder="1" applyAlignment="1">
      <alignment horizontal="center"/>
    </xf>
    <xf numFmtId="0" fontId="0" fillId="8" borderId="0" xfId="0" applyFill="1" applyAlignment="1">
      <alignment horizontal="center"/>
    </xf>
    <xf numFmtId="0" fontId="0" fillId="8" borderId="5" xfId="0" applyFill="1" applyBorder="1" applyAlignment="1">
      <alignment horizontal="center"/>
    </xf>
    <xf numFmtId="0" fontId="2" fillId="10" borderId="7" xfId="0" applyFont="1" applyFill="1" applyBorder="1" applyAlignment="1">
      <alignment horizontal="center" vertical="center"/>
    </xf>
    <xf numFmtId="0" fontId="2" fillId="10" borderId="8" xfId="0" applyFont="1" applyFill="1" applyBorder="1" applyAlignment="1">
      <alignment horizontal="center" vertical="center"/>
    </xf>
    <xf numFmtId="0" fontId="2" fillId="10" borderId="2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10" borderId="6" xfId="0" applyFont="1" applyFill="1" applyBorder="1" applyAlignment="1">
      <alignment horizontal="center" vertical="center"/>
    </xf>
    <xf numFmtId="0" fontId="2" fillId="10" borderId="3" xfId="0" applyFont="1" applyFill="1" applyBorder="1" applyAlignment="1">
      <alignment horizontal="center" vertical="center"/>
    </xf>
    <xf numFmtId="0" fontId="3" fillId="8" borderId="7" xfId="0" applyFont="1" applyFill="1" applyBorder="1" applyAlignment="1">
      <alignment horizontal="center" vertical="center" wrapText="1"/>
    </xf>
    <xf numFmtId="0" fontId="3" fillId="8" borderId="8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 wrapText="1"/>
    </xf>
    <xf numFmtId="0" fontId="2" fillId="10" borderId="6" xfId="0" applyFont="1" applyFill="1" applyBorder="1" applyAlignment="1">
      <alignment vertical="center"/>
    </xf>
    <xf numFmtId="0" fontId="2" fillId="10" borderId="3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9"/>
  <sheetViews>
    <sheetView tabSelected="1" zoomScaleNormal="100" workbookViewId="0">
      <selection activeCell="L40" sqref="L40"/>
    </sheetView>
  </sheetViews>
  <sheetFormatPr baseColWidth="10" defaultColWidth="9.109375" defaultRowHeight="14.4" x14ac:dyDescent="0.3"/>
  <cols>
    <col min="1" max="1" width="84.109375" bestFit="1" customWidth="1"/>
    <col min="2" max="8" width="9.109375" style="1"/>
    <col min="9" max="9" width="9.33203125" style="1" customWidth="1"/>
    <col min="10" max="10" width="12.88671875" style="1" bestFit="1" customWidth="1"/>
    <col min="11" max="12" width="9.109375" style="1"/>
    <col min="13" max="13" width="32.33203125" style="1" customWidth="1"/>
    <col min="14" max="14" width="87.33203125" bestFit="1" customWidth="1"/>
  </cols>
  <sheetData>
    <row r="1" spans="1:13" ht="15" thickBot="1" x14ac:dyDescent="0.35"/>
    <row r="2" spans="1:13" ht="15" thickBot="1" x14ac:dyDescent="0.35">
      <c r="A2" s="63" t="s">
        <v>0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5"/>
    </row>
    <row r="3" spans="1:13" ht="15" thickBot="1" x14ac:dyDescent="0.35">
      <c r="A3" s="84" t="s">
        <v>1</v>
      </c>
      <c r="B3" s="73" t="s">
        <v>2</v>
      </c>
      <c r="C3" s="75"/>
      <c r="D3" s="73" t="s">
        <v>3</v>
      </c>
      <c r="E3" s="75"/>
      <c r="F3" s="73" t="s">
        <v>4</v>
      </c>
      <c r="G3" s="75"/>
      <c r="H3" s="73" t="s">
        <v>5</v>
      </c>
      <c r="I3" s="75"/>
      <c r="J3" s="73" t="s">
        <v>6</v>
      </c>
      <c r="K3" s="75"/>
      <c r="L3" s="79" t="s">
        <v>7</v>
      </c>
      <c r="M3" s="79" t="s">
        <v>8</v>
      </c>
    </row>
    <row r="4" spans="1:13" ht="15" thickBot="1" x14ac:dyDescent="0.35">
      <c r="A4" s="85"/>
      <c r="B4" s="2" t="s">
        <v>9</v>
      </c>
      <c r="C4" s="2" t="s">
        <v>10</v>
      </c>
      <c r="D4" s="2" t="s">
        <v>9</v>
      </c>
      <c r="E4" s="2" t="s">
        <v>10</v>
      </c>
      <c r="F4" s="2" t="s">
        <v>9</v>
      </c>
      <c r="G4" s="2" t="s">
        <v>10</v>
      </c>
      <c r="H4" s="2" t="s">
        <v>9</v>
      </c>
      <c r="I4" s="2" t="s">
        <v>10</v>
      </c>
      <c r="J4" s="2" t="s">
        <v>9</v>
      </c>
      <c r="K4" s="2" t="s">
        <v>10</v>
      </c>
      <c r="L4" s="80"/>
      <c r="M4" s="80"/>
    </row>
    <row r="5" spans="1:13" ht="15" thickBot="1" x14ac:dyDescent="0.35">
      <c r="A5" s="3" t="s">
        <v>11</v>
      </c>
      <c r="B5" s="4"/>
      <c r="C5" s="5"/>
      <c r="D5" s="4"/>
      <c r="E5" s="5"/>
      <c r="F5" s="4"/>
      <c r="G5" s="6"/>
      <c r="H5" s="4"/>
      <c r="I5" s="6"/>
      <c r="J5" s="7">
        <v>2</v>
      </c>
      <c r="K5" s="43"/>
      <c r="L5" s="7">
        <v>45</v>
      </c>
      <c r="M5" s="8">
        <f>J5*K5*L5</f>
        <v>0</v>
      </c>
    </row>
    <row r="6" spans="1:13" ht="15" thickBot="1" x14ac:dyDescent="0.35">
      <c r="A6" s="3" t="s">
        <v>12</v>
      </c>
      <c r="B6" s="7">
        <v>3</v>
      </c>
      <c r="C6" s="43"/>
      <c r="D6" s="7">
        <v>7</v>
      </c>
      <c r="E6" s="43"/>
      <c r="F6" s="7">
        <v>7</v>
      </c>
      <c r="G6" s="43"/>
      <c r="H6" s="7">
        <v>2</v>
      </c>
      <c r="I6" s="43"/>
      <c r="J6" s="7">
        <v>20</v>
      </c>
      <c r="K6" s="43"/>
      <c r="L6" s="7">
        <v>45</v>
      </c>
      <c r="M6" s="8">
        <f>L6*((B6*C6)+(D6*E6)+(F6*G6)+(H6*I6)+(J6*K6))</f>
        <v>0</v>
      </c>
    </row>
    <row r="7" spans="1:13" ht="15" thickBot="1" x14ac:dyDescent="0.35">
      <c r="A7" s="3" t="s">
        <v>13</v>
      </c>
      <c r="B7" s="7">
        <v>9</v>
      </c>
      <c r="C7" s="43"/>
      <c r="D7" s="7">
        <v>11</v>
      </c>
      <c r="E7" s="43"/>
      <c r="F7" s="7">
        <v>8</v>
      </c>
      <c r="G7" s="43"/>
      <c r="H7" s="7">
        <v>14</v>
      </c>
      <c r="I7" s="43"/>
      <c r="J7" s="7">
        <v>1</v>
      </c>
      <c r="K7" s="43"/>
      <c r="L7" s="7">
        <v>45</v>
      </c>
      <c r="M7" s="8">
        <f>L7*((B7*C7)+(D7*E7)+(F7*G7)+(H7*I7)+(J7*K7))</f>
        <v>0</v>
      </c>
    </row>
    <row r="8" spans="1:13" ht="15" thickBot="1" x14ac:dyDescent="0.35">
      <c r="A8" s="3" t="s">
        <v>14</v>
      </c>
      <c r="B8" s="7">
        <v>28</v>
      </c>
      <c r="C8" s="43"/>
      <c r="D8" s="7">
        <v>12</v>
      </c>
      <c r="E8" s="43"/>
      <c r="F8" s="7">
        <v>39</v>
      </c>
      <c r="G8" s="43"/>
      <c r="H8" s="7">
        <v>4</v>
      </c>
      <c r="I8" s="43"/>
      <c r="J8" s="7">
        <v>37</v>
      </c>
      <c r="K8" s="43"/>
      <c r="L8" s="7">
        <v>45</v>
      </c>
      <c r="M8" s="8">
        <f>L8*((B8*C8)+(D8*E8)+(F8*G8)+(H8*I8)+(J8*K8))</f>
        <v>0</v>
      </c>
    </row>
    <row r="9" spans="1:13" ht="15" thickBot="1" x14ac:dyDescent="0.35">
      <c r="A9" s="3" t="s">
        <v>15</v>
      </c>
      <c r="B9" s="4"/>
      <c r="C9" s="9"/>
      <c r="D9" s="4"/>
      <c r="E9" s="9"/>
      <c r="F9" s="4"/>
      <c r="G9" s="6"/>
      <c r="H9" s="4"/>
      <c r="I9" s="6"/>
      <c r="J9" s="7">
        <v>2</v>
      </c>
      <c r="K9" s="43"/>
      <c r="L9" s="7">
        <v>45</v>
      </c>
      <c r="M9" s="8">
        <f>J9*K9*L9</f>
        <v>0</v>
      </c>
    </row>
    <row r="10" spans="1:13" ht="15" thickBot="1" x14ac:dyDescent="0.35">
      <c r="A10" s="3" t="s">
        <v>16</v>
      </c>
      <c r="B10" s="4"/>
      <c r="C10" s="9"/>
      <c r="D10" s="4"/>
      <c r="E10" s="9"/>
      <c r="F10" s="4"/>
      <c r="G10" s="6"/>
      <c r="H10" s="4"/>
      <c r="I10" s="6"/>
      <c r="J10" s="7">
        <v>2</v>
      </c>
      <c r="K10" s="43"/>
      <c r="L10" s="7">
        <v>45</v>
      </c>
      <c r="M10" s="8">
        <f t="shared" ref="M10:M11" si="0">J10*K10*L10</f>
        <v>0</v>
      </c>
    </row>
    <row r="11" spans="1:13" ht="15" thickBot="1" x14ac:dyDescent="0.35">
      <c r="A11" s="3" t="s">
        <v>17</v>
      </c>
      <c r="B11" s="4"/>
      <c r="C11" s="9"/>
      <c r="D11" s="4"/>
      <c r="E11" s="9"/>
      <c r="F11" s="4"/>
      <c r="G11" s="6"/>
      <c r="H11" s="4"/>
      <c r="I11" s="6"/>
      <c r="J11" s="7">
        <v>2</v>
      </c>
      <c r="K11" s="43"/>
      <c r="L11" s="7">
        <v>45</v>
      </c>
      <c r="M11" s="8">
        <f t="shared" si="0"/>
        <v>0</v>
      </c>
    </row>
    <row r="12" spans="1:13" ht="15" thickBot="1" x14ac:dyDescent="0.35">
      <c r="A12" s="3" t="s">
        <v>18</v>
      </c>
      <c r="B12" s="7">
        <v>2</v>
      </c>
      <c r="C12" s="43"/>
      <c r="D12" s="7">
        <v>2</v>
      </c>
      <c r="E12" s="43"/>
      <c r="F12" s="7">
        <v>2</v>
      </c>
      <c r="G12" s="43"/>
      <c r="H12" s="7">
        <v>2</v>
      </c>
      <c r="I12" s="43"/>
      <c r="J12" s="7">
        <v>68</v>
      </c>
      <c r="K12" s="43"/>
      <c r="L12" s="7">
        <v>45</v>
      </c>
      <c r="M12" s="8">
        <f>L12*((B12*C12)+(D12*E12)+(F12*G12)+(H12*I12)+(J12*K12))</f>
        <v>0</v>
      </c>
    </row>
    <row r="13" spans="1:13" ht="15" thickBot="1" x14ac:dyDescent="0.35">
      <c r="A13" s="3" t="s">
        <v>19</v>
      </c>
      <c r="B13" s="7">
        <v>2</v>
      </c>
      <c r="C13" s="43"/>
      <c r="D13" s="7">
        <v>2</v>
      </c>
      <c r="E13" s="43"/>
      <c r="F13" s="7">
        <v>200</v>
      </c>
      <c r="G13" s="43"/>
      <c r="H13" s="7">
        <v>2</v>
      </c>
      <c r="I13" s="43"/>
      <c r="J13" s="7">
        <v>50</v>
      </c>
      <c r="K13" s="43"/>
      <c r="L13" s="7">
        <v>45</v>
      </c>
      <c r="M13" s="8">
        <f t="shared" ref="M13:M15" si="1">L13*((B13*C13)+(D13*E13)+(F13*G13)+(H13*I13)+(J13*K13))</f>
        <v>0</v>
      </c>
    </row>
    <row r="14" spans="1:13" ht="15" thickBot="1" x14ac:dyDescent="0.35">
      <c r="A14" s="3" t="s">
        <v>20</v>
      </c>
      <c r="B14" s="7">
        <v>2</v>
      </c>
      <c r="C14" s="43"/>
      <c r="D14" s="7">
        <v>2</v>
      </c>
      <c r="E14" s="43"/>
      <c r="F14" s="7">
        <v>200</v>
      </c>
      <c r="G14" s="43"/>
      <c r="H14" s="7">
        <v>2</v>
      </c>
      <c r="I14" s="43"/>
      <c r="J14" s="7">
        <v>50</v>
      </c>
      <c r="K14" s="43"/>
      <c r="L14" s="7">
        <v>45</v>
      </c>
      <c r="M14" s="8">
        <f t="shared" si="1"/>
        <v>0</v>
      </c>
    </row>
    <row r="15" spans="1:13" ht="15" thickBot="1" x14ac:dyDescent="0.35">
      <c r="A15" s="3" t="s">
        <v>21</v>
      </c>
      <c r="B15" s="7">
        <v>11</v>
      </c>
      <c r="C15" s="43"/>
      <c r="D15" s="7">
        <v>21</v>
      </c>
      <c r="E15" s="43"/>
      <c r="F15" s="7">
        <v>43</v>
      </c>
      <c r="G15" s="43"/>
      <c r="H15" s="7">
        <v>7</v>
      </c>
      <c r="I15" s="43"/>
      <c r="J15" s="7">
        <v>26</v>
      </c>
      <c r="K15" s="43"/>
      <c r="L15" s="7">
        <v>45</v>
      </c>
      <c r="M15" s="8">
        <f t="shared" si="1"/>
        <v>0</v>
      </c>
    </row>
    <row r="16" spans="1:13" ht="15" thickBot="1" x14ac:dyDescent="0.35">
      <c r="A16" s="3" t="s">
        <v>22</v>
      </c>
      <c r="B16" s="4"/>
      <c r="C16" s="6"/>
      <c r="D16" s="4"/>
      <c r="E16" s="6"/>
      <c r="F16" s="4"/>
      <c r="G16" s="6"/>
      <c r="H16" s="4"/>
      <c r="I16" s="6"/>
      <c r="J16" s="7">
        <v>11</v>
      </c>
      <c r="K16" s="43"/>
      <c r="L16" s="7">
        <v>45</v>
      </c>
      <c r="M16" s="8">
        <f>J16*K16*L16</f>
        <v>0</v>
      </c>
    </row>
    <row r="17" spans="1:14" ht="15" thickBot="1" x14ac:dyDescent="0.35">
      <c r="A17" s="3" t="s">
        <v>23</v>
      </c>
      <c r="B17" s="7">
        <v>110</v>
      </c>
      <c r="C17" s="43"/>
      <c r="D17" s="7">
        <v>87</v>
      </c>
      <c r="E17" s="43"/>
      <c r="F17" s="7">
        <v>60</v>
      </c>
      <c r="G17" s="43"/>
      <c r="H17" s="7">
        <v>58</v>
      </c>
      <c r="I17" s="43"/>
      <c r="J17" s="7">
        <v>85</v>
      </c>
      <c r="K17" s="43"/>
      <c r="L17" s="7">
        <v>45</v>
      </c>
      <c r="M17" s="8">
        <f>L17*((B17*C17)+(D17*E17)+(F17*G17)+(H17*I17)+(J17*K17))</f>
        <v>0</v>
      </c>
    </row>
    <row r="18" spans="1:14" ht="15" thickBot="1" x14ac:dyDescent="0.35">
      <c r="A18" s="3" t="s">
        <v>24</v>
      </c>
      <c r="B18" s="7">
        <v>22</v>
      </c>
      <c r="C18" s="43"/>
      <c r="D18" s="7">
        <v>20</v>
      </c>
      <c r="E18" s="43"/>
      <c r="F18" s="7">
        <v>21</v>
      </c>
      <c r="G18" s="43"/>
      <c r="H18" s="7">
        <v>1</v>
      </c>
      <c r="I18" s="43"/>
      <c r="J18" s="7">
        <v>5</v>
      </c>
      <c r="K18" s="43"/>
      <c r="L18" s="7">
        <v>45</v>
      </c>
      <c r="M18" s="8">
        <f t="shared" ref="M18:M22" si="2">L18*((B18*C18)+(D18*E18)+(F18*G18)+(H18*I18)+(J18*K18))</f>
        <v>0</v>
      </c>
    </row>
    <row r="19" spans="1:14" ht="15" thickBot="1" x14ac:dyDescent="0.35">
      <c r="A19" s="3" t="s">
        <v>25</v>
      </c>
      <c r="B19" s="7">
        <v>3</v>
      </c>
      <c r="C19" s="43"/>
      <c r="D19" s="7">
        <v>2</v>
      </c>
      <c r="E19" s="43"/>
      <c r="F19" s="7">
        <v>2</v>
      </c>
      <c r="G19" s="43"/>
      <c r="H19" s="7">
        <v>1</v>
      </c>
      <c r="I19" s="43"/>
      <c r="J19" s="7">
        <v>5</v>
      </c>
      <c r="K19" s="43"/>
      <c r="L19" s="7">
        <v>45</v>
      </c>
      <c r="M19" s="8">
        <f t="shared" si="2"/>
        <v>0</v>
      </c>
    </row>
    <row r="20" spans="1:14" ht="42.6" customHeight="1" thickBot="1" x14ac:dyDescent="0.35">
      <c r="A20" s="3" t="s">
        <v>26</v>
      </c>
      <c r="B20" s="7">
        <v>2</v>
      </c>
      <c r="C20" s="43"/>
      <c r="D20" s="7">
        <v>33</v>
      </c>
      <c r="E20" s="43"/>
      <c r="F20" s="7">
        <v>2</v>
      </c>
      <c r="G20" s="43"/>
      <c r="H20" s="7">
        <v>2</v>
      </c>
      <c r="I20" s="43"/>
      <c r="J20" s="7">
        <v>169</v>
      </c>
      <c r="K20" s="43"/>
      <c r="L20" s="7">
        <v>45</v>
      </c>
      <c r="M20" s="8">
        <f t="shared" si="2"/>
        <v>0</v>
      </c>
      <c r="N20" s="10"/>
    </row>
    <row r="21" spans="1:14" ht="15" thickBot="1" x14ac:dyDescent="0.35">
      <c r="A21" s="3" t="s">
        <v>27</v>
      </c>
      <c r="B21" s="7">
        <v>2</v>
      </c>
      <c r="C21" s="43"/>
      <c r="D21" s="7">
        <v>2</v>
      </c>
      <c r="E21" s="43"/>
      <c r="F21" s="7">
        <v>2</v>
      </c>
      <c r="G21" s="43"/>
      <c r="H21" s="7">
        <v>45</v>
      </c>
      <c r="I21" s="43"/>
      <c r="J21" s="7">
        <v>2</v>
      </c>
      <c r="K21" s="43"/>
      <c r="L21" s="7">
        <v>45</v>
      </c>
      <c r="M21" s="8">
        <f t="shared" si="2"/>
        <v>0</v>
      </c>
    </row>
    <row r="22" spans="1:14" ht="15" thickBot="1" x14ac:dyDescent="0.35">
      <c r="A22" s="3" t="s">
        <v>28</v>
      </c>
      <c r="B22" s="7">
        <v>2</v>
      </c>
      <c r="C22" s="43"/>
      <c r="D22" s="7">
        <v>3</v>
      </c>
      <c r="E22" s="43"/>
      <c r="F22" s="7">
        <v>2</v>
      </c>
      <c r="G22" s="43"/>
      <c r="H22" s="7">
        <v>2</v>
      </c>
      <c r="I22" s="43"/>
      <c r="J22" s="7">
        <v>7</v>
      </c>
      <c r="K22" s="43"/>
      <c r="L22" s="7">
        <v>45</v>
      </c>
      <c r="M22" s="8">
        <f t="shared" si="2"/>
        <v>0</v>
      </c>
    </row>
    <row r="23" spans="1:14" ht="15" thickBot="1" x14ac:dyDescent="0.35">
      <c r="A23" s="3" t="s">
        <v>29</v>
      </c>
      <c r="B23" s="4"/>
      <c r="C23" s="6"/>
      <c r="D23" s="4"/>
      <c r="E23" s="6"/>
      <c r="F23" s="7">
        <v>8317</v>
      </c>
      <c r="G23" s="43"/>
      <c r="H23" s="4"/>
      <c r="I23" s="6"/>
      <c r="J23" s="4"/>
      <c r="K23" s="6"/>
      <c r="L23" s="7">
        <v>45</v>
      </c>
      <c r="M23" s="8">
        <f>F23*G23*L23</f>
        <v>0</v>
      </c>
    </row>
    <row r="24" spans="1:14" ht="15" thickBot="1" x14ac:dyDescent="0.35">
      <c r="A24" s="3" t="s">
        <v>30</v>
      </c>
      <c r="B24" s="4"/>
      <c r="C24" s="6"/>
      <c r="D24" s="4"/>
      <c r="E24" s="6"/>
      <c r="F24" s="4"/>
      <c r="G24" s="6"/>
      <c r="H24" s="4"/>
      <c r="I24" s="6"/>
      <c r="J24" s="7">
        <v>32</v>
      </c>
      <c r="K24" s="43"/>
      <c r="L24" s="7">
        <v>45</v>
      </c>
      <c r="M24" s="8">
        <f>J24*K24*L24</f>
        <v>0</v>
      </c>
    </row>
    <row r="25" spans="1:14" ht="15" thickBot="1" x14ac:dyDescent="0.35">
      <c r="A25" s="3" t="s">
        <v>31</v>
      </c>
      <c r="B25" s="4"/>
      <c r="C25" s="6"/>
      <c r="D25" s="4"/>
      <c r="E25" s="6"/>
      <c r="F25" s="4"/>
      <c r="G25" s="6"/>
      <c r="H25" s="4"/>
      <c r="I25" s="6"/>
      <c r="J25" s="7">
        <v>5</v>
      </c>
      <c r="K25" s="43"/>
      <c r="L25" s="7">
        <v>45</v>
      </c>
      <c r="M25" s="8">
        <f t="shared" ref="M25:M26" si="3">J25*K25*L25</f>
        <v>0</v>
      </c>
    </row>
    <row r="26" spans="1:14" ht="15" thickBot="1" x14ac:dyDescent="0.35">
      <c r="A26" s="11" t="s">
        <v>32</v>
      </c>
      <c r="B26" s="4"/>
      <c r="C26" s="6"/>
      <c r="D26" s="4"/>
      <c r="E26" s="6"/>
      <c r="F26" s="4"/>
      <c r="G26" s="6"/>
      <c r="H26" s="4"/>
      <c r="I26" s="6"/>
      <c r="J26" s="7">
        <v>24</v>
      </c>
      <c r="K26" s="43"/>
      <c r="L26" s="7">
        <v>45</v>
      </c>
      <c r="M26" s="8">
        <f t="shared" si="3"/>
        <v>0</v>
      </c>
    </row>
    <row r="27" spans="1:14" ht="15" thickBot="1" x14ac:dyDescent="0.35">
      <c r="A27" s="11" t="s">
        <v>33</v>
      </c>
      <c r="B27" s="12">
        <v>2</v>
      </c>
      <c r="C27" s="43"/>
      <c r="D27" s="7">
        <v>2</v>
      </c>
      <c r="E27" s="43"/>
      <c r="F27" s="7">
        <v>2</v>
      </c>
      <c r="G27" s="43"/>
      <c r="H27" s="7">
        <v>2</v>
      </c>
      <c r="I27" s="43"/>
      <c r="J27" s="7">
        <v>81</v>
      </c>
      <c r="K27" s="43"/>
      <c r="L27" s="7">
        <v>45</v>
      </c>
      <c r="M27" s="8">
        <f>L27*((B27*C27)+(D27*E27)+(F27*G27)+(H27*I27)+(J27*K27))</f>
        <v>0</v>
      </c>
    </row>
    <row r="28" spans="1:14" ht="15" thickBot="1" x14ac:dyDescent="0.35">
      <c r="A28" s="13" t="s">
        <v>34</v>
      </c>
      <c r="B28" s="12"/>
      <c r="C28" s="6"/>
      <c r="D28" s="7"/>
      <c r="E28" s="6"/>
      <c r="F28" s="7">
        <v>300</v>
      </c>
      <c r="G28" s="43"/>
      <c r="H28" s="7"/>
      <c r="I28" s="6"/>
      <c r="J28" s="7"/>
      <c r="K28" s="6"/>
      <c r="L28" s="7">
        <v>45</v>
      </c>
      <c r="M28" s="8">
        <f>F28*G28*L28</f>
        <v>0</v>
      </c>
    </row>
    <row r="29" spans="1:14" ht="15" thickBot="1" x14ac:dyDescent="0.35">
      <c r="A29" s="14" t="s">
        <v>35</v>
      </c>
      <c r="B29" s="15"/>
      <c r="C29" s="6"/>
      <c r="D29" s="4"/>
      <c r="E29" s="6"/>
      <c r="F29" s="7">
        <v>341</v>
      </c>
      <c r="G29" s="43"/>
      <c r="H29" s="7">
        <v>42</v>
      </c>
      <c r="I29" s="43"/>
      <c r="J29" s="7">
        <v>75</v>
      </c>
      <c r="K29" s="43"/>
      <c r="L29" s="7">
        <v>45</v>
      </c>
      <c r="M29" s="8">
        <f>L29*((F29*G29)+(H29*I29)+(J29*K29))</f>
        <v>0</v>
      </c>
    </row>
    <row r="30" spans="1:14" ht="15" thickBot="1" x14ac:dyDescent="0.35">
      <c r="A30" s="3" t="s">
        <v>36</v>
      </c>
      <c r="B30" s="16"/>
      <c r="C30" s="17"/>
      <c r="D30" s="18"/>
      <c r="E30" s="19"/>
      <c r="F30" s="20">
        <v>1</v>
      </c>
      <c r="G30" s="44"/>
      <c r="H30" s="18"/>
      <c r="I30" s="19"/>
      <c r="J30" s="18"/>
      <c r="K30" s="19"/>
      <c r="L30" s="7">
        <v>45</v>
      </c>
      <c r="M30" s="21">
        <f>F30*G30*L30</f>
        <v>0</v>
      </c>
    </row>
    <row r="31" spans="1:14" ht="15" thickBot="1" x14ac:dyDescent="0.35">
      <c r="A31" s="47" t="s">
        <v>37</v>
      </c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9"/>
      <c r="M31" s="21">
        <f>SUM(M5:M30)</f>
        <v>0</v>
      </c>
    </row>
    <row r="32" spans="1:14" ht="15" thickBot="1" x14ac:dyDescent="0.35">
      <c r="A32" s="22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4"/>
    </row>
    <row r="33" spans="1:13" ht="15" thickBot="1" x14ac:dyDescent="0.35">
      <c r="A33" s="63" t="s">
        <v>38</v>
      </c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5"/>
    </row>
    <row r="34" spans="1:13" ht="21" thickBot="1" x14ac:dyDescent="0.35">
      <c r="A34" s="81"/>
      <c r="B34" s="82"/>
      <c r="C34" s="82"/>
      <c r="D34" s="83"/>
      <c r="E34" s="73" t="s">
        <v>39</v>
      </c>
      <c r="F34" s="74"/>
      <c r="G34" s="74"/>
      <c r="H34" s="74"/>
      <c r="I34" s="74"/>
      <c r="J34" s="75"/>
      <c r="K34" s="2" t="s">
        <v>40</v>
      </c>
      <c r="L34" s="25" t="s">
        <v>41</v>
      </c>
      <c r="M34" s="26" t="s">
        <v>8</v>
      </c>
    </row>
    <row r="35" spans="1:13" ht="15" thickBot="1" x14ac:dyDescent="0.35">
      <c r="A35" s="81"/>
      <c r="B35" s="82"/>
      <c r="C35" s="82"/>
      <c r="D35" s="83"/>
      <c r="E35" s="54" t="s">
        <v>42</v>
      </c>
      <c r="F35" s="55"/>
      <c r="G35" s="55"/>
      <c r="H35" s="55"/>
      <c r="I35" s="55"/>
      <c r="J35" s="56"/>
      <c r="K35" s="27">
        <v>45</v>
      </c>
      <c r="L35" s="45"/>
      <c r="M35" s="8">
        <f>K35*L35</f>
        <v>0</v>
      </c>
    </row>
    <row r="36" spans="1:13" ht="15" thickBot="1" x14ac:dyDescent="0.35">
      <c r="A36" s="47" t="s">
        <v>43</v>
      </c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9"/>
      <c r="M36" s="8">
        <f>SUM(M35)</f>
        <v>0</v>
      </c>
    </row>
    <row r="37" spans="1:13" ht="15" thickBot="1" x14ac:dyDescent="0.35">
      <c r="A37" s="22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4"/>
    </row>
    <row r="38" spans="1:13" ht="15" thickBot="1" x14ac:dyDescent="0.35">
      <c r="A38" s="63" t="s">
        <v>44</v>
      </c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65"/>
    </row>
    <row r="39" spans="1:13" ht="21" thickBot="1" x14ac:dyDescent="0.35">
      <c r="A39" s="69"/>
      <c r="B39" s="69"/>
      <c r="C39" s="69"/>
      <c r="D39" s="70"/>
      <c r="E39" s="73" t="s">
        <v>39</v>
      </c>
      <c r="F39" s="74"/>
      <c r="G39" s="74"/>
      <c r="H39" s="74"/>
      <c r="I39" s="74"/>
      <c r="J39" s="75"/>
      <c r="K39" s="2" t="s">
        <v>40</v>
      </c>
      <c r="L39" s="25" t="s">
        <v>41</v>
      </c>
      <c r="M39" s="25" t="s">
        <v>8</v>
      </c>
    </row>
    <row r="40" spans="1:13" ht="64.5" customHeight="1" thickBot="1" x14ac:dyDescent="0.35">
      <c r="A40" s="71"/>
      <c r="B40" s="71"/>
      <c r="C40" s="71"/>
      <c r="D40" s="72"/>
      <c r="E40" s="76" t="s">
        <v>45</v>
      </c>
      <c r="F40" s="77"/>
      <c r="G40" s="77"/>
      <c r="H40" s="77"/>
      <c r="I40" s="77"/>
      <c r="J40" s="78"/>
      <c r="K40" s="27">
        <v>1000</v>
      </c>
      <c r="L40" s="45"/>
      <c r="M40" s="21">
        <f>K40*L40</f>
        <v>0</v>
      </c>
    </row>
    <row r="41" spans="1:13" ht="15.75" customHeight="1" thickBot="1" x14ac:dyDescent="0.35">
      <c r="A41" s="71"/>
      <c r="B41" s="71"/>
      <c r="C41" s="71"/>
      <c r="D41" s="72"/>
      <c r="E41" s="54" t="s">
        <v>46</v>
      </c>
      <c r="F41" s="55"/>
      <c r="G41" s="55"/>
      <c r="H41" s="55"/>
      <c r="I41" s="55"/>
      <c r="J41" s="56"/>
      <c r="K41" s="27">
        <v>1000</v>
      </c>
      <c r="L41" s="45"/>
      <c r="M41" s="21">
        <f t="shared" ref="M41:M56" si="4">K41*L41</f>
        <v>0</v>
      </c>
    </row>
    <row r="42" spans="1:13" ht="15.75" customHeight="1" thickBot="1" x14ac:dyDescent="0.35">
      <c r="A42" s="71"/>
      <c r="B42" s="71"/>
      <c r="C42" s="71"/>
      <c r="D42" s="72"/>
      <c r="E42" s="54" t="s">
        <v>47</v>
      </c>
      <c r="F42" s="55"/>
      <c r="G42" s="55"/>
      <c r="H42" s="55"/>
      <c r="I42" s="55"/>
      <c r="J42" s="56"/>
      <c r="K42" s="27">
        <v>1250</v>
      </c>
      <c r="L42" s="45"/>
      <c r="M42" s="21">
        <f t="shared" si="4"/>
        <v>0</v>
      </c>
    </row>
    <row r="43" spans="1:13" ht="30" customHeight="1" thickBot="1" x14ac:dyDescent="0.35">
      <c r="A43" s="71"/>
      <c r="B43" s="71"/>
      <c r="C43" s="71"/>
      <c r="D43" s="72"/>
      <c r="E43" s="54" t="s">
        <v>48</v>
      </c>
      <c r="F43" s="55"/>
      <c r="G43" s="55"/>
      <c r="H43" s="55"/>
      <c r="I43" s="55"/>
      <c r="J43" s="56"/>
      <c r="K43" s="27">
        <v>1500</v>
      </c>
      <c r="L43" s="45"/>
      <c r="M43" s="21">
        <f t="shared" si="4"/>
        <v>0</v>
      </c>
    </row>
    <row r="44" spans="1:13" ht="27" customHeight="1" thickBot="1" x14ac:dyDescent="0.35">
      <c r="A44" s="71"/>
      <c r="B44" s="71"/>
      <c r="C44" s="71"/>
      <c r="D44" s="72"/>
      <c r="E44" s="54" t="s">
        <v>49</v>
      </c>
      <c r="F44" s="55"/>
      <c r="G44" s="55"/>
      <c r="H44" s="55"/>
      <c r="I44" s="55"/>
      <c r="J44" s="56"/>
      <c r="K44" s="27">
        <v>2000</v>
      </c>
      <c r="L44" s="45"/>
      <c r="M44" s="21">
        <f t="shared" si="4"/>
        <v>0</v>
      </c>
    </row>
    <row r="45" spans="1:13" ht="15.75" customHeight="1" thickBot="1" x14ac:dyDescent="0.35">
      <c r="A45" s="71"/>
      <c r="B45" s="71"/>
      <c r="C45" s="71"/>
      <c r="D45" s="72"/>
      <c r="E45" s="54" t="s">
        <v>50</v>
      </c>
      <c r="F45" s="55"/>
      <c r="G45" s="55"/>
      <c r="H45" s="55"/>
      <c r="I45" s="55"/>
      <c r="J45" s="56"/>
      <c r="K45" s="27">
        <v>2000</v>
      </c>
      <c r="L45" s="45"/>
      <c r="M45" s="21">
        <f t="shared" si="4"/>
        <v>0</v>
      </c>
    </row>
    <row r="46" spans="1:13" ht="15.75" customHeight="1" thickBot="1" x14ac:dyDescent="0.35">
      <c r="A46" s="71"/>
      <c r="B46" s="71"/>
      <c r="C46" s="71"/>
      <c r="D46" s="72"/>
      <c r="E46" s="54" t="s">
        <v>51</v>
      </c>
      <c r="F46" s="55"/>
      <c r="G46" s="55"/>
      <c r="H46" s="55"/>
      <c r="I46" s="55"/>
      <c r="J46" s="56"/>
      <c r="K46" s="27">
        <v>1500</v>
      </c>
      <c r="L46" s="45"/>
      <c r="M46" s="21">
        <f t="shared" si="4"/>
        <v>0</v>
      </c>
    </row>
    <row r="47" spans="1:13" ht="15.75" customHeight="1" thickBot="1" x14ac:dyDescent="0.35">
      <c r="A47" s="71"/>
      <c r="B47" s="71"/>
      <c r="C47" s="71"/>
      <c r="D47" s="72"/>
      <c r="E47" s="54" t="s">
        <v>52</v>
      </c>
      <c r="F47" s="55"/>
      <c r="G47" s="55"/>
      <c r="H47" s="55"/>
      <c r="I47" s="55"/>
      <c r="J47" s="56"/>
      <c r="K47" s="27">
        <v>1250</v>
      </c>
      <c r="L47" s="45"/>
      <c r="M47" s="21">
        <f t="shared" si="4"/>
        <v>0</v>
      </c>
    </row>
    <row r="48" spans="1:13" ht="15.75" customHeight="1" thickBot="1" x14ac:dyDescent="0.35">
      <c r="A48" s="71"/>
      <c r="B48" s="71"/>
      <c r="C48" s="71"/>
      <c r="D48" s="72"/>
      <c r="E48" s="54" t="s">
        <v>53</v>
      </c>
      <c r="F48" s="55"/>
      <c r="G48" s="55"/>
      <c r="H48" s="55"/>
      <c r="I48" s="55"/>
      <c r="J48" s="56"/>
      <c r="K48" s="27">
        <v>1250</v>
      </c>
      <c r="L48" s="45"/>
      <c r="M48" s="21">
        <f t="shared" si="4"/>
        <v>0</v>
      </c>
    </row>
    <row r="49" spans="1:13" ht="15.75" customHeight="1" thickBot="1" x14ac:dyDescent="0.35">
      <c r="A49" s="71"/>
      <c r="B49" s="71"/>
      <c r="C49" s="71"/>
      <c r="D49" s="72"/>
      <c r="E49" s="54" t="s">
        <v>54</v>
      </c>
      <c r="F49" s="55"/>
      <c r="G49" s="55"/>
      <c r="H49" s="55"/>
      <c r="I49" s="55"/>
      <c r="J49" s="56"/>
      <c r="K49" s="28">
        <v>500</v>
      </c>
      <c r="L49" s="45"/>
      <c r="M49" s="21">
        <f t="shared" si="4"/>
        <v>0</v>
      </c>
    </row>
    <row r="50" spans="1:13" ht="15.75" customHeight="1" thickBot="1" x14ac:dyDescent="0.35">
      <c r="A50" s="71"/>
      <c r="B50" s="71"/>
      <c r="C50" s="71"/>
      <c r="D50" s="72"/>
      <c r="E50" s="54" t="s">
        <v>55</v>
      </c>
      <c r="F50" s="55"/>
      <c r="G50" s="55"/>
      <c r="H50" s="55"/>
      <c r="I50" s="55"/>
      <c r="J50" s="56"/>
      <c r="K50" s="27">
        <v>1000</v>
      </c>
      <c r="L50" s="45"/>
      <c r="M50" s="21">
        <f t="shared" si="4"/>
        <v>0</v>
      </c>
    </row>
    <row r="51" spans="1:13" ht="15.75" customHeight="1" thickBot="1" x14ac:dyDescent="0.35">
      <c r="A51" s="71"/>
      <c r="B51" s="71"/>
      <c r="C51" s="71"/>
      <c r="D51" s="72"/>
      <c r="E51" s="54" t="s">
        <v>56</v>
      </c>
      <c r="F51" s="55"/>
      <c r="G51" s="55"/>
      <c r="H51" s="55"/>
      <c r="I51" s="55"/>
      <c r="J51" s="56"/>
      <c r="K51" s="28">
        <v>800</v>
      </c>
      <c r="L51" s="45"/>
      <c r="M51" s="21">
        <f t="shared" si="4"/>
        <v>0</v>
      </c>
    </row>
    <row r="52" spans="1:13" ht="15.75" customHeight="1" thickBot="1" x14ac:dyDescent="0.35">
      <c r="A52" s="71"/>
      <c r="B52" s="71"/>
      <c r="C52" s="71"/>
      <c r="D52" s="72"/>
      <c r="E52" s="54" t="s">
        <v>57</v>
      </c>
      <c r="F52" s="55"/>
      <c r="G52" s="55"/>
      <c r="H52" s="55"/>
      <c r="I52" s="55"/>
      <c r="J52" s="56"/>
      <c r="K52" s="28">
        <v>500</v>
      </c>
      <c r="L52" s="45"/>
      <c r="M52" s="21">
        <f t="shared" si="4"/>
        <v>0</v>
      </c>
    </row>
    <row r="53" spans="1:13" ht="27" customHeight="1" thickBot="1" x14ac:dyDescent="0.35">
      <c r="A53" s="71"/>
      <c r="B53" s="71"/>
      <c r="C53" s="71"/>
      <c r="D53" s="72"/>
      <c r="E53" s="54" t="s">
        <v>58</v>
      </c>
      <c r="F53" s="55"/>
      <c r="G53" s="55"/>
      <c r="H53" s="55"/>
      <c r="I53" s="55"/>
      <c r="J53" s="56"/>
      <c r="K53" s="27">
        <v>1250</v>
      </c>
      <c r="L53" s="45"/>
      <c r="M53" s="21">
        <f t="shared" si="4"/>
        <v>0</v>
      </c>
    </row>
    <row r="54" spans="1:13" ht="15.75" customHeight="1" thickBot="1" x14ac:dyDescent="0.35">
      <c r="A54" s="71"/>
      <c r="B54" s="71"/>
      <c r="C54" s="71"/>
      <c r="D54" s="72"/>
      <c r="E54" s="54" t="s">
        <v>59</v>
      </c>
      <c r="F54" s="55"/>
      <c r="G54" s="55"/>
      <c r="H54" s="55"/>
      <c r="I54" s="55"/>
      <c r="J54" s="56"/>
      <c r="K54" s="28">
        <v>750</v>
      </c>
      <c r="L54" s="45"/>
      <c r="M54" s="21">
        <f t="shared" si="4"/>
        <v>0</v>
      </c>
    </row>
    <row r="55" spans="1:13" ht="15.75" customHeight="1" thickBot="1" x14ac:dyDescent="0.35">
      <c r="A55" s="71"/>
      <c r="B55" s="71"/>
      <c r="C55" s="71"/>
      <c r="D55" s="72"/>
      <c r="E55" s="54" t="s">
        <v>60</v>
      </c>
      <c r="F55" s="55"/>
      <c r="G55" s="55"/>
      <c r="H55" s="55"/>
      <c r="I55" s="55"/>
      <c r="J55" s="56"/>
      <c r="K55" s="28">
        <v>400</v>
      </c>
      <c r="L55" s="45"/>
      <c r="M55" s="21">
        <f t="shared" si="4"/>
        <v>0</v>
      </c>
    </row>
    <row r="56" spans="1:13" ht="15.75" customHeight="1" thickBot="1" x14ac:dyDescent="0.35">
      <c r="A56" s="71"/>
      <c r="B56" s="71"/>
      <c r="C56" s="71"/>
      <c r="D56" s="72"/>
      <c r="E56" s="66" t="s">
        <v>61</v>
      </c>
      <c r="F56" s="67"/>
      <c r="G56" s="67"/>
      <c r="H56" s="67"/>
      <c r="I56" s="67"/>
      <c r="J56" s="68"/>
      <c r="K56" s="28">
        <v>800</v>
      </c>
      <c r="L56" s="45"/>
      <c r="M56" s="21">
        <f t="shared" si="4"/>
        <v>0</v>
      </c>
    </row>
    <row r="57" spans="1:13" ht="15" thickBot="1" x14ac:dyDescent="0.35">
      <c r="A57" s="47" t="s">
        <v>62</v>
      </c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9"/>
      <c r="M57" s="21">
        <f>SUM(M40:M56)</f>
        <v>0</v>
      </c>
    </row>
    <row r="58" spans="1:13" ht="15" thickBot="1" x14ac:dyDescent="0.35">
      <c r="A58" s="22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4"/>
    </row>
    <row r="59" spans="1:13" ht="15" thickBot="1" x14ac:dyDescent="0.35">
      <c r="A59" s="63" t="s">
        <v>63</v>
      </c>
      <c r="B59" s="64"/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65"/>
    </row>
    <row r="60" spans="1:13" ht="15" thickBot="1" x14ac:dyDescent="0.35">
      <c r="A60" s="50" t="s">
        <v>1</v>
      </c>
      <c r="B60" s="57" t="s">
        <v>2</v>
      </c>
      <c r="C60" s="58"/>
      <c r="D60" s="29" t="s">
        <v>3</v>
      </c>
      <c r="E60" s="29"/>
      <c r="F60" s="29" t="s">
        <v>64</v>
      </c>
      <c r="G60" s="29"/>
      <c r="H60" s="57" t="s">
        <v>5</v>
      </c>
      <c r="I60" s="58"/>
      <c r="J60" s="29" t="s">
        <v>6</v>
      </c>
      <c r="K60" s="29"/>
      <c r="L60" s="52" t="s">
        <v>7</v>
      </c>
      <c r="M60" s="52" t="s">
        <v>8</v>
      </c>
    </row>
    <row r="61" spans="1:13" ht="15" thickBot="1" x14ac:dyDescent="0.35">
      <c r="A61" s="51"/>
      <c r="B61" s="30" t="s">
        <v>9</v>
      </c>
      <c r="C61" s="30" t="s">
        <v>10</v>
      </c>
      <c r="D61" s="30" t="s">
        <v>9</v>
      </c>
      <c r="E61" s="30" t="s">
        <v>10</v>
      </c>
      <c r="F61" s="30" t="s">
        <v>9</v>
      </c>
      <c r="G61" s="30" t="s">
        <v>10</v>
      </c>
      <c r="H61" s="30" t="s">
        <v>9</v>
      </c>
      <c r="I61" s="30" t="s">
        <v>10</v>
      </c>
      <c r="J61" s="30" t="s">
        <v>9</v>
      </c>
      <c r="K61" s="30" t="s">
        <v>10</v>
      </c>
      <c r="L61" s="53"/>
      <c r="M61" s="53"/>
    </row>
    <row r="62" spans="1:13" ht="15" thickBot="1" x14ac:dyDescent="0.35">
      <c r="A62" s="3" t="s">
        <v>65</v>
      </c>
      <c r="B62" s="28">
        <v>10</v>
      </c>
      <c r="C62" s="45"/>
      <c r="D62" s="28">
        <v>10</v>
      </c>
      <c r="E62" s="45"/>
      <c r="F62" s="28">
        <v>10</v>
      </c>
      <c r="G62" s="45"/>
      <c r="H62" s="28">
        <v>5</v>
      </c>
      <c r="I62" s="45"/>
      <c r="J62" s="28">
        <v>5</v>
      </c>
      <c r="K62" s="45"/>
      <c r="L62" s="28">
        <v>45</v>
      </c>
      <c r="M62" s="21">
        <f>L62*((B62*C62)+(D62*E62)+(F62*G62)+(H62*I62)+(J62*K62))</f>
        <v>0</v>
      </c>
    </row>
    <row r="63" spans="1:13" ht="15" thickBot="1" x14ac:dyDescent="0.35">
      <c r="A63" s="3" t="s">
        <v>66</v>
      </c>
      <c r="B63" s="28">
        <v>15</v>
      </c>
      <c r="C63" s="45"/>
      <c r="D63" s="28">
        <v>15</v>
      </c>
      <c r="E63" s="45"/>
      <c r="F63" s="28">
        <v>200</v>
      </c>
      <c r="G63" s="45"/>
      <c r="H63" s="28">
        <v>50</v>
      </c>
      <c r="I63" s="45"/>
      <c r="J63" s="28">
        <v>50</v>
      </c>
      <c r="K63" s="45"/>
      <c r="L63" s="28">
        <v>45</v>
      </c>
      <c r="M63" s="21">
        <f t="shared" ref="M63:M67" si="5">L63*((B63*C63)+(D63*E63)+(F63*G63)+(H63*I63)+(J63*K63))</f>
        <v>0</v>
      </c>
    </row>
    <row r="64" spans="1:13" ht="15" thickBot="1" x14ac:dyDescent="0.35">
      <c r="A64" s="3" t="s">
        <v>67</v>
      </c>
      <c r="B64" s="28">
        <v>5</v>
      </c>
      <c r="C64" s="45"/>
      <c r="D64" s="28">
        <v>5</v>
      </c>
      <c r="E64" s="45"/>
      <c r="F64" s="28">
        <v>5</v>
      </c>
      <c r="G64" s="45"/>
      <c r="H64" s="28">
        <v>2</v>
      </c>
      <c r="I64" s="45"/>
      <c r="J64" s="28">
        <v>2</v>
      </c>
      <c r="K64" s="45"/>
      <c r="L64" s="28">
        <v>45</v>
      </c>
      <c r="M64" s="21">
        <f t="shared" si="5"/>
        <v>0</v>
      </c>
    </row>
    <row r="65" spans="1:13" ht="15" thickBot="1" x14ac:dyDescent="0.35">
      <c r="A65" s="3" t="s">
        <v>68</v>
      </c>
      <c r="B65" s="28">
        <v>5</v>
      </c>
      <c r="C65" s="45"/>
      <c r="D65" s="28">
        <v>5</v>
      </c>
      <c r="E65" s="45"/>
      <c r="F65" s="28">
        <v>5</v>
      </c>
      <c r="G65" s="45"/>
      <c r="H65" s="28">
        <v>2</v>
      </c>
      <c r="I65" s="45"/>
      <c r="J65" s="28">
        <v>2</v>
      </c>
      <c r="K65" s="45"/>
      <c r="L65" s="28">
        <v>45</v>
      </c>
      <c r="M65" s="21">
        <f t="shared" si="5"/>
        <v>0</v>
      </c>
    </row>
    <row r="66" spans="1:13" ht="15" thickBot="1" x14ac:dyDescent="0.35">
      <c r="A66" s="3" t="s">
        <v>69</v>
      </c>
      <c r="B66" s="28">
        <v>15</v>
      </c>
      <c r="C66" s="45"/>
      <c r="D66" s="28">
        <v>15</v>
      </c>
      <c r="E66" s="45"/>
      <c r="F66" s="28">
        <v>15</v>
      </c>
      <c r="G66" s="45"/>
      <c r="H66" s="28">
        <v>5</v>
      </c>
      <c r="I66" s="45"/>
      <c r="J66" s="28">
        <v>5</v>
      </c>
      <c r="K66" s="45"/>
      <c r="L66" s="28">
        <v>45</v>
      </c>
      <c r="M66" s="21">
        <f t="shared" si="5"/>
        <v>0</v>
      </c>
    </row>
    <row r="67" spans="1:13" ht="15" thickBot="1" x14ac:dyDescent="0.35">
      <c r="A67" s="3" t="s">
        <v>70</v>
      </c>
      <c r="B67" s="28">
        <v>15</v>
      </c>
      <c r="C67" s="45"/>
      <c r="D67" s="28">
        <v>15</v>
      </c>
      <c r="E67" s="45"/>
      <c r="F67" s="28">
        <v>15</v>
      </c>
      <c r="G67" s="45"/>
      <c r="H67" s="28">
        <v>5</v>
      </c>
      <c r="I67" s="45"/>
      <c r="J67" s="28">
        <v>5</v>
      </c>
      <c r="K67" s="45"/>
      <c r="L67" s="28">
        <v>45</v>
      </c>
      <c r="M67" s="21">
        <f t="shared" si="5"/>
        <v>0</v>
      </c>
    </row>
    <row r="68" spans="1:13" ht="15" thickBot="1" x14ac:dyDescent="0.35">
      <c r="A68" s="3" t="s">
        <v>71</v>
      </c>
      <c r="B68" s="31"/>
      <c r="C68" s="32"/>
      <c r="D68" s="31"/>
      <c r="E68" s="32"/>
      <c r="F68" s="28">
        <v>2</v>
      </c>
      <c r="G68" s="45"/>
      <c r="H68" s="28">
        <v>2</v>
      </c>
      <c r="I68" s="45"/>
      <c r="J68" s="28">
        <v>2</v>
      </c>
      <c r="K68" s="45"/>
      <c r="L68" s="28">
        <v>45</v>
      </c>
      <c r="M68" s="21">
        <f>L68*((F68*G68)+(H68*I68)+(J68*K68))</f>
        <v>0</v>
      </c>
    </row>
    <row r="69" spans="1:13" ht="15" thickBot="1" x14ac:dyDescent="0.35">
      <c r="A69" s="3" t="s">
        <v>72</v>
      </c>
      <c r="B69" s="31"/>
      <c r="C69" s="32"/>
      <c r="D69" s="31"/>
      <c r="E69" s="32"/>
      <c r="F69" s="28">
        <v>2</v>
      </c>
      <c r="G69" s="45"/>
      <c r="H69" s="28">
        <v>2</v>
      </c>
      <c r="I69" s="45"/>
      <c r="J69" s="33">
        <v>2</v>
      </c>
      <c r="K69" s="45"/>
      <c r="L69" s="28">
        <v>45</v>
      </c>
      <c r="M69" s="21">
        <f t="shared" ref="M69:M70" si="6">L69*((F69*G69)+(H69*I69)+(J69*K69))</f>
        <v>0</v>
      </c>
    </row>
    <row r="70" spans="1:13" ht="15" thickBot="1" x14ac:dyDescent="0.35">
      <c r="A70" s="3" t="s">
        <v>73</v>
      </c>
      <c r="B70" s="34"/>
      <c r="C70" s="34"/>
      <c r="D70" s="34"/>
      <c r="E70" s="34"/>
      <c r="F70" s="28">
        <v>50</v>
      </c>
      <c r="G70" s="45"/>
      <c r="H70" s="28">
        <v>5</v>
      </c>
      <c r="I70" s="45"/>
      <c r="J70" s="28">
        <v>5</v>
      </c>
      <c r="K70" s="45"/>
      <c r="L70" s="28">
        <v>45</v>
      </c>
      <c r="M70" s="21">
        <f t="shared" si="6"/>
        <v>0</v>
      </c>
    </row>
    <row r="71" spans="1:13" ht="15" thickBot="1" x14ac:dyDescent="0.35">
      <c r="A71" s="3" t="s">
        <v>74</v>
      </c>
      <c r="B71" s="28">
        <v>30</v>
      </c>
      <c r="C71" s="45"/>
      <c r="D71" s="28">
        <v>30</v>
      </c>
      <c r="E71" s="45"/>
      <c r="F71" s="28">
        <v>30</v>
      </c>
      <c r="G71" s="45"/>
      <c r="H71" s="28">
        <v>10</v>
      </c>
      <c r="I71" s="45"/>
      <c r="J71" s="28">
        <v>10</v>
      </c>
      <c r="K71" s="45"/>
      <c r="L71" s="28">
        <v>45</v>
      </c>
      <c r="M71" s="21">
        <f t="shared" ref="M71:M73" si="7">L71*((B71*C71)+(D71*E71)+(F71*G71)+(H71*I71)+(J71*K71))</f>
        <v>0</v>
      </c>
    </row>
    <row r="72" spans="1:13" ht="15" thickBot="1" x14ac:dyDescent="0.35">
      <c r="A72" s="3" t="s">
        <v>75</v>
      </c>
      <c r="B72" s="28">
        <v>15</v>
      </c>
      <c r="C72" s="45"/>
      <c r="D72" s="28">
        <v>15</v>
      </c>
      <c r="E72" s="45"/>
      <c r="F72" s="28">
        <v>15</v>
      </c>
      <c r="G72" s="45"/>
      <c r="H72" s="28">
        <v>5</v>
      </c>
      <c r="I72" s="45"/>
      <c r="J72" s="28">
        <v>5</v>
      </c>
      <c r="K72" s="45"/>
      <c r="L72" s="28">
        <v>45</v>
      </c>
      <c r="M72" s="21">
        <f t="shared" si="7"/>
        <v>0</v>
      </c>
    </row>
    <row r="73" spans="1:13" ht="15" thickBot="1" x14ac:dyDescent="0.35">
      <c r="A73" s="3" t="s">
        <v>76</v>
      </c>
      <c r="B73" s="28">
        <v>10</v>
      </c>
      <c r="C73" s="45"/>
      <c r="D73" s="28">
        <v>10</v>
      </c>
      <c r="E73" s="45"/>
      <c r="F73" s="28">
        <v>10</v>
      </c>
      <c r="G73" s="45"/>
      <c r="H73" s="28">
        <v>4</v>
      </c>
      <c r="I73" s="45"/>
      <c r="J73" s="28">
        <v>4</v>
      </c>
      <c r="K73" s="45"/>
      <c r="L73" s="28">
        <v>45</v>
      </c>
      <c r="M73" s="21">
        <f t="shared" si="7"/>
        <v>0</v>
      </c>
    </row>
    <row r="74" spans="1:13" ht="15" thickBot="1" x14ac:dyDescent="0.35">
      <c r="A74" s="35" t="s">
        <v>77</v>
      </c>
      <c r="B74" s="36"/>
      <c r="C74" s="37"/>
      <c r="D74" s="36"/>
      <c r="E74" s="37"/>
      <c r="F74" s="36"/>
      <c r="G74" s="37"/>
      <c r="H74" s="36"/>
      <c r="I74" s="37"/>
      <c r="J74" s="38">
        <v>1</v>
      </c>
      <c r="K74" s="46"/>
      <c r="L74" s="28">
        <v>45</v>
      </c>
      <c r="M74" s="39">
        <f>J74*K74*L74</f>
        <v>0</v>
      </c>
    </row>
    <row r="75" spans="1:13" x14ac:dyDescent="0.3">
      <c r="A75" s="59" t="s">
        <v>78</v>
      </c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40">
        <f>SUM(M62:M74)</f>
        <v>0</v>
      </c>
    </row>
    <row r="76" spans="1:13" x14ac:dyDescent="0.3">
      <c r="A76" s="41"/>
      <c r="B76" s="41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2"/>
    </row>
    <row r="77" spans="1:13" x14ac:dyDescent="0.3">
      <c r="A77" s="59" t="s">
        <v>79</v>
      </c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40">
        <f>M31+M36+M57+M75</f>
        <v>0</v>
      </c>
    </row>
    <row r="78" spans="1:13" ht="15" thickBot="1" x14ac:dyDescent="0.35">
      <c r="A78" s="60" t="s">
        <v>80</v>
      </c>
      <c r="B78" s="61"/>
      <c r="C78" s="61"/>
      <c r="D78" s="61"/>
      <c r="E78" s="61"/>
      <c r="F78" s="61"/>
      <c r="G78" s="61"/>
      <c r="H78" s="61"/>
      <c r="I78" s="61"/>
      <c r="J78" s="61"/>
      <c r="K78" s="61"/>
      <c r="L78" s="62"/>
      <c r="M78" s="8">
        <f>M77*0.21</f>
        <v>0</v>
      </c>
    </row>
    <row r="79" spans="1:13" ht="15" thickBot="1" x14ac:dyDescent="0.35">
      <c r="A79" s="47" t="s">
        <v>81</v>
      </c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9"/>
      <c r="M79" s="21">
        <f>M77+M78</f>
        <v>0</v>
      </c>
    </row>
  </sheetData>
  <sheetProtection algorithmName="SHA-512" hashValue="hnUr6089k2zIGzgqGRC8Ih5F/FQCEShMEt8O+jg7e2ucoFRTp5bU0B15e9wpAub/hhlpMjklV7SHaz5kn/g4pg==" saltValue="5OVmNawrwFV0TZqn+vGI6A==" spinCount="100000" sheet="1" objects="1" scenarios="1"/>
  <mergeCells count="47">
    <mergeCell ref="L3:L4"/>
    <mergeCell ref="M3:M4"/>
    <mergeCell ref="A31:L31"/>
    <mergeCell ref="A2:M2"/>
    <mergeCell ref="A35:D35"/>
    <mergeCell ref="A3:A4"/>
    <mergeCell ref="B3:C3"/>
    <mergeCell ref="D3:E3"/>
    <mergeCell ref="F3:G3"/>
    <mergeCell ref="H3:I3"/>
    <mergeCell ref="J3:K3"/>
    <mergeCell ref="A33:M33"/>
    <mergeCell ref="E35:J35"/>
    <mergeCell ref="A34:D34"/>
    <mergeCell ref="E34:J34"/>
    <mergeCell ref="E43:J43"/>
    <mergeCell ref="E39:J39"/>
    <mergeCell ref="E40:J40"/>
    <mergeCell ref="E41:J41"/>
    <mergeCell ref="E42:J42"/>
    <mergeCell ref="A36:L36"/>
    <mergeCell ref="A57:L57"/>
    <mergeCell ref="A77:L77"/>
    <mergeCell ref="A78:L78"/>
    <mergeCell ref="A38:M38"/>
    <mergeCell ref="M60:M61"/>
    <mergeCell ref="A75:L75"/>
    <mergeCell ref="A59:M59"/>
    <mergeCell ref="E55:J55"/>
    <mergeCell ref="E56:J56"/>
    <mergeCell ref="A39:D56"/>
    <mergeCell ref="E44:J44"/>
    <mergeCell ref="E45:J45"/>
    <mergeCell ref="E46:J46"/>
    <mergeCell ref="E47:J47"/>
    <mergeCell ref="E48:J48"/>
    <mergeCell ref="A79:L79"/>
    <mergeCell ref="A60:A61"/>
    <mergeCell ref="L60:L61"/>
    <mergeCell ref="E50:J50"/>
    <mergeCell ref="E49:J49"/>
    <mergeCell ref="E51:J51"/>
    <mergeCell ref="E52:J52"/>
    <mergeCell ref="E53:J53"/>
    <mergeCell ref="E54:J54"/>
    <mergeCell ref="H60:I60"/>
    <mergeCell ref="B60:C60"/>
  </mergeCells>
  <pageMargins left="0.7" right="0.7" top="0.75" bottom="0.75" header="0.3" footer="0.3"/>
  <pageSetup paperSize="9" orientation="portrait" r:id="rId1"/>
  <ignoredErrors>
    <ignoredError sqref="M16 M2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Olías García, Mario</dc:creator>
  <cp:keywords/>
  <dc:description/>
  <cp:lastModifiedBy>portatil</cp:lastModifiedBy>
  <cp:revision/>
  <dcterms:created xsi:type="dcterms:W3CDTF">2015-06-05T18:19:34Z</dcterms:created>
  <dcterms:modified xsi:type="dcterms:W3CDTF">2022-05-25T06:44:34Z</dcterms:modified>
  <cp:category/>
  <cp:contentStatus/>
</cp:coreProperties>
</file>