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82"/>
  <workbookPr codeName="ThisWorkbook" defaultThemeVersion="166925"/>
  <mc:AlternateContent xmlns:mc="http://schemas.openxmlformats.org/markup-compatibility/2006">
    <mc:Choice Requires="x15">
      <x15ac:absPath xmlns:x15ac="http://schemas.microsoft.com/office/spreadsheetml/2010/11/ac" url="Z:\Proyectos y Construcción\002_MODERNIZACIÓN\L-06\OB.XX.XXX_Manuel Becerra y Odonell\OB.22.005_ODONNELL\02_PROYECTO_TECHOS\SAP\"/>
    </mc:Choice>
  </mc:AlternateContent>
  <xr:revisionPtr revIDLastSave="0" documentId="13_ncr:1_{6D39FFF9-3E1D-4FA6-9599-C9B29239A20C}" xr6:coauthVersionLast="36" xr6:coauthVersionMax="36" xr10:uidLastSave="{00000000-0000-0000-0000-000000000000}"/>
  <bookViews>
    <workbookView xWindow="0" yWindow="0" windowWidth="17250" windowHeight="7845" xr2:uid="{98530741-E603-43C1-9B83-A6FA152EEEE4}"/>
  </bookViews>
  <sheets>
    <sheet name="Hoja1" sheetId="1" r:id="rId1"/>
  </sheets>
  <definedNames>
    <definedName name="_xlnm._FilterDatabase" localSheetId="0" hidden="1">Hoja1!$C$1:$C$1073</definedName>
  </definedNames>
  <calcPr calcId="191029" fullPrecision="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1069" i="1" l="1"/>
  <c r="J1070" i="1"/>
  <c r="G1069" i="1"/>
  <c r="G1070" i="1"/>
  <c r="G1071" i="1" s="1"/>
  <c r="J1071" i="1" l="1"/>
  <c r="J1072" i="1" s="1"/>
  <c r="I1060" i="1"/>
  <c r="I1055" i="1"/>
  <c r="I598" i="1"/>
  <c r="J1060" i="1" l="1"/>
  <c r="I1062" i="1" s="1"/>
  <c r="H1059" i="1"/>
  <c r="J1055" i="1"/>
  <c r="J1047" i="1"/>
  <c r="J1045" i="1"/>
  <c r="J1043" i="1"/>
  <c r="J1041" i="1"/>
  <c r="J1039" i="1"/>
  <c r="J1037" i="1"/>
  <c r="J1035" i="1"/>
  <c r="J1033" i="1"/>
  <c r="J1031" i="1"/>
  <c r="J1029" i="1"/>
  <c r="J1027" i="1"/>
  <c r="H1026" i="1"/>
  <c r="J1022" i="1"/>
  <c r="J1020" i="1"/>
  <c r="H1019" i="1"/>
  <c r="J1015" i="1"/>
  <c r="J1013" i="1"/>
  <c r="J1011" i="1"/>
  <c r="J1009" i="1"/>
  <c r="J1007" i="1"/>
  <c r="J1005" i="1"/>
  <c r="J1003" i="1"/>
  <c r="J1001" i="1"/>
  <c r="H1000" i="1"/>
  <c r="J996" i="1"/>
  <c r="J994" i="1"/>
  <c r="J992" i="1"/>
  <c r="J990" i="1"/>
  <c r="J988" i="1"/>
  <c r="J986" i="1"/>
  <c r="J984" i="1"/>
  <c r="J982" i="1"/>
  <c r="J980" i="1"/>
  <c r="H979" i="1"/>
  <c r="J975" i="1"/>
  <c r="J973" i="1"/>
  <c r="J971" i="1"/>
  <c r="J969" i="1"/>
  <c r="J967" i="1"/>
  <c r="J965" i="1"/>
  <c r="J963" i="1"/>
  <c r="J961" i="1"/>
  <c r="H960" i="1"/>
  <c r="J956" i="1"/>
  <c r="J954" i="1"/>
  <c r="H953" i="1"/>
  <c r="J949" i="1"/>
  <c r="J947" i="1"/>
  <c r="J945" i="1"/>
  <c r="J943" i="1"/>
  <c r="J941" i="1"/>
  <c r="J939" i="1"/>
  <c r="J937" i="1"/>
  <c r="J935" i="1"/>
  <c r="J933" i="1"/>
  <c r="J931" i="1"/>
  <c r="J929" i="1"/>
  <c r="H928" i="1"/>
  <c r="J924" i="1"/>
  <c r="J922" i="1"/>
  <c r="H921" i="1"/>
  <c r="J917" i="1"/>
  <c r="J915" i="1"/>
  <c r="H914" i="1"/>
  <c r="H912" i="1"/>
  <c r="J906" i="1"/>
  <c r="J904" i="1"/>
  <c r="J902" i="1"/>
  <c r="J900" i="1"/>
  <c r="J898" i="1"/>
  <c r="J896" i="1"/>
  <c r="J894" i="1"/>
  <c r="J892" i="1"/>
  <c r="J890" i="1"/>
  <c r="J888" i="1"/>
  <c r="J886" i="1"/>
  <c r="H885" i="1"/>
  <c r="J881" i="1"/>
  <c r="J879" i="1"/>
  <c r="H878" i="1"/>
  <c r="J874" i="1"/>
  <c r="J872" i="1"/>
  <c r="J870" i="1"/>
  <c r="J868" i="1"/>
  <c r="J866" i="1"/>
  <c r="J864" i="1"/>
  <c r="J862" i="1"/>
  <c r="J860" i="1"/>
  <c r="H859" i="1"/>
  <c r="J855" i="1"/>
  <c r="J853" i="1"/>
  <c r="J851" i="1"/>
  <c r="J849" i="1"/>
  <c r="J847" i="1"/>
  <c r="J845" i="1"/>
  <c r="J843" i="1"/>
  <c r="J841" i="1"/>
  <c r="J839" i="1"/>
  <c r="H838" i="1"/>
  <c r="J834" i="1"/>
  <c r="J832" i="1"/>
  <c r="J830" i="1"/>
  <c r="J828" i="1"/>
  <c r="J826" i="1"/>
  <c r="J824" i="1"/>
  <c r="J822" i="1"/>
  <c r="J820" i="1"/>
  <c r="H819" i="1"/>
  <c r="J815" i="1"/>
  <c r="J813" i="1"/>
  <c r="H812" i="1"/>
  <c r="J808" i="1"/>
  <c r="J806" i="1"/>
  <c r="J804" i="1"/>
  <c r="J802" i="1"/>
  <c r="J800" i="1"/>
  <c r="J798" i="1"/>
  <c r="J796" i="1"/>
  <c r="J794" i="1"/>
  <c r="J792" i="1"/>
  <c r="J790" i="1"/>
  <c r="J788" i="1"/>
  <c r="H787" i="1"/>
  <c r="J783" i="1"/>
  <c r="J781" i="1"/>
  <c r="H780" i="1"/>
  <c r="J776" i="1"/>
  <c r="J774" i="1"/>
  <c r="H773" i="1"/>
  <c r="H771" i="1"/>
  <c r="H770" i="1"/>
  <c r="J762" i="1"/>
  <c r="I764" i="1" s="1"/>
  <c r="H761" i="1"/>
  <c r="J757" i="1"/>
  <c r="J755" i="1"/>
  <c r="H754" i="1"/>
  <c r="H753" i="1"/>
  <c r="J747" i="1"/>
  <c r="J745" i="1"/>
  <c r="J743" i="1"/>
  <c r="J741" i="1"/>
  <c r="J739" i="1"/>
  <c r="J737" i="1"/>
  <c r="J735" i="1"/>
  <c r="J733" i="1"/>
  <c r="J731" i="1"/>
  <c r="J729" i="1"/>
  <c r="H728" i="1"/>
  <c r="J724" i="1"/>
  <c r="J722" i="1"/>
  <c r="H721" i="1"/>
  <c r="J717" i="1"/>
  <c r="J715" i="1"/>
  <c r="J713" i="1"/>
  <c r="J711" i="1"/>
  <c r="J709" i="1"/>
  <c r="J707" i="1"/>
  <c r="J705" i="1"/>
  <c r="J703" i="1"/>
  <c r="H702" i="1"/>
  <c r="J698" i="1"/>
  <c r="J696" i="1"/>
  <c r="J694" i="1"/>
  <c r="J692" i="1"/>
  <c r="J690" i="1"/>
  <c r="J688" i="1"/>
  <c r="J686" i="1"/>
  <c r="J684" i="1"/>
  <c r="J682" i="1"/>
  <c r="H681" i="1"/>
  <c r="J677" i="1"/>
  <c r="J675" i="1"/>
  <c r="J673" i="1"/>
  <c r="J671" i="1"/>
  <c r="J669" i="1"/>
  <c r="J667" i="1"/>
  <c r="J665" i="1"/>
  <c r="J663" i="1"/>
  <c r="H662" i="1"/>
  <c r="J658" i="1"/>
  <c r="J656" i="1"/>
  <c r="I660" i="1" s="1"/>
  <c r="H655" i="1"/>
  <c r="J651" i="1"/>
  <c r="J649" i="1"/>
  <c r="J647" i="1"/>
  <c r="J645" i="1"/>
  <c r="J643" i="1"/>
  <c r="J641" i="1"/>
  <c r="J639" i="1"/>
  <c r="J637" i="1"/>
  <c r="J635" i="1"/>
  <c r="J633" i="1"/>
  <c r="H632" i="1"/>
  <c r="J628" i="1"/>
  <c r="J626" i="1"/>
  <c r="J624" i="1"/>
  <c r="H623" i="1"/>
  <c r="J619" i="1"/>
  <c r="J617" i="1"/>
  <c r="J615" i="1"/>
  <c r="J613" i="1"/>
  <c r="H612" i="1"/>
  <c r="H611" i="1"/>
  <c r="H610" i="1"/>
  <c r="H609" i="1"/>
  <c r="H608" i="1"/>
  <c r="J604" i="1"/>
  <c r="J602" i="1"/>
  <c r="H601" i="1"/>
  <c r="J598" i="1"/>
  <c r="I599" i="1" s="1"/>
  <c r="J599" i="1" s="1"/>
  <c r="J597" i="1" s="1"/>
  <c r="H597" i="1"/>
  <c r="J593" i="1"/>
  <c r="J591" i="1"/>
  <c r="J589" i="1"/>
  <c r="J587" i="1"/>
  <c r="J585" i="1"/>
  <c r="J583" i="1"/>
  <c r="J581" i="1"/>
  <c r="J579" i="1"/>
  <c r="H578" i="1"/>
  <c r="J572" i="1"/>
  <c r="J570" i="1"/>
  <c r="J568" i="1"/>
  <c r="J566" i="1"/>
  <c r="J564" i="1"/>
  <c r="H563" i="1"/>
  <c r="J557" i="1"/>
  <c r="I559" i="1" s="1"/>
  <c r="H556" i="1"/>
  <c r="J552" i="1"/>
  <c r="J550" i="1"/>
  <c r="J548" i="1"/>
  <c r="J546" i="1"/>
  <c r="J544" i="1"/>
  <c r="J542" i="1"/>
  <c r="H541" i="1"/>
  <c r="H540" i="1"/>
  <c r="H539" i="1"/>
  <c r="J531" i="1"/>
  <c r="J529" i="1"/>
  <c r="J527" i="1"/>
  <c r="J525" i="1"/>
  <c r="J523" i="1"/>
  <c r="J521" i="1"/>
  <c r="J519" i="1"/>
  <c r="J517" i="1"/>
  <c r="J515" i="1"/>
  <c r="H514" i="1"/>
  <c r="J510" i="1"/>
  <c r="J508" i="1"/>
  <c r="J506" i="1"/>
  <c r="J504" i="1"/>
  <c r="J502" i="1"/>
  <c r="J500" i="1"/>
  <c r="H499" i="1"/>
  <c r="H498" i="1"/>
  <c r="J492" i="1"/>
  <c r="J490" i="1"/>
  <c r="J488" i="1"/>
  <c r="H487" i="1"/>
  <c r="J481" i="1"/>
  <c r="J479" i="1"/>
  <c r="I483" i="1" s="1"/>
  <c r="I478" i="1" s="1"/>
  <c r="H478" i="1"/>
  <c r="J474" i="1"/>
  <c r="J472" i="1"/>
  <c r="J470" i="1"/>
  <c r="J468" i="1"/>
  <c r="J466" i="1"/>
  <c r="J464" i="1"/>
  <c r="J462" i="1"/>
  <c r="J460" i="1"/>
  <c r="J458" i="1"/>
  <c r="H457" i="1"/>
  <c r="J453" i="1"/>
  <c r="J451" i="1"/>
  <c r="H450" i="1"/>
  <c r="J446" i="1"/>
  <c r="J444" i="1"/>
  <c r="J442" i="1"/>
  <c r="J440" i="1"/>
  <c r="J438" i="1"/>
  <c r="J436" i="1"/>
  <c r="J434" i="1"/>
  <c r="J432" i="1"/>
  <c r="J430" i="1"/>
  <c r="J428" i="1"/>
  <c r="H427" i="1"/>
  <c r="J423" i="1"/>
  <c r="J421" i="1"/>
  <c r="J419" i="1"/>
  <c r="J417" i="1"/>
  <c r="J415" i="1"/>
  <c r="J413" i="1"/>
  <c r="J411" i="1"/>
  <c r="J409" i="1"/>
  <c r="J407" i="1"/>
  <c r="J405" i="1"/>
  <c r="J403" i="1"/>
  <c r="J401" i="1"/>
  <c r="J399" i="1"/>
  <c r="J397" i="1"/>
  <c r="J395" i="1"/>
  <c r="J393" i="1"/>
  <c r="J391" i="1"/>
  <c r="J389" i="1"/>
  <c r="H388" i="1"/>
  <c r="J384" i="1"/>
  <c r="I386" i="1" s="1"/>
  <c r="H383" i="1"/>
  <c r="J379" i="1"/>
  <c r="J377" i="1"/>
  <c r="J375" i="1"/>
  <c r="J373" i="1"/>
  <c r="J371" i="1"/>
  <c r="H370" i="1"/>
  <c r="J366" i="1"/>
  <c r="J364" i="1"/>
  <c r="H363" i="1"/>
  <c r="J359" i="1"/>
  <c r="J357" i="1"/>
  <c r="J355" i="1"/>
  <c r="J353" i="1"/>
  <c r="J351" i="1"/>
  <c r="H350" i="1"/>
  <c r="H349" i="1"/>
  <c r="J345" i="1"/>
  <c r="I347" i="1" s="1"/>
  <c r="H344" i="1"/>
  <c r="H343" i="1"/>
  <c r="J337" i="1"/>
  <c r="I339" i="1" s="1"/>
  <c r="I336" i="1" s="1"/>
  <c r="H336" i="1"/>
  <c r="J332" i="1"/>
  <c r="J330" i="1"/>
  <c r="J328" i="1"/>
  <c r="H327" i="1"/>
  <c r="J323" i="1"/>
  <c r="J321" i="1"/>
  <c r="J319" i="1"/>
  <c r="J317" i="1"/>
  <c r="J315" i="1"/>
  <c r="J313" i="1"/>
  <c r="H312" i="1"/>
  <c r="J308" i="1"/>
  <c r="J306" i="1"/>
  <c r="H305" i="1"/>
  <c r="J301" i="1"/>
  <c r="J299" i="1"/>
  <c r="J297" i="1"/>
  <c r="J295" i="1"/>
  <c r="H294" i="1"/>
  <c r="J290" i="1"/>
  <c r="J288" i="1"/>
  <c r="J286" i="1"/>
  <c r="J284" i="1"/>
  <c r="J282" i="1"/>
  <c r="H281" i="1"/>
  <c r="J277" i="1"/>
  <c r="J275" i="1"/>
  <c r="J273" i="1"/>
  <c r="J271" i="1"/>
  <c r="J269" i="1"/>
  <c r="J267" i="1"/>
  <c r="J265" i="1"/>
  <c r="H264" i="1"/>
  <c r="J260" i="1"/>
  <c r="I262" i="1" s="1"/>
  <c r="I259" i="1" s="1"/>
  <c r="H259" i="1"/>
  <c r="J255" i="1"/>
  <c r="J253" i="1"/>
  <c r="J251" i="1"/>
  <c r="H250" i="1"/>
  <c r="J246" i="1"/>
  <c r="J244" i="1"/>
  <c r="J242" i="1"/>
  <c r="J240" i="1"/>
  <c r="J238" i="1"/>
  <c r="H237" i="1"/>
  <c r="J233" i="1"/>
  <c r="J231" i="1"/>
  <c r="J229" i="1"/>
  <c r="J227" i="1"/>
  <c r="H226" i="1"/>
  <c r="H225" i="1"/>
  <c r="J219" i="1"/>
  <c r="J217" i="1"/>
  <c r="H216" i="1"/>
  <c r="J212" i="1"/>
  <c r="I214" i="1" s="1"/>
  <c r="H211" i="1"/>
  <c r="J207" i="1"/>
  <c r="I209" i="1" s="1"/>
  <c r="H206" i="1"/>
  <c r="J202" i="1"/>
  <c r="J200" i="1"/>
  <c r="J198" i="1"/>
  <c r="J196" i="1"/>
  <c r="J194" i="1"/>
  <c r="H193" i="1"/>
  <c r="H192" i="1"/>
  <c r="J186" i="1"/>
  <c r="J184" i="1"/>
  <c r="J182" i="1"/>
  <c r="H181" i="1"/>
  <c r="J177" i="1"/>
  <c r="J175" i="1"/>
  <c r="J173" i="1"/>
  <c r="H172" i="1"/>
  <c r="J168" i="1"/>
  <c r="J166" i="1"/>
  <c r="J164" i="1"/>
  <c r="J162" i="1"/>
  <c r="J160" i="1"/>
  <c r="J158" i="1"/>
  <c r="H157" i="1"/>
  <c r="J153" i="1"/>
  <c r="J151" i="1"/>
  <c r="J149" i="1"/>
  <c r="J147" i="1"/>
  <c r="H146" i="1"/>
  <c r="H145" i="1"/>
  <c r="H144" i="1"/>
  <c r="J138" i="1"/>
  <c r="J136" i="1"/>
  <c r="J134" i="1"/>
  <c r="J132" i="1"/>
  <c r="J131" i="1"/>
  <c r="J129" i="1"/>
  <c r="J127" i="1"/>
  <c r="J125" i="1"/>
  <c r="J123" i="1"/>
  <c r="J121" i="1"/>
  <c r="H120" i="1"/>
  <c r="J116" i="1"/>
  <c r="I118" i="1" s="1"/>
  <c r="H115" i="1"/>
  <c r="J111" i="1"/>
  <c r="J109" i="1"/>
  <c r="J107" i="1"/>
  <c r="H106" i="1"/>
  <c r="J102" i="1"/>
  <c r="J100" i="1"/>
  <c r="J98" i="1"/>
  <c r="J96" i="1"/>
  <c r="J94" i="1"/>
  <c r="J92" i="1"/>
  <c r="J90" i="1"/>
  <c r="J88" i="1"/>
  <c r="H87" i="1"/>
  <c r="J83" i="1"/>
  <c r="J81" i="1"/>
  <c r="J79" i="1"/>
  <c r="J77" i="1"/>
  <c r="J75" i="1"/>
  <c r="J73" i="1"/>
  <c r="H72" i="1"/>
  <c r="J68" i="1"/>
  <c r="J66" i="1"/>
  <c r="J64" i="1"/>
  <c r="J62" i="1"/>
  <c r="J60" i="1"/>
  <c r="J58" i="1"/>
  <c r="H57" i="1"/>
  <c r="J53" i="1"/>
  <c r="J51" i="1"/>
  <c r="H50" i="1"/>
  <c r="J46" i="1"/>
  <c r="J44" i="1"/>
  <c r="J42" i="1"/>
  <c r="J40" i="1"/>
  <c r="J38" i="1"/>
  <c r="J36" i="1"/>
  <c r="H35" i="1"/>
  <c r="J31" i="1"/>
  <c r="J29" i="1"/>
  <c r="J27" i="1"/>
  <c r="J25" i="1"/>
  <c r="J23" i="1"/>
  <c r="J21" i="1"/>
  <c r="J19" i="1"/>
  <c r="J18" i="1"/>
  <c r="J16" i="1"/>
  <c r="J14" i="1"/>
  <c r="J12" i="1"/>
  <c r="J10" i="1"/>
  <c r="J8" i="1"/>
  <c r="J6" i="1"/>
  <c r="H5" i="1"/>
  <c r="H4" i="1"/>
  <c r="I926" i="1" l="1"/>
  <c r="I621" i="1"/>
  <c r="I612" i="1" s="1"/>
  <c r="I919" i="1"/>
  <c r="I914" i="1" s="1"/>
  <c r="I368" i="1"/>
  <c r="J368" i="1" s="1"/>
  <c r="J363" i="1" s="1"/>
  <c r="I334" i="1"/>
  <c r="I381" i="1"/>
  <c r="J381" i="1" s="1"/>
  <c r="J370" i="1" s="1"/>
  <c r="I179" i="1"/>
  <c r="I172" i="1" s="1"/>
  <c r="I606" i="1"/>
  <c r="I601" i="1" s="1"/>
  <c r="I759" i="1"/>
  <c r="I754" i="1" s="1"/>
  <c r="I170" i="1"/>
  <c r="I157" i="1" s="1"/>
  <c r="I630" i="1"/>
  <c r="I623" i="1" s="1"/>
  <c r="I679" i="1"/>
  <c r="I662" i="1" s="1"/>
  <c r="I726" i="1"/>
  <c r="I817" i="1"/>
  <c r="I812" i="1" s="1"/>
  <c r="I1049" i="1"/>
  <c r="J1049" i="1" s="1"/>
  <c r="J1026" i="1" s="1"/>
  <c r="I1024" i="1"/>
  <c r="I1019" i="1" s="1"/>
  <c r="I1017" i="1"/>
  <c r="J1017" i="1" s="1"/>
  <c r="J1000" i="1" s="1"/>
  <c r="I998" i="1"/>
  <c r="I979" i="1" s="1"/>
  <c r="I977" i="1"/>
  <c r="J977" i="1" s="1"/>
  <c r="J960" i="1" s="1"/>
  <c r="I958" i="1"/>
  <c r="I953" i="1" s="1"/>
  <c r="I951" i="1"/>
  <c r="J951" i="1" s="1"/>
  <c r="J928" i="1" s="1"/>
  <c r="I908" i="1"/>
  <c r="I885" i="1" s="1"/>
  <c r="I883" i="1"/>
  <c r="J883" i="1" s="1"/>
  <c r="J878" i="1" s="1"/>
  <c r="I876" i="1"/>
  <c r="I859" i="1" s="1"/>
  <c r="I857" i="1"/>
  <c r="I838" i="1" s="1"/>
  <c r="I836" i="1"/>
  <c r="I819" i="1" s="1"/>
  <c r="I810" i="1"/>
  <c r="J810" i="1" s="1"/>
  <c r="J787" i="1" s="1"/>
  <c r="I785" i="1"/>
  <c r="J785" i="1" s="1"/>
  <c r="J780" i="1" s="1"/>
  <c r="I778" i="1"/>
  <c r="I773" i="1" s="1"/>
  <c r="I749" i="1"/>
  <c r="J749" i="1" s="1"/>
  <c r="J728" i="1" s="1"/>
  <c r="I719" i="1"/>
  <c r="J719" i="1" s="1"/>
  <c r="J702" i="1" s="1"/>
  <c r="I700" i="1"/>
  <c r="J700" i="1" s="1"/>
  <c r="J681" i="1" s="1"/>
  <c r="I653" i="1"/>
  <c r="J653" i="1" s="1"/>
  <c r="J632" i="1" s="1"/>
  <c r="I595" i="1"/>
  <c r="I578" i="1" s="1"/>
  <c r="I574" i="1"/>
  <c r="J574" i="1" s="1"/>
  <c r="J563" i="1" s="1"/>
  <c r="I556" i="1"/>
  <c r="J559" i="1"/>
  <c r="J556" i="1" s="1"/>
  <c r="I554" i="1"/>
  <c r="J554" i="1" s="1"/>
  <c r="J541" i="1" s="1"/>
  <c r="I561" i="1" s="1"/>
  <c r="I533" i="1"/>
  <c r="J533" i="1" s="1"/>
  <c r="J514" i="1" s="1"/>
  <c r="I512" i="1"/>
  <c r="I499" i="1" s="1"/>
  <c r="I494" i="1"/>
  <c r="I476" i="1"/>
  <c r="J476" i="1" s="1"/>
  <c r="J457" i="1" s="1"/>
  <c r="I455" i="1"/>
  <c r="J455" i="1" s="1"/>
  <c r="J450" i="1" s="1"/>
  <c r="I448" i="1"/>
  <c r="J448" i="1" s="1"/>
  <c r="J427" i="1" s="1"/>
  <c r="I425" i="1"/>
  <c r="J425" i="1" s="1"/>
  <c r="J388" i="1" s="1"/>
  <c r="I361" i="1"/>
  <c r="I350" i="1" s="1"/>
  <c r="I344" i="1"/>
  <c r="J347" i="1"/>
  <c r="J344" i="1" s="1"/>
  <c r="J339" i="1"/>
  <c r="J336" i="1" s="1"/>
  <c r="I325" i="1"/>
  <c r="J325" i="1" s="1"/>
  <c r="J312" i="1" s="1"/>
  <c r="I310" i="1"/>
  <c r="J310" i="1" s="1"/>
  <c r="J305" i="1" s="1"/>
  <c r="I303" i="1"/>
  <c r="I294" i="1" s="1"/>
  <c r="I292" i="1"/>
  <c r="I279" i="1"/>
  <c r="J279" i="1" s="1"/>
  <c r="J264" i="1" s="1"/>
  <c r="I257" i="1"/>
  <c r="J257" i="1" s="1"/>
  <c r="J250" i="1" s="1"/>
  <c r="I248" i="1"/>
  <c r="I237" i="1" s="1"/>
  <c r="I235" i="1"/>
  <c r="I226" i="1" s="1"/>
  <c r="I221" i="1"/>
  <c r="I216" i="1" s="1"/>
  <c r="J214" i="1"/>
  <c r="J211" i="1" s="1"/>
  <c r="I211" i="1"/>
  <c r="I204" i="1"/>
  <c r="J204" i="1" s="1"/>
  <c r="J193" i="1" s="1"/>
  <c r="I188" i="1"/>
  <c r="I181" i="1" s="1"/>
  <c r="I155" i="1"/>
  <c r="I146" i="1" s="1"/>
  <c r="I140" i="1"/>
  <c r="I120" i="1" s="1"/>
  <c r="I113" i="1"/>
  <c r="J113" i="1" s="1"/>
  <c r="J106" i="1" s="1"/>
  <c r="I104" i="1"/>
  <c r="J104" i="1" s="1"/>
  <c r="J87" i="1" s="1"/>
  <c r="I85" i="1"/>
  <c r="I72" i="1" s="1"/>
  <c r="I70" i="1"/>
  <c r="J70" i="1" s="1"/>
  <c r="J57" i="1" s="1"/>
  <c r="I55" i="1"/>
  <c r="I50" i="1" s="1"/>
  <c r="J55" i="1"/>
  <c r="J50" i="1" s="1"/>
  <c r="I48" i="1"/>
  <c r="I35" i="1" s="1"/>
  <c r="I33" i="1"/>
  <c r="J33" i="1" s="1"/>
  <c r="J5" i="1" s="1"/>
  <c r="J836" i="1"/>
  <c r="J819" i="1" s="1"/>
  <c r="I921" i="1"/>
  <c r="J926" i="1"/>
  <c r="J921" i="1" s="1"/>
  <c r="I487" i="1"/>
  <c r="J494" i="1"/>
  <c r="J487" i="1" s="1"/>
  <c r="J764" i="1"/>
  <c r="J761" i="1" s="1"/>
  <c r="I761" i="1"/>
  <c r="J303" i="1"/>
  <c r="J294" i="1" s="1"/>
  <c r="J386" i="1"/>
  <c r="J383" i="1" s="1"/>
  <c r="I383" i="1"/>
  <c r="J857" i="1"/>
  <c r="J838" i="1" s="1"/>
  <c r="I960" i="1"/>
  <c r="J778" i="1"/>
  <c r="J773" i="1" s="1"/>
  <c r="J998" i="1"/>
  <c r="J979" i="1" s="1"/>
  <c r="J118" i="1"/>
  <c r="J115" i="1" s="1"/>
  <c r="I115" i="1"/>
  <c r="I327" i="1"/>
  <c r="J334" i="1"/>
  <c r="J327" i="1" s="1"/>
  <c r="J726" i="1"/>
  <c r="J721" i="1" s="1"/>
  <c r="I721" i="1"/>
  <c r="J660" i="1"/>
  <c r="J655" i="1" s="1"/>
  <c r="I655" i="1"/>
  <c r="I1000" i="1"/>
  <c r="J221" i="1"/>
  <c r="J216" i="1" s="1"/>
  <c r="J209" i="1"/>
  <c r="J206" i="1" s="1"/>
  <c r="I206" i="1"/>
  <c r="J292" i="1"/>
  <c r="J281" i="1" s="1"/>
  <c r="I281" i="1"/>
  <c r="I1059" i="1"/>
  <c r="J1062" i="1"/>
  <c r="J1059" i="1" s="1"/>
  <c r="J170" i="1"/>
  <c r="J157" i="1" s="1"/>
  <c r="J262" i="1"/>
  <c r="J259" i="1" s="1"/>
  <c r="J483" i="1"/>
  <c r="J478" i="1" s="1"/>
  <c r="I597" i="1"/>
  <c r="J621" i="1"/>
  <c r="J612" i="1" s="1"/>
  <c r="J759" i="1"/>
  <c r="J754" i="1" s="1"/>
  <c r="J919" i="1" l="1"/>
  <c r="J914" i="1" s="1"/>
  <c r="J512" i="1"/>
  <c r="J499" i="1" s="1"/>
  <c r="J140" i="1"/>
  <c r="J120" i="1" s="1"/>
  <c r="J1024" i="1"/>
  <c r="J1019" i="1" s="1"/>
  <c r="I1051" i="1" s="1"/>
  <c r="I912" i="1" s="1"/>
  <c r="I427" i="1"/>
  <c r="I57" i="1"/>
  <c r="J248" i="1"/>
  <c r="J237" i="1" s="1"/>
  <c r="I363" i="1"/>
  <c r="J85" i="1"/>
  <c r="J72" i="1" s="1"/>
  <c r="J817" i="1"/>
  <c r="J812" i="1" s="1"/>
  <c r="J595" i="1"/>
  <c r="J578" i="1" s="1"/>
  <c r="I787" i="1"/>
  <c r="I370" i="1"/>
  <c r="J630" i="1"/>
  <c r="J623" i="1" s="1"/>
  <c r="I878" i="1"/>
  <c r="I541" i="1"/>
  <c r="I388" i="1"/>
  <c r="I702" i="1"/>
  <c r="I450" i="1"/>
  <c r="I250" i="1"/>
  <c r="I305" i="1"/>
  <c r="I563" i="1"/>
  <c r="I1026" i="1"/>
  <c r="I681" i="1"/>
  <c r="J958" i="1"/>
  <c r="J953" i="1" s="1"/>
  <c r="J155" i="1"/>
  <c r="J146" i="1" s="1"/>
  <c r="J179" i="1"/>
  <c r="J172" i="1" s="1"/>
  <c r="J361" i="1"/>
  <c r="J350" i="1" s="1"/>
  <c r="I485" i="1" s="1"/>
  <c r="J48" i="1"/>
  <c r="J35" i="1" s="1"/>
  <c r="J235" i="1"/>
  <c r="J226" i="1" s="1"/>
  <c r="I264" i="1"/>
  <c r="I928" i="1"/>
  <c r="I632" i="1"/>
  <c r="I312" i="1"/>
  <c r="I193" i="1"/>
  <c r="J679" i="1"/>
  <c r="J662" i="1" s="1"/>
  <c r="I780" i="1"/>
  <c r="I106" i="1"/>
  <c r="I87" i="1"/>
  <c r="I514" i="1"/>
  <c r="I766" i="1"/>
  <c r="J766" i="1" s="1"/>
  <c r="J753" i="1" s="1"/>
  <c r="J188" i="1"/>
  <c r="J181" i="1" s="1"/>
  <c r="J876" i="1"/>
  <c r="J859" i="1" s="1"/>
  <c r="J606" i="1"/>
  <c r="J601" i="1" s="1"/>
  <c r="J908" i="1"/>
  <c r="J885" i="1" s="1"/>
  <c r="I728" i="1"/>
  <c r="I535" i="1"/>
  <c r="I498" i="1" s="1"/>
  <c r="I457" i="1"/>
  <c r="I5" i="1"/>
  <c r="I223" i="1"/>
  <c r="J561" i="1"/>
  <c r="J540" i="1" s="1"/>
  <c r="I576" i="1" s="1"/>
  <c r="I540" i="1"/>
  <c r="I142" i="1" l="1"/>
  <c r="I4" i="1" s="1"/>
  <c r="I341" i="1"/>
  <c r="J341" i="1" s="1"/>
  <c r="J225" i="1" s="1"/>
  <c r="I190" i="1"/>
  <c r="I145" i="1" s="1"/>
  <c r="I751" i="1"/>
  <c r="J751" i="1" s="1"/>
  <c r="J611" i="1" s="1"/>
  <c r="I768" i="1" s="1"/>
  <c r="I753" i="1"/>
  <c r="J535" i="1"/>
  <c r="J498" i="1" s="1"/>
  <c r="I910" i="1"/>
  <c r="J910" i="1" s="1"/>
  <c r="J771" i="1" s="1"/>
  <c r="J1051" i="1"/>
  <c r="J912" i="1" s="1"/>
  <c r="I539" i="1"/>
  <c r="J576" i="1"/>
  <c r="J539" i="1" s="1"/>
  <c r="I349" i="1"/>
  <c r="J485" i="1"/>
  <c r="J349" i="1" s="1"/>
  <c r="I496" i="1" s="1"/>
  <c r="J223" i="1"/>
  <c r="J192" i="1" s="1"/>
  <c r="I192" i="1"/>
  <c r="J142" i="1" l="1"/>
  <c r="J4" i="1" s="1"/>
  <c r="J190" i="1"/>
  <c r="J145" i="1" s="1"/>
  <c r="I611" i="1"/>
  <c r="I225" i="1"/>
  <c r="J768" i="1"/>
  <c r="J610" i="1" s="1"/>
  <c r="I610" i="1"/>
  <c r="I771" i="1"/>
  <c r="I1053" i="1"/>
  <c r="I770" i="1" s="1"/>
  <c r="J496" i="1"/>
  <c r="J343" i="1" s="1"/>
  <c r="I537" i="1" s="1"/>
  <c r="I343" i="1"/>
  <c r="J1053" i="1" l="1"/>
  <c r="J770" i="1" s="1"/>
  <c r="I1057" i="1" s="1"/>
  <c r="J1057" i="1" s="1"/>
  <c r="J609" i="1" s="1"/>
  <c r="I1064" i="1" s="1"/>
  <c r="J537" i="1"/>
  <c r="J144" i="1" s="1"/>
  <c r="I144" i="1"/>
  <c r="E608" i="1"/>
  <c r="E1059" i="1"/>
  <c r="G1060" i="1"/>
  <c r="F1062" i="1" s="1"/>
  <c r="E609" i="1"/>
  <c r="G1055" i="1"/>
  <c r="E770" i="1"/>
  <c r="E912" i="1"/>
  <c r="E1026" i="1"/>
  <c r="G1047" i="1"/>
  <c r="G1045" i="1"/>
  <c r="G1043" i="1"/>
  <c r="G1041" i="1"/>
  <c r="G1039" i="1"/>
  <c r="G1037" i="1"/>
  <c r="G1035" i="1"/>
  <c r="G1033" i="1"/>
  <c r="G1031" i="1"/>
  <c r="G1029" i="1"/>
  <c r="G1027" i="1"/>
  <c r="E1019" i="1"/>
  <c r="G1022" i="1"/>
  <c r="G1020" i="1"/>
  <c r="E1000" i="1"/>
  <c r="G1015" i="1"/>
  <c r="G1013" i="1"/>
  <c r="G1011" i="1"/>
  <c r="G1009" i="1"/>
  <c r="G1007" i="1"/>
  <c r="G1005" i="1"/>
  <c r="G1003" i="1"/>
  <c r="G1001" i="1"/>
  <c r="E979" i="1"/>
  <c r="G996" i="1"/>
  <c r="G994" i="1"/>
  <c r="G992" i="1"/>
  <c r="G990" i="1"/>
  <c r="G988" i="1"/>
  <c r="G986" i="1"/>
  <c r="G984" i="1"/>
  <c r="G982" i="1"/>
  <c r="G980" i="1"/>
  <c r="E960" i="1"/>
  <c r="G975" i="1"/>
  <c r="G973" i="1"/>
  <c r="G971" i="1"/>
  <c r="G969" i="1"/>
  <c r="G967" i="1"/>
  <c r="G965" i="1"/>
  <c r="G963" i="1"/>
  <c r="G961" i="1"/>
  <c r="E953" i="1"/>
  <c r="G956" i="1"/>
  <c r="G954" i="1"/>
  <c r="E928" i="1"/>
  <c r="G949" i="1"/>
  <c r="G947" i="1"/>
  <c r="G945" i="1"/>
  <c r="G943" i="1"/>
  <c r="G941" i="1"/>
  <c r="G939" i="1"/>
  <c r="G937" i="1"/>
  <c r="G935" i="1"/>
  <c r="G933" i="1"/>
  <c r="G931" i="1"/>
  <c r="G929" i="1"/>
  <c r="E921" i="1"/>
  <c r="G924" i="1"/>
  <c r="G922" i="1"/>
  <c r="E914" i="1"/>
  <c r="G917" i="1"/>
  <c r="G915" i="1"/>
  <c r="E771" i="1"/>
  <c r="E885" i="1"/>
  <c r="G906" i="1"/>
  <c r="G904" i="1"/>
  <c r="G902" i="1"/>
  <c r="G900" i="1"/>
  <c r="G898" i="1"/>
  <c r="G896" i="1"/>
  <c r="G894" i="1"/>
  <c r="G892" i="1"/>
  <c r="G890" i="1"/>
  <c r="G888" i="1"/>
  <c r="G886" i="1"/>
  <c r="E878" i="1"/>
  <c r="G881" i="1"/>
  <c r="G879" i="1"/>
  <c r="E859" i="1"/>
  <c r="G874" i="1"/>
  <c r="G872" i="1"/>
  <c r="G870" i="1"/>
  <c r="G868" i="1"/>
  <c r="G866" i="1"/>
  <c r="G864" i="1"/>
  <c r="G862" i="1"/>
  <c r="G860" i="1"/>
  <c r="E838" i="1"/>
  <c r="G855" i="1"/>
  <c r="G853" i="1"/>
  <c r="G851" i="1"/>
  <c r="G849" i="1"/>
  <c r="G847" i="1"/>
  <c r="G845" i="1"/>
  <c r="G843" i="1"/>
  <c r="G841" i="1"/>
  <c r="G839" i="1"/>
  <c r="E819" i="1"/>
  <c r="G834" i="1"/>
  <c r="G832" i="1"/>
  <c r="G830" i="1"/>
  <c r="G828" i="1"/>
  <c r="G826" i="1"/>
  <c r="G824" i="1"/>
  <c r="G822" i="1"/>
  <c r="G820" i="1"/>
  <c r="E812" i="1"/>
  <c r="G815" i="1"/>
  <c r="G813" i="1"/>
  <c r="E787" i="1"/>
  <c r="G808" i="1"/>
  <c r="G806" i="1"/>
  <c r="G804" i="1"/>
  <c r="G802" i="1"/>
  <c r="G800" i="1"/>
  <c r="G798" i="1"/>
  <c r="G796" i="1"/>
  <c r="G794" i="1"/>
  <c r="G792" i="1"/>
  <c r="G790" i="1"/>
  <c r="G788" i="1"/>
  <c r="E780" i="1"/>
  <c r="G783" i="1"/>
  <c r="G781" i="1"/>
  <c r="E773" i="1"/>
  <c r="G776" i="1"/>
  <c r="G774" i="1"/>
  <c r="E610" i="1"/>
  <c r="E753" i="1"/>
  <c r="E761" i="1"/>
  <c r="G762" i="1"/>
  <c r="F764" i="1" s="1"/>
  <c r="E754" i="1"/>
  <c r="G757" i="1"/>
  <c r="G755" i="1"/>
  <c r="E611" i="1"/>
  <c r="E728" i="1"/>
  <c r="G747" i="1"/>
  <c r="G745" i="1"/>
  <c r="G743" i="1"/>
  <c r="G741" i="1"/>
  <c r="G739" i="1"/>
  <c r="G737" i="1"/>
  <c r="G735" i="1"/>
  <c r="G733" i="1"/>
  <c r="G731" i="1"/>
  <c r="G729" i="1"/>
  <c r="E721" i="1"/>
  <c r="G724" i="1"/>
  <c r="G722" i="1"/>
  <c r="E702" i="1"/>
  <c r="G717" i="1"/>
  <c r="G715" i="1"/>
  <c r="G713" i="1"/>
  <c r="G711" i="1"/>
  <c r="G709" i="1"/>
  <c r="G707" i="1"/>
  <c r="G705" i="1"/>
  <c r="G703" i="1"/>
  <c r="E681" i="1"/>
  <c r="G698" i="1"/>
  <c r="G696" i="1"/>
  <c r="G694" i="1"/>
  <c r="G692" i="1"/>
  <c r="G690" i="1"/>
  <c r="G688" i="1"/>
  <c r="G686" i="1"/>
  <c r="G684" i="1"/>
  <c r="G682" i="1"/>
  <c r="E662" i="1"/>
  <c r="G677" i="1"/>
  <c r="G675" i="1"/>
  <c r="G673" i="1"/>
  <c r="G671" i="1"/>
  <c r="G669" i="1"/>
  <c r="G667" i="1"/>
  <c r="G665" i="1"/>
  <c r="G663" i="1"/>
  <c r="E655" i="1"/>
  <c r="G658" i="1"/>
  <c r="G656" i="1"/>
  <c r="E632" i="1"/>
  <c r="G651" i="1"/>
  <c r="G649" i="1"/>
  <c r="G647" i="1"/>
  <c r="G645" i="1"/>
  <c r="G643" i="1"/>
  <c r="G641" i="1"/>
  <c r="G639" i="1"/>
  <c r="G637" i="1"/>
  <c r="G635" i="1"/>
  <c r="G633" i="1"/>
  <c r="E623" i="1"/>
  <c r="G628" i="1"/>
  <c r="G626" i="1"/>
  <c r="G624" i="1"/>
  <c r="E612" i="1"/>
  <c r="G619" i="1"/>
  <c r="G617" i="1"/>
  <c r="G615" i="1"/>
  <c r="G613" i="1"/>
  <c r="E601" i="1"/>
  <c r="G604" i="1"/>
  <c r="G602" i="1"/>
  <c r="E597" i="1"/>
  <c r="G598" i="1"/>
  <c r="F599" i="1" s="1"/>
  <c r="E578" i="1"/>
  <c r="G593" i="1"/>
  <c r="G591" i="1"/>
  <c r="G589" i="1"/>
  <c r="G587" i="1"/>
  <c r="G585" i="1"/>
  <c r="G583" i="1"/>
  <c r="G581" i="1"/>
  <c r="G579" i="1"/>
  <c r="E539" i="1"/>
  <c r="E563" i="1"/>
  <c r="G572" i="1"/>
  <c r="G570" i="1"/>
  <c r="G568" i="1"/>
  <c r="G566" i="1"/>
  <c r="G564" i="1"/>
  <c r="E540" i="1"/>
  <c r="E556" i="1"/>
  <c r="G557" i="1"/>
  <c r="F559" i="1" s="1"/>
  <c r="E541" i="1"/>
  <c r="G552" i="1"/>
  <c r="G550" i="1"/>
  <c r="G548" i="1"/>
  <c r="G546" i="1"/>
  <c r="G544" i="1"/>
  <c r="G542" i="1"/>
  <c r="E144" i="1"/>
  <c r="E498" i="1"/>
  <c r="E514" i="1"/>
  <c r="G531" i="1"/>
  <c r="G529" i="1"/>
  <c r="G527" i="1"/>
  <c r="G525" i="1"/>
  <c r="G523" i="1"/>
  <c r="G521" i="1"/>
  <c r="G519" i="1"/>
  <c r="G517" i="1"/>
  <c r="G515" i="1"/>
  <c r="E499" i="1"/>
  <c r="G510" i="1"/>
  <c r="G508" i="1"/>
  <c r="G506" i="1"/>
  <c r="G504" i="1"/>
  <c r="G502" i="1"/>
  <c r="G500" i="1"/>
  <c r="E343" i="1"/>
  <c r="E487" i="1"/>
  <c r="G492" i="1"/>
  <c r="G490" i="1"/>
  <c r="G488" i="1"/>
  <c r="E349" i="1"/>
  <c r="E478" i="1"/>
  <c r="G481" i="1"/>
  <c r="G479" i="1"/>
  <c r="E457" i="1"/>
  <c r="G474" i="1"/>
  <c r="G472" i="1"/>
  <c r="G470" i="1"/>
  <c r="G468" i="1"/>
  <c r="G466" i="1"/>
  <c r="G464" i="1"/>
  <c r="G462" i="1"/>
  <c r="G460" i="1"/>
  <c r="G458" i="1"/>
  <c r="E450" i="1"/>
  <c r="G453" i="1"/>
  <c r="G451" i="1"/>
  <c r="E427" i="1"/>
  <c r="G446" i="1"/>
  <c r="G444" i="1"/>
  <c r="G442" i="1"/>
  <c r="G440" i="1"/>
  <c r="G438" i="1"/>
  <c r="G436" i="1"/>
  <c r="G434" i="1"/>
  <c r="G432" i="1"/>
  <c r="G430" i="1"/>
  <c r="G428" i="1"/>
  <c r="E388" i="1"/>
  <c r="G423" i="1"/>
  <c r="G421" i="1"/>
  <c r="G419" i="1"/>
  <c r="G417" i="1"/>
  <c r="G415" i="1"/>
  <c r="G413" i="1"/>
  <c r="G411" i="1"/>
  <c r="G409" i="1"/>
  <c r="G407" i="1"/>
  <c r="G405" i="1"/>
  <c r="G403" i="1"/>
  <c r="G401" i="1"/>
  <c r="G399" i="1"/>
  <c r="G397" i="1"/>
  <c r="G395" i="1"/>
  <c r="G393" i="1"/>
  <c r="G391" i="1"/>
  <c r="G389" i="1"/>
  <c r="E383" i="1"/>
  <c r="G384" i="1"/>
  <c r="F386" i="1" s="1"/>
  <c r="G386" i="1" s="1"/>
  <c r="G383" i="1" s="1"/>
  <c r="E370" i="1"/>
  <c r="G379" i="1"/>
  <c r="G377" i="1"/>
  <c r="G375" i="1"/>
  <c r="G373" i="1"/>
  <c r="G371" i="1"/>
  <c r="E363" i="1"/>
  <c r="G366" i="1"/>
  <c r="G364" i="1"/>
  <c r="E350" i="1"/>
  <c r="G359" i="1"/>
  <c r="G357" i="1"/>
  <c r="G355" i="1"/>
  <c r="G353" i="1"/>
  <c r="G351" i="1"/>
  <c r="E344" i="1"/>
  <c r="G345" i="1"/>
  <c r="F347" i="1" s="1"/>
  <c r="E225" i="1"/>
  <c r="E336" i="1"/>
  <c r="G337" i="1"/>
  <c r="F339" i="1" s="1"/>
  <c r="G339" i="1" s="1"/>
  <c r="G336" i="1" s="1"/>
  <c r="E327" i="1"/>
  <c r="G332" i="1"/>
  <c r="G330" i="1"/>
  <c r="G328" i="1"/>
  <c r="E312" i="1"/>
  <c r="G323" i="1"/>
  <c r="G321" i="1"/>
  <c r="G319" i="1"/>
  <c r="G317" i="1"/>
  <c r="G315" i="1"/>
  <c r="G313" i="1"/>
  <c r="E305" i="1"/>
  <c r="G308" i="1"/>
  <c r="G306" i="1"/>
  <c r="E294" i="1"/>
  <c r="G301" i="1"/>
  <c r="G299" i="1"/>
  <c r="G297" i="1"/>
  <c r="G295" i="1"/>
  <c r="E281" i="1"/>
  <c r="G290" i="1"/>
  <c r="G288" i="1"/>
  <c r="G286" i="1"/>
  <c r="G284" i="1"/>
  <c r="G282" i="1"/>
  <c r="E264" i="1"/>
  <c r="G277" i="1"/>
  <c r="G275" i="1"/>
  <c r="G273" i="1"/>
  <c r="G271" i="1"/>
  <c r="G269" i="1"/>
  <c r="G267" i="1"/>
  <c r="G265" i="1"/>
  <c r="E259" i="1"/>
  <c r="G260" i="1"/>
  <c r="F262" i="1" s="1"/>
  <c r="E250" i="1"/>
  <c r="G255" i="1"/>
  <c r="G253" i="1"/>
  <c r="G251" i="1"/>
  <c r="E237" i="1"/>
  <c r="G246" i="1"/>
  <c r="G244" i="1"/>
  <c r="G242" i="1"/>
  <c r="G240" i="1"/>
  <c r="G238" i="1"/>
  <c r="E226" i="1"/>
  <c r="G233" i="1"/>
  <c r="G231" i="1"/>
  <c r="G229" i="1"/>
  <c r="G227" i="1"/>
  <c r="E192" i="1"/>
  <c r="E216" i="1"/>
  <c r="G219" i="1"/>
  <c r="G217" i="1"/>
  <c r="E211" i="1"/>
  <c r="G212" i="1"/>
  <c r="F214" i="1" s="1"/>
  <c r="F211" i="1" s="1"/>
  <c r="E206" i="1"/>
  <c r="G207" i="1"/>
  <c r="F209" i="1" s="1"/>
  <c r="E193" i="1"/>
  <c r="G202" i="1"/>
  <c r="G200" i="1"/>
  <c r="G198" i="1"/>
  <c r="G196" i="1"/>
  <c r="G194" i="1"/>
  <c r="E145" i="1"/>
  <c r="E181" i="1"/>
  <c r="G186" i="1"/>
  <c r="G184" i="1"/>
  <c r="G182" i="1"/>
  <c r="E172" i="1"/>
  <c r="G177" i="1"/>
  <c r="G175" i="1"/>
  <c r="G173" i="1"/>
  <c r="E157" i="1"/>
  <c r="G168" i="1"/>
  <c r="G166" i="1"/>
  <c r="G164" i="1"/>
  <c r="G162" i="1"/>
  <c r="G160" i="1"/>
  <c r="G158" i="1"/>
  <c r="E146" i="1"/>
  <c r="G153" i="1"/>
  <c r="G151" i="1"/>
  <c r="G149" i="1"/>
  <c r="G147" i="1"/>
  <c r="E4" i="1"/>
  <c r="E120" i="1"/>
  <c r="G138" i="1"/>
  <c r="G136" i="1"/>
  <c r="G134" i="1"/>
  <c r="G132" i="1"/>
  <c r="G131" i="1"/>
  <c r="G129" i="1"/>
  <c r="G127" i="1"/>
  <c r="G125" i="1"/>
  <c r="G123" i="1"/>
  <c r="G121" i="1"/>
  <c r="E115" i="1"/>
  <c r="G116" i="1"/>
  <c r="F118" i="1" s="1"/>
  <c r="E106" i="1"/>
  <c r="G111" i="1"/>
  <c r="G109" i="1"/>
  <c r="G107" i="1"/>
  <c r="E87" i="1"/>
  <c r="G102" i="1"/>
  <c r="G100" i="1"/>
  <c r="G98" i="1"/>
  <c r="G96" i="1"/>
  <c r="G94" i="1"/>
  <c r="G92" i="1"/>
  <c r="G90" i="1"/>
  <c r="G88" i="1"/>
  <c r="E72" i="1"/>
  <c r="G83" i="1"/>
  <c r="G81" i="1"/>
  <c r="G79" i="1"/>
  <c r="G77" i="1"/>
  <c r="G75" i="1"/>
  <c r="G73" i="1"/>
  <c r="E57" i="1"/>
  <c r="G68" i="1"/>
  <c r="G66" i="1"/>
  <c r="G64" i="1"/>
  <c r="G62" i="1"/>
  <c r="G60" i="1"/>
  <c r="G58" i="1"/>
  <c r="E50" i="1"/>
  <c r="G53" i="1"/>
  <c r="G51" i="1"/>
  <c r="E35" i="1"/>
  <c r="G46" i="1"/>
  <c r="G44" i="1"/>
  <c r="G42" i="1"/>
  <c r="G40" i="1"/>
  <c r="G38" i="1"/>
  <c r="G36" i="1"/>
  <c r="E5" i="1"/>
  <c r="G31" i="1"/>
  <c r="G29" i="1"/>
  <c r="G27" i="1"/>
  <c r="G25" i="1"/>
  <c r="G23" i="1"/>
  <c r="G21" i="1"/>
  <c r="G19" i="1"/>
  <c r="G18" i="1"/>
  <c r="G16" i="1"/>
  <c r="G14" i="1"/>
  <c r="G12" i="1"/>
  <c r="G10" i="1"/>
  <c r="G8" i="1"/>
  <c r="G6" i="1"/>
  <c r="F883" i="1" l="1"/>
  <c r="F919" i="1"/>
  <c r="G919" i="1" s="1"/>
  <c r="G914" i="1" s="1"/>
  <c r="F455" i="1"/>
  <c r="I609" i="1"/>
  <c r="F778" i="1"/>
  <c r="F773" i="1" s="1"/>
  <c r="F926" i="1"/>
  <c r="F921" i="1" s="1"/>
  <c r="F726" i="1"/>
  <c r="G726" i="1" s="1"/>
  <c r="G721" i="1" s="1"/>
  <c r="I608" i="1"/>
  <c r="J1064" i="1"/>
  <c r="J608" i="1" s="1"/>
  <c r="I1066" i="1" s="1"/>
  <c r="J1066" i="1" s="1"/>
  <c r="J1068" i="1" s="1"/>
  <c r="F476" i="1"/>
  <c r="F457" i="1" s="1"/>
  <c r="F574" i="1"/>
  <c r="G574" i="1" s="1"/>
  <c r="G563" i="1" s="1"/>
  <c r="F630" i="1"/>
  <c r="G630" i="1" s="1"/>
  <c r="G623" i="1" s="1"/>
  <c r="F679" i="1"/>
  <c r="G679" i="1" s="1"/>
  <c r="G662" i="1" s="1"/>
  <c r="F759" i="1"/>
  <c r="G759" i="1" s="1"/>
  <c r="G754" i="1" s="1"/>
  <c r="F836" i="1"/>
  <c r="G836" i="1" s="1"/>
  <c r="G819" i="1" s="1"/>
  <c r="F257" i="1"/>
  <c r="F250" i="1" s="1"/>
  <c r="F303" i="1"/>
  <c r="F294" i="1" s="1"/>
  <c r="F325" i="1"/>
  <c r="F312" i="1" s="1"/>
  <c r="F1024" i="1"/>
  <c r="G1024" i="1" s="1"/>
  <c r="G1019" i="1" s="1"/>
  <c r="F483" i="1"/>
  <c r="F478" i="1" s="1"/>
  <c r="F606" i="1"/>
  <c r="F601" i="1" s="1"/>
  <c r="F785" i="1"/>
  <c r="G785" i="1" s="1"/>
  <c r="G780" i="1" s="1"/>
  <c r="F55" i="1"/>
  <c r="F50" i="1" s="1"/>
  <c r="F70" i="1"/>
  <c r="G70" i="1" s="1"/>
  <c r="G57" i="1" s="1"/>
  <c r="F85" i="1"/>
  <c r="F72" i="1" s="1"/>
  <c r="F113" i="1"/>
  <c r="G113" i="1" s="1"/>
  <c r="G106" i="1" s="1"/>
  <c r="F140" i="1"/>
  <c r="G140" i="1" s="1"/>
  <c r="G120" i="1" s="1"/>
  <c r="F155" i="1"/>
  <c r="G155" i="1" s="1"/>
  <c r="G146" i="1" s="1"/>
  <c r="F179" i="1"/>
  <c r="G179" i="1" s="1"/>
  <c r="G172" i="1" s="1"/>
  <c r="F188" i="1"/>
  <c r="F181" i="1" s="1"/>
  <c r="F235" i="1"/>
  <c r="F226" i="1" s="1"/>
  <c r="F310" i="1"/>
  <c r="F305" i="1" s="1"/>
  <c r="F361" i="1"/>
  <c r="F350" i="1" s="1"/>
  <c r="F621" i="1"/>
  <c r="G621" i="1" s="1"/>
  <c r="G612" i="1" s="1"/>
  <c r="F660" i="1"/>
  <c r="F655" i="1" s="1"/>
  <c r="F700" i="1"/>
  <c r="G700" i="1" s="1"/>
  <c r="G681" i="1" s="1"/>
  <c r="F810" i="1"/>
  <c r="G810" i="1" s="1"/>
  <c r="G787" i="1" s="1"/>
  <c r="F817" i="1"/>
  <c r="G817" i="1" s="1"/>
  <c r="G812" i="1" s="1"/>
  <c r="F857" i="1"/>
  <c r="G857" i="1" s="1"/>
  <c r="G838" i="1" s="1"/>
  <c r="F1017" i="1"/>
  <c r="F1000" i="1" s="1"/>
  <c r="F1049" i="1"/>
  <c r="F1026" i="1" s="1"/>
  <c r="F104" i="1"/>
  <c r="G104" i="1" s="1"/>
  <c r="G87" i="1" s="1"/>
  <c r="F248" i="1"/>
  <c r="F237" i="1" s="1"/>
  <c r="F279" i="1"/>
  <c r="F264" i="1" s="1"/>
  <c r="F292" i="1"/>
  <c r="G292" i="1" s="1"/>
  <c r="G281" i="1" s="1"/>
  <c r="F381" i="1"/>
  <c r="F370" i="1" s="1"/>
  <c r="F448" i="1"/>
  <c r="F427" i="1" s="1"/>
  <c r="F494" i="1"/>
  <c r="F487" i="1" s="1"/>
  <c r="F533" i="1"/>
  <c r="F514" i="1" s="1"/>
  <c r="F554" i="1"/>
  <c r="F541" i="1" s="1"/>
  <c r="F653" i="1"/>
  <c r="F632" i="1" s="1"/>
  <c r="F977" i="1"/>
  <c r="F960" i="1" s="1"/>
  <c r="F48" i="1"/>
  <c r="F35" i="1" s="1"/>
  <c r="F170" i="1"/>
  <c r="F157" i="1" s="1"/>
  <c r="F204" i="1"/>
  <c r="G204" i="1" s="1"/>
  <c r="G193" i="1" s="1"/>
  <c r="F33" i="1"/>
  <c r="G33" i="1" s="1"/>
  <c r="G5" i="1" s="1"/>
  <c r="F334" i="1"/>
  <c r="F327" i="1" s="1"/>
  <c r="F368" i="1"/>
  <c r="G368" i="1" s="1"/>
  <c r="G363" i="1" s="1"/>
  <c r="F425" i="1"/>
  <c r="G425" i="1" s="1"/>
  <c r="G388" i="1" s="1"/>
  <c r="F512" i="1"/>
  <c r="G512" i="1" s="1"/>
  <c r="G499" i="1" s="1"/>
  <c r="F595" i="1"/>
  <c r="G595" i="1" s="1"/>
  <c r="G578" i="1" s="1"/>
  <c r="F719" i="1"/>
  <c r="F702" i="1" s="1"/>
  <c r="F749" i="1"/>
  <c r="G749" i="1" s="1"/>
  <c r="G728" i="1" s="1"/>
  <c r="F876" i="1"/>
  <c r="G876" i="1" s="1"/>
  <c r="G859" i="1" s="1"/>
  <c r="F908" i="1"/>
  <c r="G908" i="1" s="1"/>
  <c r="G885" i="1" s="1"/>
  <c r="F951" i="1"/>
  <c r="F928" i="1" s="1"/>
  <c r="F958" i="1"/>
  <c r="G958" i="1" s="1"/>
  <c r="G953" i="1" s="1"/>
  <c r="F998" i="1"/>
  <c r="G998" i="1" s="1"/>
  <c r="G979" i="1" s="1"/>
  <c r="G85" i="1"/>
  <c r="G72" i="1" s="1"/>
  <c r="G209" i="1"/>
  <c r="G206" i="1" s="1"/>
  <c r="F206" i="1"/>
  <c r="F146" i="1"/>
  <c r="F172" i="1"/>
  <c r="F115" i="1"/>
  <c r="G118" i="1"/>
  <c r="G115" i="1" s="1"/>
  <c r="F259" i="1"/>
  <c r="G262" i="1"/>
  <c r="G259" i="1" s="1"/>
  <c r="G303" i="1"/>
  <c r="G294" i="1" s="1"/>
  <c r="G599" i="1"/>
  <c r="G597" i="1" s="1"/>
  <c r="F597" i="1"/>
  <c r="F662" i="1"/>
  <c r="G883" i="1"/>
  <c r="G878" i="1" s="1"/>
  <c r="F878" i="1"/>
  <c r="F221" i="1"/>
  <c r="G559" i="1"/>
  <c r="G556" i="1" s="1"/>
  <c r="F556" i="1"/>
  <c r="F1059" i="1"/>
  <c r="G1062" i="1"/>
  <c r="G1059" i="1" s="1"/>
  <c r="G214" i="1"/>
  <c r="G211" i="1" s="1"/>
  <c r="F450" i="1"/>
  <c r="G455" i="1"/>
  <c r="G450" i="1" s="1"/>
  <c r="F761" i="1"/>
  <c r="G764" i="1"/>
  <c r="G761" i="1" s="1"/>
  <c r="G347" i="1"/>
  <c r="G344" i="1" s="1"/>
  <c r="F344" i="1"/>
  <c r="F914" i="1"/>
  <c r="F336" i="1"/>
  <c r="F383" i="1"/>
  <c r="F780" i="1" l="1"/>
  <c r="G1049" i="1"/>
  <c r="G1026" i="1" s="1"/>
  <c r="G926" i="1"/>
  <c r="G921" i="1" s="1"/>
  <c r="G778" i="1"/>
  <c r="G773" i="1" s="1"/>
  <c r="F910" i="1" s="1"/>
  <c r="G361" i="1"/>
  <c r="G350" i="1" s="1"/>
  <c r="F721" i="1"/>
  <c r="G1017" i="1"/>
  <c r="G1000" i="1" s="1"/>
  <c r="F1019" i="1"/>
  <c r="G494" i="1"/>
  <c r="G487" i="1" s="1"/>
  <c r="F838" i="1"/>
  <c r="F623" i="1"/>
  <c r="F193" i="1"/>
  <c r="F388" i="1"/>
  <c r="F819" i="1"/>
  <c r="F979" i="1"/>
  <c r="G235" i="1"/>
  <c r="G226" i="1" s="1"/>
  <c r="G257" i="1"/>
  <c r="G250" i="1" s="1"/>
  <c r="F57" i="1"/>
  <c r="G310" i="1"/>
  <c r="G305" i="1" s="1"/>
  <c r="F953" i="1"/>
  <c r="G279" i="1"/>
  <c r="G264" i="1" s="1"/>
  <c r="F754" i="1"/>
  <c r="G325" i="1"/>
  <c r="G312" i="1" s="1"/>
  <c r="G170" i="1"/>
  <c r="G157" i="1" s="1"/>
  <c r="F106" i="1"/>
  <c r="G476" i="1"/>
  <c r="G457" i="1" s="1"/>
  <c r="F885" i="1"/>
  <c r="G554" i="1"/>
  <c r="G541" i="1" s="1"/>
  <c r="F561" i="1" s="1"/>
  <c r="F540" i="1" s="1"/>
  <c r="G448" i="1"/>
  <c r="G427" i="1" s="1"/>
  <c r="F563" i="1"/>
  <c r="F728" i="1"/>
  <c r="G653" i="1"/>
  <c r="G632" i="1" s="1"/>
  <c r="G248" i="1"/>
  <c r="G237" i="1" s="1"/>
  <c r="G660" i="1"/>
  <c r="G655" i="1" s="1"/>
  <c r="F120" i="1"/>
  <c r="G55" i="1"/>
  <c r="G50" i="1" s="1"/>
  <c r="G381" i="1"/>
  <c r="G370" i="1" s="1"/>
  <c r="G606" i="1"/>
  <c r="G601" i="1" s="1"/>
  <c r="F859" i="1"/>
  <c r="F578" i="1"/>
  <c r="G977" i="1"/>
  <c r="G960" i="1" s="1"/>
  <c r="G483" i="1"/>
  <c r="G478" i="1" s="1"/>
  <c r="F681" i="1"/>
  <c r="F787" i="1"/>
  <c r="F499" i="1"/>
  <c r="F5" i="1"/>
  <c r="F812" i="1"/>
  <c r="F612" i="1"/>
  <c r="G951" i="1"/>
  <c r="G928" i="1" s="1"/>
  <c r="G719" i="1"/>
  <c r="G702" i="1" s="1"/>
  <c r="F363" i="1"/>
  <c r="G334" i="1"/>
  <c r="G327" i="1" s="1"/>
  <c r="G533" i="1"/>
  <c r="G514" i="1" s="1"/>
  <c r="F535" i="1" s="1"/>
  <c r="F281" i="1"/>
  <c r="G48" i="1"/>
  <c r="G35" i="1" s="1"/>
  <c r="G188" i="1"/>
  <c r="G181" i="1" s="1"/>
  <c r="F87" i="1"/>
  <c r="G221" i="1"/>
  <c r="G216" i="1" s="1"/>
  <c r="F223" i="1" s="1"/>
  <c r="F216" i="1"/>
  <c r="F766" i="1"/>
  <c r="F1051" i="1" l="1"/>
  <c r="F912" i="1" s="1"/>
  <c r="F190" i="1"/>
  <c r="F145" i="1" s="1"/>
  <c r="F341" i="1"/>
  <c r="G561" i="1"/>
  <c r="G540" i="1" s="1"/>
  <c r="F576" i="1" s="1"/>
  <c r="G576" i="1" s="1"/>
  <c r="G539" i="1" s="1"/>
  <c r="F485" i="1"/>
  <c r="G485" i="1" s="1"/>
  <c r="G349" i="1" s="1"/>
  <c r="F496" i="1" s="1"/>
  <c r="F751" i="1"/>
  <c r="G751" i="1" s="1"/>
  <c r="G611" i="1" s="1"/>
  <c r="J1073" i="1"/>
  <c r="F142" i="1"/>
  <c r="F4" i="1" s="1"/>
  <c r="G1051" i="1"/>
  <c r="G912" i="1" s="1"/>
  <c r="G535" i="1"/>
  <c r="G498" i="1" s="1"/>
  <c r="F498" i="1"/>
  <c r="G223" i="1"/>
  <c r="G192" i="1" s="1"/>
  <c r="F192" i="1"/>
  <c r="G910" i="1"/>
  <c r="G771" i="1" s="1"/>
  <c r="F771" i="1"/>
  <c r="G190" i="1"/>
  <c r="G145" i="1" s="1"/>
  <c r="F225" i="1"/>
  <c r="G341" i="1"/>
  <c r="G225" i="1" s="1"/>
  <c r="F753" i="1"/>
  <c r="G766" i="1"/>
  <c r="G753" i="1" s="1"/>
  <c r="F539" i="1" l="1"/>
  <c r="G142" i="1"/>
  <c r="G4" i="1" s="1"/>
  <c r="F349" i="1"/>
  <c r="F768" i="1"/>
  <c r="G768" i="1" s="1"/>
  <c r="G610" i="1" s="1"/>
  <c r="F611" i="1"/>
  <c r="F1053" i="1"/>
  <c r="F770" i="1" s="1"/>
  <c r="F610" i="1"/>
  <c r="G496" i="1"/>
  <c r="G343" i="1" s="1"/>
  <c r="F537" i="1" s="1"/>
  <c r="F343" i="1"/>
  <c r="G1053" i="1" l="1"/>
  <c r="G770" i="1" s="1"/>
  <c r="G537" i="1"/>
  <c r="G144" i="1" s="1"/>
  <c r="F144" i="1"/>
  <c r="F1057" i="1"/>
  <c r="G1057" i="1" l="1"/>
  <c r="G609" i="1" s="1"/>
  <c r="F1064" i="1" s="1"/>
  <c r="F609" i="1"/>
  <c r="G1064" i="1" l="1"/>
  <c r="G608" i="1" s="1"/>
  <c r="F1066" i="1" s="1"/>
  <c r="G1066" i="1" s="1"/>
  <c r="G1068" i="1" s="1"/>
  <c r="G1072" i="1" s="1"/>
  <c r="G1073" i="1" s="1"/>
  <c r="F608"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Fernández Vaquero, María</author>
    <author>Cárdaba Prada, Luis María</author>
  </authors>
  <commentList>
    <comment ref="A3" authorId="0" shapeId="0" xr:uid="{3C8A5B07-2E08-4E3F-9C07-BADD87B83251}">
      <text>
        <r>
          <rPr>
            <b/>
            <sz val="9"/>
            <color indexed="81"/>
            <rFont val="Tahoma"/>
            <family val="2"/>
          </rPr>
          <t>Código del concepto. Ver colores en "Entorno de trabajo: Apariencia"</t>
        </r>
      </text>
    </comment>
    <comment ref="B3" authorId="0" shapeId="0" xr:uid="{15F9BED6-B3C6-4235-905D-4CE6245D5ED4}">
      <text>
        <r>
          <rPr>
            <b/>
            <sz val="9"/>
            <color indexed="81"/>
            <rFont val="Tahoma"/>
            <family val="2"/>
          </rPr>
          <t>Naturaleza o tipo de concepto, ver valores de cada naturaleza en la ayuda del menú contextual</t>
        </r>
      </text>
    </comment>
    <comment ref="C3" authorId="0" shapeId="0" xr:uid="{90E95336-461F-4AD1-92A4-6F86CE817E85}">
      <text>
        <r>
          <rPr>
            <b/>
            <sz val="9"/>
            <color indexed="81"/>
            <rFont val="Tahoma"/>
            <family val="2"/>
          </rPr>
          <t>Unidad principal de medida del concepto</t>
        </r>
      </text>
    </comment>
    <comment ref="D3" authorId="0" shapeId="0" xr:uid="{61552C04-071E-4B09-8DEB-BB78EBDDC89B}">
      <text>
        <r>
          <rPr>
            <b/>
            <sz val="9"/>
            <color indexed="81"/>
            <rFont val="Tahoma"/>
            <family val="2"/>
          </rPr>
          <t>Descripción corta</t>
        </r>
      </text>
    </comment>
    <comment ref="E3" authorId="0" shapeId="0" xr:uid="{CD3BF85F-EB11-4B74-B110-5CF7DBF64DB5}">
      <text>
        <r>
          <rPr>
            <b/>
            <sz val="9"/>
            <color indexed="81"/>
            <rFont val="Tahoma"/>
            <family val="2"/>
          </rPr>
          <t>Rendimiento o cantidad presupuestada</t>
        </r>
      </text>
    </comment>
    <comment ref="F3" authorId="0" shapeId="0" xr:uid="{27D2AA71-4D47-4BF4-946E-DBEAAE3EE2D5}">
      <text>
        <r>
          <rPr>
            <b/>
            <sz val="9"/>
            <color indexed="81"/>
            <rFont val="Tahoma"/>
            <family val="2"/>
          </rPr>
          <t>Precio unitario en el presupuesto</t>
        </r>
      </text>
    </comment>
    <comment ref="G3" authorId="0" shapeId="0" xr:uid="{47AEC1C3-D2D8-4D07-9A2C-E226C76A35AE}">
      <text>
        <r>
          <rPr>
            <b/>
            <sz val="9"/>
            <color indexed="81"/>
            <rFont val="Tahoma"/>
            <family val="2"/>
          </rPr>
          <t>Importe del presupuesto</t>
        </r>
      </text>
    </comment>
    <comment ref="H3" authorId="0" shapeId="0" xr:uid="{595B4A55-E99C-43BE-8ABB-FA1E2E053994}">
      <text>
        <r>
          <rPr>
            <b/>
            <sz val="9"/>
            <color indexed="81"/>
            <rFont val="Tahoma"/>
            <family val="2"/>
          </rPr>
          <t>Rendimiento o cantidad presupuestada</t>
        </r>
      </text>
    </comment>
    <comment ref="I3" authorId="0" shapeId="0" xr:uid="{D5FD9E3B-D02E-4380-B513-3150B1118568}">
      <text>
        <r>
          <rPr>
            <b/>
            <sz val="9"/>
            <color indexed="81"/>
            <rFont val="Tahoma"/>
            <family val="2"/>
          </rPr>
          <t>Precio unitario en el presupuesto</t>
        </r>
      </text>
    </comment>
    <comment ref="J3" authorId="0" shapeId="0" xr:uid="{CDA1D904-4FB0-4AAD-A383-5935C1EB6395}">
      <text>
        <r>
          <rPr>
            <b/>
            <sz val="9"/>
            <color indexed="81"/>
            <rFont val="Tahoma"/>
            <family val="2"/>
          </rPr>
          <t>Importe del presupuesto</t>
        </r>
      </text>
    </comment>
    <comment ref="D1071" authorId="1" shapeId="0" xr:uid="{5517B1FF-8F5D-439A-B391-A68BB78581F4}">
      <text>
        <r>
          <rPr>
            <sz val="9"/>
            <color indexed="81"/>
            <rFont val="Tahoma"/>
            <family val="2"/>
          </rPr>
          <t>IVA no incluido</t>
        </r>
      </text>
    </comment>
    <comment ref="D1073" authorId="1" shapeId="0" xr:uid="{5F20883E-5616-41AB-9F0C-E74D331A8FBE}">
      <text>
        <r>
          <rPr>
            <sz val="9"/>
            <color indexed="81"/>
            <rFont val="Tahoma"/>
            <family val="2"/>
          </rPr>
          <t>IVA incluido</t>
        </r>
      </text>
    </comment>
  </commentList>
</comments>
</file>

<file path=xl/sharedStrings.xml><?xml version="1.0" encoding="utf-8"?>
<sst xmlns="http://schemas.openxmlformats.org/spreadsheetml/2006/main" count="2438" uniqueCount="1077">
  <si>
    <t>O'DONNELL</t>
  </si>
  <si>
    <t>Presupuesto</t>
  </si>
  <si>
    <t>Código</t>
  </si>
  <si>
    <t>Nat</t>
  </si>
  <si>
    <t>Ud</t>
  </si>
  <si>
    <t>Resumen</t>
  </si>
  <si>
    <t>CanPres</t>
  </si>
  <si>
    <t>Pres</t>
  </si>
  <si>
    <t>ImpPres</t>
  </si>
  <si>
    <t>L06.01.OD</t>
  </si>
  <si>
    <t>Capítulo</t>
  </si>
  <si>
    <t/>
  </si>
  <si>
    <t>MODERNIZACIÓN_OBRA CIVIL</t>
  </si>
  <si>
    <t>L06.OD.02</t>
  </si>
  <si>
    <t>DESMONTAJES</t>
  </si>
  <si>
    <t>ED0330</t>
  </si>
  <si>
    <t>Partida</t>
  </si>
  <si>
    <t>ud</t>
  </si>
  <si>
    <t>DESMONTAJE DE ESPEJO DE PIÑÓN. (NOCTURNO)</t>
  </si>
  <si>
    <t>DESMONTAJE DE ESPEJO SITUADO EN EL PIÑÓN DE LA ESTACIÓN, INCLUYENDO EL MONTAJE PROVISIONAL  Y CUSTODIA EN OBRA PARA SU POSTERIOR COLOCACIÓN O TRANSPORTE A ALMACÉN DE METRO, EN HORARIO NOCTURNO.</t>
  </si>
  <si>
    <t>ED0390</t>
  </si>
  <si>
    <t>m2</t>
  </si>
  <si>
    <t>DESMONTAJE DE FALSO TECHO DE LAMAS METÁLICAS. (NOCTURNO)</t>
  </si>
  <si>
    <t>DESMONTAJE DE FALSO TECHO DE LAMAS METÁLICAS, INCLUSO MEDIOS AUXILIARES, PERFILERÍA, ELEMENTOS DE CUELGUE, LUMINARIA, DESCONEXIÓN ELÉCTRICA Y RETIRADA A VERTEDERO O ALMACÉN DE METRO, EN HORARIO NOCTURNO.</t>
  </si>
  <si>
    <t>ED0660</t>
  </si>
  <si>
    <t>DESMONTAJE DE PANEL INFORMATIVO I2+I3 INCLUSO MONTAJE PROVISIONAL. (NOCTURNO)</t>
  </si>
  <si>
    <t>DESMONTAJE DE PANEL INFORMATIVO I2+I3 EN ANDÉN O VESTÍBULO, INCLUSO MONTAJE PROVISIONAL CON ESTRUCTURA AUXILIAR MÓVIL PARA POSTERIOR MONTAJE Y RETIRADA A VERTEDERO O ALMACÉN DE METRO, EN HORARIO NOCTURNO.</t>
  </si>
  <si>
    <t>EA01B030</t>
  </si>
  <si>
    <t>u</t>
  </si>
  <si>
    <t>DESMONTAJE SOPORTE TELEINDICADOR (NOCTURNO)</t>
  </si>
  <si>
    <t>DESMONTAJE DE ESTRUCTURA SOPORTE DE TELEINDICADOR, INCLUYENDO EL DESCONEXIONADO ELÉCTRICO, CORTE Y RETIRADA DE ELEMENTOS DE FIJACIÓN, DESMONTAJE DE TELEINDICADOR Y TRANSPORTE DE ESCOMBROS A VERTEDERO, EN HORARIO NOCTURNO.</t>
  </si>
  <si>
    <t>ED0782</t>
  </si>
  <si>
    <t>DESMONTAJE DE PLACAS DE FIBROCEMENTO EN ANDENES.</t>
  </si>
  <si>
    <t>DESMONTAJE DE COBERTURA DE PLACAS DE FIBROCEMENTO CON AMIANTO EN ANDENES, INCLUIDOS ELEMENTOS DE FIJACIÓN; CON MEDIOS Y EQUIPOS ADECUADOS. SEGÚN LEGISLACIÓN AL RESPECTO (RD 396/2006, DEL 31 DE MARZO) POR EL QUE SE ESTABLECEN LAS DISPOSICIONES MÍNIMAS DE SEGURIDAD Y SALUD EN LOS TRABAJO CON RIESGO DE EXPOSICIÓN AL AMIANTO.
INCLUYENDO PARTE PROPORCIONAL DE:
-SEÑALIZACIÓN, VALLADO Y BALIZADO DE LA ZONA DE TRABAJO
-DESMONTAJE DE REMATES, CANALONES Y BAJANTES
-MEDICIONES DE AMIANTO (AMBIENTALES Y PERSONALES)
-LIMPIEZA Y ASPIRADO DE SUPERFICIES MEDIANTE ASPIRADOR CON FILTRO PARA FIBRAS DE AMIANTO
-PLASTIFICADO, ETIQUETADO Y PALETIZADO DE LAS PLACAS EN ZONA DELIMITADA Y PROTEGIDA
-RETIRADA Y CARGA MECÁNICA DEL MATERIAL DESMONTADO SOBRE CAMIÓN Y CANON DE VERTEDERO
-CABINA DE DESCONTAMINACIÓN Y ANDAMIAJE NECESARIO
-ELABORACIÓN Y PRESENTACIÓN DE PLAN DE DESAMIANTADO.
TOTALMENTE TERMINADA LA UNIDAD.</t>
  </si>
  <si>
    <t>ED0785</t>
  </si>
  <si>
    <t>DESMONTAJE DE PLACAS DE FIBROCEMENTO EN ANDENES. (NOCTURNO)</t>
  </si>
  <si>
    <t>DESMONTAJE DE COBERTURA DE PLACAS DE FIBROCEMENTO CON AMIANTO EN ANDENES, INCLUIDOS ELEMENTOS DE FIJACIÓN; CON MEDIOS Y EQUIPOS ADECUADOS. SEGÚN LEGISLACIÓN AL RESPECTO (RD 396/2006, DEL 31 DE MARZO) POR EL QUE SE ESTABLECEN LAS DISPOSICIONES MÍNIMAS DE SEGURIDAD Y SALUD EN LOS TRABAJO CON RIESGO DE EXPOSICIÓN AL AMIANTO.
INCLUYENDO PARTE PROPORCIONAL DE:
-SEÑALIZACIÓN, VALLADO Y BALIZADO DE LA ZONA DE TRABAJO
-DESMONTAJE DE REMATES, CANALONES Y BAJANTES
-MEDICIONES DE AMIANTO (AMBIENTALES Y PERSONALES)
-LIMPIEZA Y ASPIRADO DE SUPERFICIES MEDIANTE ASPIRADOR CON FILTRO PARA FIBRAS DE AMIANTO
-PLASTIFICADO, ETIQUETADO Y PALETIZADO DE LAS PLACAS EN ZONA DELIMITADA Y PROTEGIDA
-RETIRADA Y CARGA MECÁNICA DEL MATERIAL DESMONTADO SOBRE CAMIÓN Y CANON DE VERTEDERO
-CABINA DE DESCONTAMINACIÓN Y ANDAMIAJE NECESARIO
-ELABORACIÓN Y PRESENTACIÓN DE PLAN DE DESAMIANTADO.
TOTALMENTE TERMINADA LA UNIDAD. EN HORARIO NOCTURNO
.</t>
  </si>
  <si>
    <t>NED11101</t>
  </si>
  <si>
    <t>m</t>
  </si>
  <si>
    <t>DESMONTAJE Y RETIRADA DE REMATE PIÑON DE ACERO INOXIDABLE. JORNADA 2:30 - 5:00 A.M.</t>
  </si>
  <si>
    <t>EZ0200MT</t>
  </si>
  <si>
    <t>kg</t>
  </si>
  <si>
    <t>DESMONTAJE DE PERFILES METÁLICOS</t>
  </si>
  <si>
    <t>DESMONTAJE DE PERFILES METÁLICOS, POR MEDIOS MANUALES, INCLUSO LIMPIEZA, REPOSICIÓN O CARGA Y TRANSPORTE DE ESCOMBROS A VERTEDERO O PLANTA DE RECICLAJE Y CON P.P. DE MEDIOS AUXILIARES, SEGÚN INDICACIONES DE D.F.</t>
  </si>
  <si>
    <t>ED0310</t>
  </si>
  <si>
    <t>DESMONTAJE DE CUBO INFORMATIVO. (NOCTURNO)</t>
  </si>
  <si>
    <t>DESMONTAJE DE CUBO INFORMATIVO CON ELEMENTOS DE ANCLAJE Y FIJACIÓN, INCLUSO RETIRADA Y CUSTODIA EN OBRA PARA SU POSTERIOR REINSTALACIÓN, EN HORARIO NOCTURNO.</t>
  </si>
  <si>
    <t>E01H260D</t>
  </si>
  <si>
    <t>DESMONTAJE DE CANALETA PORTACABLES E INSTALACIÓN ELÉCTRICA.</t>
  </si>
  <si>
    <t>DESMONTAJE DE CONJUNTO DE CANALETAS PORTACABLES DE CUALQUIER MEDIDA EXISTENTES EN LOS ANDENES, VISTAS U OCULTAS, INCLUYENDO EL DESCONEXIONADO ELÉCTRICO A SOPORTES LUMINOSOS DE PUBLICIDAD, PUNTOS DE SOCORRO, ETC., RETIRADA DE ELEMENTOS DE FIJACIÓN Y CABLEADO DE INSTALACIÓN ELÉCTRICA ACTUAL, INCLUSO TRANSPORTE DE ESCOMBROS A VERTEDERO.</t>
  </si>
  <si>
    <t>E01H260</t>
  </si>
  <si>
    <t>DESMONTAJE DE CANALETA PORTACABLES E INSTALACIÓN ELÉCTRICA. (NOCTURNO)</t>
  </si>
  <si>
    <t>DESMONTAJE DE CONJUNTO DE CANALETAS PORTACABLES DE CUALQUIER MEDIDA EXISTENTES EN LOS ANDENES, VISTAS U OCULTAS, INCLUYENDO EL DESCONEXIONADO ELÉCTRICO A SOPORTES LUMINOSOS DE PUBLICIDAD, PUNTOS DE SOCORRO, ETC., RETIRADA DE ELEMENTOS DE FIJACIÓN Y CABLEADO DE INSTALACIÓN ELÉCTRICA ACTUAL, INCLUSO TRANSPORTE DE ESCOMBROS A VERTEDERO, EN HORARIO NOCTURNO.</t>
  </si>
  <si>
    <t>ED0220</t>
  </si>
  <si>
    <t>DESMONTAJE DE CARTEL DE PUBLICIDAD INSTITUCIONAL (PI) DE 100X70 CM.</t>
  </si>
  <si>
    <t>DESMONTAJE DE CARTEL DE PUBLICIDAD INSTITUCIONAL (PI) DE 100X70 CM., INCLUSO ANCLAJES, RETIRADA Y TRANSPORTE AL ALMACÉN DE METRO O CUSTODIA EN OBRA PARA SU POSTERIOR INSTALACIÓN, EN HORARIO NOCTURNO.</t>
  </si>
  <si>
    <t>ED0600</t>
  </si>
  <si>
    <t>DESMONTAJE DE MUEBLE DE PUBLICIDAD 4,00X3,00 M, DISEÑO ACTUAL (NOCTURNO)</t>
  </si>
  <si>
    <t>DESMONTAJE DE MUEBLE DE PUBLICIDAD DE 4,00X3,00 M, DISEÑO ACTUAL, SITUADO EN ANDÉN, RETIRADA Y TRANSPORTE AL ALMACÉN O CUSTODIA EN OBRA PARA SU POSTERIOR INSTALACIÓN.</t>
  </si>
  <si>
    <t>ED0390D</t>
  </si>
  <si>
    <t>DESMONTAJE DE FALSO TECHO DE LAMAS METÁLICAS</t>
  </si>
  <si>
    <t>DESMONTAJE DE FALSO TECHO DE LAMAS METÁLICAS, INCLUSO MEDIOS AUXILIARES, PERFILERÍA, ELEMENTOS DE CUELGUE, LUMINARIA, DESCONEXIÓN ELÉCTRICA Y RETIRADA A VERTEDERO O ALMACÉN DE METRO, EN HORARIO DIURNO.</t>
  </si>
  <si>
    <t>Total L06.OD.02</t>
  </si>
  <si>
    <t>L06.OD.01</t>
  </si>
  <si>
    <t>DEMOLICIONES</t>
  </si>
  <si>
    <t>EL0300</t>
  </si>
  <si>
    <t>DEMOLICIÓN DE CANALÓN DE FIBROCEMENTO</t>
  </si>
  <si>
    <t>DEMOLICIÓN DE CANALÓN DE FIBROCEMENTO, CON P.P. DE BAJANTE, POR MEDIOS MANUALES, INCLUSO LIMPIEZA, CARGA Y TRANSPORTE DE ESCOMBROS AL VERTEDERO Y CON P.P. DE MEDIOS AUXILIARES</t>
  </si>
  <si>
    <t>EL0540</t>
  </si>
  <si>
    <t>DEMOLICIÓN FÁB.LADRILLO HUECO D. 1/2 PIE A MANO</t>
  </si>
  <si>
    <t>DEMOLICIÓN DE MUROS DE FÁBRICA DE LADRILLO HUECO DOBLE DE 1/2 PIE DE ESPESOR, POR MEDIOS MANUALES, INCLUSO LIMPIEZA CARGA Y TRANSPORTE DE ESCOMBROS AL VERTEDERO Y CON P.P. DE MEDIOS AUXILIARES.</t>
  </si>
  <si>
    <t>EL0220R</t>
  </si>
  <si>
    <t>DEMOLICIÓN CON RECUPERACIÓN DE APLACADOS A MANO</t>
  </si>
  <si>
    <t>DEMOLICIÓN CON RECUPERACIÓN DE PIEZAS ENTERAS DE APLACADOS DE LOSAS DE PIEDRAS NATURALES O ARTIFICIALES RECIBIDAS CON PEGAMENTO O CON ESCAYOLA, POR MEDIOS MANUALES, PARA SU USO EN OBRA O PARA TRASLADO A ALMACÉN SEGÚN INDICACIONES DE LA DIRECCIÓN DE OBRA. INCLUSO LIMPIEZA, CARGA Y TRANSPORTE DE ESCOMBROS A VERTEDERO O PLANTA DE RECICLAJE DE AQUELLAS PIEZAS QUE NO PUEDAN RECUPERARSE,  Y P.P. DE MEDIOS AUXILIARES.</t>
  </si>
  <si>
    <t>EL0225NP</t>
  </si>
  <si>
    <t>DEMOLICIÓN CON RECUPERACIÓN DE APLACADOS A MANO. (NOCTURNO)</t>
  </si>
  <si>
    <t>DEMOLICIÓN CON RECUPERACIÓN DE PIEZAS ENTERAS DE APLACADOS DE LOSAS DE PIEDRAS NATURALES O ARTIFICIALES RECIBIDAS CON PEGAMENTO O CON ESCAYOLA, POR MEDIOS MANUALES, PARA SU USO EN OBRA O PARA TRASLADO A ALMACÉN SEGÚN INDICACIONES DE LA DIRECCIÓN DE OBRA. INCLUSO LIMPIEZA, CARGA Y TRANSPORTE DE ESCOMBROS A VERTEDERO O PLANTA DE RECICLAJE DE AQUELLAS PIEZAS QUE NO PUEDAN RECUPERARSE,  Y P.P. DE MEDIOS AUXILIARES. EN HORARIO NOCTURNO</t>
  </si>
  <si>
    <t>EL0130NP</t>
  </si>
  <si>
    <t>CORTE CON RADIAL (NOCTURNO)</t>
  </si>
  <si>
    <t>CORTE PERIMETRAL EN PARAMENTO VERTICAL CON RADIAL DE DISCO DE DIAMANTE, INCLUSO LIMPIEZA, CARGA Y TRANSPORTE DE ESCOMBROS A VERTEDERO O PLANTA DE RECICLAJE Y CON P.P. DE MEDIOS AUXILIARES EN HORARIO NOCTURNO.</t>
  </si>
  <si>
    <t>EZ0320N</t>
  </si>
  <si>
    <t>LIMPIEZA Y PREPARACIÓN DE TODOS LOS ELEMENTOS METÁLICOS (NOCTURNO)</t>
  </si>
  <si>
    <t>LIMPIEZA Y PREPARACIÓN DE TODOS LOS ELEMENTOS METÁLICOS QUE NO SE SUSTITUYEN, MEDIANTE MEDIOS MANUALES, INCLUSO LIMPIEZA, CARGA Y TRANSPORTE DE ESCOMBROS A VERTEDERO O PLANTA DE RECICLAJE Y CON P.P. DE MEDIOS AUXILIARES. EN HORARIO NOCTURNO.</t>
  </si>
  <si>
    <t>Total L06.OD.01</t>
  </si>
  <si>
    <t>L06.OD.04</t>
  </si>
  <si>
    <t>RED DE DRENAJE Y SANEAMIENTO</t>
  </si>
  <si>
    <t>EJ0190</t>
  </si>
  <si>
    <t>CANALÓN PVC CIRCULAR DESARROLLO 185 mm</t>
  </si>
  <si>
    <t>CANALÓN DE PVC CIRCULAR, CON 185 MM DE DESARROLLO, FIJADO MEDIANTE GAFAS DE SUJECIÓN , TOTALMENTE EQUIPADO, INCLUSO CON P.P. DE PIEZAS ESPECIALES Y REMATES FINALES DE PVC, Y PIEZAS DE CONEXIÓN A BAJANTES, COMPLETAMENTE INSTALADO.</t>
  </si>
  <si>
    <t>ER0210</t>
  </si>
  <si>
    <t>BAJANTE DE PVC DE D=50 MM PARA DESAGÜE, NOCTURNO</t>
  </si>
  <si>
    <t>SUMINISTRO Y MONTAJE DE BAJANTE DE PVC DE D=50 MM PARA DESAGÜE DE FILTRACIONES, ACOMETIDA A LA ARQUETA A PIE DE BAJANTE Y AL CANALÓN, TAPADO DE ROZA CON MORTERO DE CEMENTO, REPOSICIÓN DE ALICATADO IGUAL AL EXISTENTE, TOTALMENTE TERMINADO EN HORARIO NOCTURNO.</t>
  </si>
  <si>
    <t>Total L06.OD.04</t>
  </si>
  <si>
    <t>L06.OD.03</t>
  </si>
  <si>
    <t>IMPERMEABILIZACIÓN Y AISLAMIENTOS</t>
  </si>
  <si>
    <t>EI0020</t>
  </si>
  <si>
    <t>ml</t>
  </si>
  <si>
    <t>CANALÓN EN "U" 125X52 EN RESINAS DE POLIÉSTER Y FV, (NOCTURNO)</t>
  </si>
  <si>
    <t>SUMINISTRO Y MONTAJE DE CANALÓN EN "U" DE 125X52 MM REALIZADO A BASE DE RESINAS DE POLIÉSTER MODIFICADAS Y FIBRA DE VIDRIO, CLASIFICACIÓN AL FUEGO M-1 Y A LA EMISIÓN DE HUMOS F-2, TOTALMENTE RECIBIDO A PARAMENTO VERTICAL Y COLOCADO, EN HORARIO NOCTURNO.</t>
  </si>
  <si>
    <t>NEI001</t>
  </si>
  <si>
    <t>ÁNGULO 25X25X2,5 MM. DE RESINAS DE POLIÉSTER Y FV. (NOCTURNO)</t>
  </si>
  <si>
    <t>SUMINISTRO Y COLOCACIÓN DE ÁNGULO 25X25X2,5 MM. PREFABRICADO, REALIZADO A BASE DE RESINAS DE POLIÉSTER MODIFICADAS Y FIBRA DE VIDRIO, DE CLASIFICACIÓN EUROPEA DE REACCIÓN AL FUEGO B-S2, D0 Y LIBRE DE HALÓGENOS, PARA UNIÓN DE LAMAS EN CLAVE DE BÓVEDA DE ANDÉN, TOTALMENTE INSTALADO, I/P.P. DE JORNADA DE AGENTE DE COMPROBACIÓN DE CORTE DE TRACCIÓN, EN HORARIO NOCTURNO.</t>
  </si>
  <si>
    <t>0201</t>
  </si>
  <si>
    <t>TAPONAMIENTO DE VIAS DE AGUA (NOCTURNO)</t>
  </si>
  <si>
    <t>TAPONAMIENTO DE VIAS DE AGUA CON MORTERO HIDRAULICO DE FRAGUADO INSTANTANEO, O SISTEMA EQUIVALENTE, EN HORARIO NOCTURNO.</t>
  </si>
  <si>
    <t>EI0040D</t>
  </si>
  <si>
    <t>IMPERMEABILIZACIÓN CON LAMA FV Y RESINAS DE POLIESTER EN ANDENES.</t>
  </si>
  <si>
    <t>SUMINISTRO Y MONTAJE DE IMPERMEABILIZACIÓN EN ANDENES CON LAMA DE FIBRA DE VIDRIO CON RESINAS DE POLIÉSTER MODIFICADAS, DE CLASIFICACIÓN EUROPEA DE REACCIÓN AL FUEGO B-S2, D0 Y LIBRE DE HALÓGENOS, DE 40 CM DE ANCHO ÚTIL, INCLUSO COLOCACIÓN, PARTE PROPORCIONAL DE RASTRELES DE SUJECIÓN A BÓVEDA CON PERFILES EN Z COLGADOS DE VARILLA DE ACERO INOXIDABLE, TACOS QUÍMICOS O DE SUJECIÓN HILTI HPS-R8/5 PARA SUJECIÓN DE VARILLA Y TORNILLOS DE ACERO INOXIDABLE ROSCA-CHAPA PARA SUJECIÓN DE LAMA A RASTREL, CON P.P. DE MEDIOS AUXILIARES, TOTALMENTE INSTALADO.</t>
  </si>
  <si>
    <t>EI0040</t>
  </si>
  <si>
    <t>IMPERMEABILIZACIÓN CON LAMA FV Y RESINAS DE POLIESTER EN ANDENES..(NOCTURNO)</t>
  </si>
  <si>
    <t>SUMINISTRO Y MONTAJE DE IMPERMEABILIZACIÓN EN ANDENES CON LAMA DE FIBRA DE VIDRIO CON RESINAS DE POLIÉSTER MODIFICADAS, DE CLASIFICACIÓN EUROPEA DE REACCIÓN AL FUEGO B-S2, D0 Y LIBRE DE HALÓGENOS, DE 40 CM DE ANCHO ÚTIL, INCLUSO COLOCACIÓN, PARTE PROPORCIONAL DE RASTRELES DE SUJECIÓN A BÓVEDA CON PERFILES EN Z COLGADOS DE VARILLA DE ACERO INOXIDABLE, TACOS QUÍMICOS O DE SUJECIÓN HILTI HPS-R8/5 PARA SUJECIÓN DE VARILLA Y TORNILLOS DE ACERO INOXIDABLE ROSCA-CHAPA PARA SUJECIÓN DE LAMA A RASTREL, CON P.P. DE MEDIOS AUXILIARES, TOTALMENTE INSTALADO, EN HORARIO NOCTURNO.</t>
  </si>
  <si>
    <t>EI0187</t>
  </si>
  <si>
    <t xml:space="preserve"> LÁMINA DE POLIETILENO EXPANDIDO, CLASIFICADO A FUEGO B-S1-D0 (NOCTURNO)</t>
  </si>
  <si>
    <t>SUMINISTRO E INSTALACIÓN DE LÁMINA DE IMPERMEABILIZACIÓN VISTA, TIPO TROCELLEN CLASSIC, O EQUIVALENTE, DE 5,5 MM DE ESPESOR, CON ADITIVOS RETARDANTES A LA LLAMA QUE LE CONFIEREN UNA CLASIFICACIÓN DE REACCIÓN A FUEGO BS1D0, SEGÚN LA NORMA UNE EN 13501-1.
LA LÁMINA ESTÁ FORMADA POR UNA ESPUMA DE POLIETILENO RETICULADO REFORZADA A UNA DE LAS CARAS CON UNA RAFIA DE FUERZO Y POR LA OTRA CON UN FILM GRAVADO DE PROTECCIÓN, FIJADA A LAS SUPERFICIES CON EL AUXILIO DE FIJACIONES MECÁNICAS, DEL TIPO CLAVOS APLICADOS A TIRO Y ESPIGAS DE AISLAMIENTO DE POLIPROPILENO, APROXIMADAMENTE UN 50% DE CADA TIPO; CON UNA DENSIDAD MEDIA DE 4 UD/M2, SIENDO MAYOR LA DENSIDAD EN BÓVEDA (DE 4 A 6 UD/M2), Y MENOR DENSIDAD EN HASTÍALES (2 A 4 UD/M2), SOBRE SOPORTE REGULAR, RESISTENTE Y EXENTO DE ELEMENTOS CORTANTES.
INCLUSO EQUIPOS DE TERMOSOLDADURA POR AIRE CALIENTE PARA SOLDADURA DE SOLAPES Y COLOCACIÓN DE PARCHES CUBRIENDO LAS FIJACIONES, ASÍ COMO MERMAS DE MATERIAL, Y P.P. DE MEDIOS AUXILIARES Y DE ELEVACIÓN. (NOCTURNO)</t>
  </si>
  <si>
    <t>Total L06.OD.03</t>
  </si>
  <si>
    <t>L06.OD.06</t>
  </si>
  <si>
    <t>ALBAÑILERÍA</t>
  </si>
  <si>
    <t>CM1E12AP410</t>
  </si>
  <si>
    <t>ALICATADO PORCELÁNICO GRAN FORMATO 60x40 cm CON ADHESIVO CEMENTOSO C2E S2 GRIS (NOCTURNO)</t>
  </si>
  <si>
    <t>ALICATADO PORCELÁNICO DE GRAN FORMATO DE 60X40 CM (BIII SEGÚN UNE-EN 14411:2016), COLOCADO A LÍNEA, RECIBIDO CON ADHESIVO CEMENTOSO ALIGERADO Y DE ALTAS PRESTACIONES, C2E S2, SEGÚN UNE-EN 12004-1:2017, COLOR A DEFINIR POR D.F., ALTAMENTE DEFORMABLE, CON DESLIZAMIENTO VERTICAL NULO, TIEMPO ABIERTO PROLONGADO, ELEVADA CAPACIDAD HUMECTANTE Y ALTO RENDIMIENTO; SIN INCLUIR ENFOSCADO DE MORTERO. I/P.P. DE CORTES, INGLETES, PIEZAS ESPECIALES, REJUNTADO CON MORTERO ESPECIAL CG2 WA (SEGÚN UNE-EN 13888:2009) Y LIMPIEZA. SEGÚN NTE-RPA-4. MEDIDO DEDUCIENDO HUECOS SUPERIORES A 1 M2. PARA UN ESPESOR DE RENDIMIENTO DE 2 KG/M2. MATERIALES CON MARCADO CE Y DDP (DECLARACIÓN DE PRESTACIONES) SEGÚN REGLAMENTO (UE) 305/2011 O NORMATIVA EQUIVALENTE. EN HORARIO NOCTURNO.</t>
  </si>
  <si>
    <t>NEA001N</t>
  </si>
  <si>
    <t>AYUDA DE ALBAÑILERÍA A LA INSTALACIÓN ELÉCTRICA.(NOCTURNO)</t>
  </si>
  <si>
    <t>AYUDA DE ALBAÑILERÍA A LA INSTALACIÓN ELÉCTRICA. EN HORARIO NOCTURNO.</t>
  </si>
  <si>
    <t>EVA0090NNP</t>
  </si>
  <si>
    <t>COLOCACIÓN DE MARMOLINA 60X40 CM. (NOCTURNO)</t>
  </si>
  <si>
    <t>COLOCACIÓN DE MARMOLINA 60X40 CM PROCEDENTE DE RECUPERACIÓN, COLOCADO A LÍNEA, RECIBIDO CON MORTERO DE CEMENTO CEM II/A-P 32,5 R Y ARENA DE MIGA (M-5), I/P.P. DE CORTES, INGLETES, PIEZAS ESPECIALES, REJUNTADO CON LECHADA DE CEMENTO BLANCO BL-V 22,5 Y LIMPIEZA, MEDIDO DEDUCIENDO HUECOS SUPERIORES A 1 M2. I/ P.P. DE MEDIOS AUXILIARES, INCLUSO TRANSPORTE A ALMACÉN DE METRO DE MADRID DE PIEZAS NO COLOCADAS, EN HORARIO NOCTURNO.</t>
  </si>
  <si>
    <t>EVG0050N</t>
  </si>
  <si>
    <t>ENFOSCADO MAESTREADO HIDRÓFUGO M-10 VERTICAL (NOCTURNO)</t>
  </si>
  <si>
    <t>ENFOSCADO MAESTREADO Y FRATASADO CON MORTERO HIDRÓFUGO Y ARENA DE RÍO M-10, EN PARAMENTOS VERTICALES, I/REGLEADO, SACADO DE ARISTAS Y RINCONES CON MAESTRAS CADA 3 M. Y ANDAMIAJE, MEDIDO DEDUCIENDO HUECOS.EN HORARIO NOCTURNO.</t>
  </si>
  <si>
    <t>EAF0020N</t>
  </si>
  <si>
    <t>FÁB.LADRILLO PERFORADO 7CM 1/2P.INTERIOR MORTERO M-5.(NOCTURNO)</t>
  </si>
  <si>
    <t>SUMINISTRO Y EJECUCIÓN DE FÁBRICA DE LADRILLO PERFORADO TOSCO DE 24X11,5X7 CM., DE 1/2 PIE DE ESPESOR EN INTERIOR, RECIBIDO CON MORTERO DE CEMENTO CEM II/B-P 32,5 N Y ARENA DE RÍO TIPO M-5, PREPARADO EN CENTRAL Y SUMINISTRADO A PIE DE OBRA, PARA REVESTIR, I/REPLANTEO, NIVELACIÓN Y APLOMADO, P.P. DE ENJARJES, MERMAS, ROTURAS, HUMEDECIDO DE LAS PIEZAS, REJUNTADO, CARGADEROS, MOCHETAS, PLAQUETAS, ESQUINAS, LIMPIEZA Y MEDIOS AUXILIARES. MEDIDA DEDUCIENDO HUECOS SUPERIORES A 1 M2. EN HORARIO NOCTURNO.</t>
  </si>
  <si>
    <t>234234</t>
  </si>
  <si>
    <t>REGULARIZACIÓN DE FÁBRICA DE LADRILLO (NOCTURNO)</t>
  </si>
  <si>
    <t>REGULARIZACIÓN, NIVELACIÓN, INCLUSO PICADO DE LA CORONACIÓN DE LA FÁBRICA DE LADRILLO DE LA CÁMARA BUFA DE LOS ANDENES PARA EL APOYO DE LA CANALETA PORTACABLES. INCLUSO PARTE PROPORCIONAL DE MEDIOS AUXILIARES, LIMPIEZA CARGA Y TRANSPORTE DE ESCOMBROS AL VERTEDERO .EN HORARIO NOCTURNO.</t>
  </si>
  <si>
    <t>Total L06.OD.06</t>
  </si>
  <si>
    <t>L06.OD.07</t>
  </si>
  <si>
    <t>CERRAJERÍA Y CARPINTERÍA METÁLICA</t>
  </si>
  <si>
    <t>EHI0230</t>
  </si>
  <si>
    <t>REMATE PIÑON DE ACERO INOXIDABLE. JORNADA 2:30 - 5:00 A.M.</t>
  </si>
  <si>
    <t>SUMINISTRO Y MONTAJE DE REMATE PIÑÓN DE ACERO INOXIDABLE, A BASE DE TRES  CHAPAS EN FORMA DE "U" DE 25 CM. DE ANCHO Y 2 MM DE ESPESOR, SOLDADAS EN ÁNGULO DE 90º, GUARDANDO LA FORMA DE LA EMBOCADURA DEL TÚNEL A LA ESTACIÓN, REFORZANDO SUS BORDES CON CUADRADILLO DE 10X10 MM DEL MISMO MATERIAL SOLDADO A LA CHAPA, I/ PERFILERÍA AUXILIAR DE ACERO GALVANIZADO PARA SU MONTAJE Y MEDIOS AUXILIARES NECESARIOS. COLOCADO. JORNADA 2:30 - 5:00 A.M.</t>
  </si>
  <si>
    <t>NEC001N</t>
  </si>
  <si>
    <t>SUMINISTRO Y COLOCACIÓN DE BANDEJA REJIBAND DE 300 MM. (NOCTURNO)</t>
  </si>
  <si>
    <t>SUMINISTRO Y COLOCACIÓN DE BANDEJA REJIBAND DE 300 X 60 MM DE ACERO GALVANIZADO SOLDADA A LA ESTRUCTURA, CON UNA BANDEJA REJIBAND DE 100X60 MM. SOLDADA A LA DE 300 MM., PARA DISPONER DE TRES COMPARTIMENTOS PARA ALOJAR SUJETOS LOS CABLES, CON P.P. DE BRIDAS Y ELEMENTOS DE SUJECIÓN Y ATADO DE LOS CABLES A TENDER POR LA CANALETA. TOTALMENTE INSTALADA EN HORARIO NOCTURNO, SEGUN PLANOS DE PROYECTO.EN HORARIO NOCTURNO.</t>
  </si>
  <si>
    <t>EHI0020</t>
  </si>
  <si>
    <t>BANDEJA DE REMATE EN FORMA DE U EN ACERO INOXIDABLE. (NOCTURNO)</t>
  </si>
  <si>
    <t>BANDEJA DE REMATE EN CHAPA DE ACERO INOXIDABLE CALIDAD AISI 316 ACABADO ESMERILADO, DE 2 MM DE ESPESOR, CON SUS CORRESPONDIENTES PLIEGUES, FORMADA POR: CAJÓN PLANO Y DE DIMENSIONES VARIABLES SEGÚN CASO, RECOGIDA DE AGUA PROCEDENTE DE IMPERMEABILIZACIÓN MEDIANTE CANALÓN DE PVC DE 125 Y BAJANTE DE PVC DE 90 MM, DANDO UNA PENDIENTE MÍNIMA DEL 2%, PIEZAS, LUNETO Y REMATES EN GENERAL. TOTALMENTE ACABADO, EN HORARIO NOCTURNO.</t>
  </si>
  <si>
    <t>NEVB0230N</t>
  </si>
  <si>
    <t>TAPA CANALETA VITRIFICADA DE 2M X 390 MM. (NOCTURNO)</t>
  </si>
  <si>
    <t>SUMINISTRO Y COLOCACIÓN DE TAPA  DE LA CANALETA  DE DIMENSIONES 390 MM DE ANCHO Y 2 M DE LONGITUD, PRACTICABLE CON BISAGRA CONTINUA Y 3 CERROJILLOS. REALIZADA CON EL MISMO MATERIAL QUE EL PANEL DE REVESTIMIENTO, ESMALTADA Y VITRIFICADA (500 MICRAS) CON TRES COLORES Y CON LA SIGUIENTE DISPOSICIÓN DE LA PARTE INFERIOR A LA SUPERIOR:
- FRANJA DE 2 MM EN COLOR BLANCO.
- FRANJA DE 86 MM CON EL COLOR IDENTIFICATIVO DE LA LÍNEA. 
- FRANJA DE 2 MM EN COLOR BLANCO.
- FRANJA DE COLOR AZUL, PANTONE 293, EN EL RESTO DE LA TAPA
 TOTALMENTE INSTALADA, INCLUSO REMATES, TORNILLERÍA, Y ELEMENTOS DE ANCLAJE A LA CANALETA.
EN HORARIO NOCTURNO</t>
  </si>
  <si>
    <t>NEVB0230NMB</t>
  </si>
  <si>
    <t>PERFIL EN L PARA TAPA DE CANALETA (NOCTURNO)</t>
  </si>
  <si>
    <t>SUMINISTRO Y COLOCACIÓN DE PERFIL EN L EN REMATE BAJO TAPA DE CANALETA DE ACERO INOXIDABLE CON ESPESOR DE 2MM CON CALIDAD AISI 316 EN ACABADO MATE SEGÚN DETALLE EN PLANOS. EN HORARIO NOCTURNO.</t>
  </si>
  <si>
    <t>EHI0100</t>
  </si>
  <si>
    <t>CHAPA DE ACERO INOXIDABLE EN REMATES. (NOCTURNO)</t>
  </si>
  <si>
    <t>SUMINISTRO Y MONTAJE DE CHAPA DE ACERO INOXIDABLE DE 2 MM DE ESPESOR, CALIDAD AISI 316, COLOCADA EN REMATES LATERALES DE PUERTAS DE ANDENES CON PARAMENTOS, LUNETOS, ETC., INCLUSO P.P. DE PERFILES DE ESTRUCTURA PARA SUJECIÓN DE LA MISMA, EN HORARIO NOCTURNO.</t>
  </si>
  <si>
    <t>E09H990OD</t>
  </si>
  <si>
    <t>ESTRUCTURA DE ACERO GALVANIZADO PARA SOPORTE CANALETA CABLES. HASTA 30 CM DE BASE (NOCTURNO)</t>
  </si>
  <si>
    <t>SUMINISTRO Y MONTAJE DE ESTRUCTURA CANALETA SUPERIOR PARA FORMACIÓN DE CANALETA CONSTITUIDA POR LOS SIGUIENTES ELEMENTOS:
-ESTRUCTURA PORTANTE DE CANALETA SUPERIOR FORMADA POR PERFILES DE ACERO GALVANIZADO EN CALIENTE DE DIFERENTES SECCIONES (SEGÚN PLANOS DE DETALLE), ANCLADA AL PARAMENTO VERTICAL.
-SOLDADURAS DE LA ESTRUCTURA REALIZADAS IN SITU REALIZAS EN GALVANIZADO EN FRÍO.
-SE INCLUIRÁ TODO TIPO DE ELEMENTOS NECESARIOS PARA SU CORRECTO ANCLAJE TALES COMO PERFILERÍA, TORNILLERÍA, HERRAMIENTAS Y MEDIOS AUXILIARES, COMPLETAMENTE TOTALMENTE MONTADOS, EN HORARIO NOCTURNO.</t>
  </si>
  <si>
    <t>EHI0230D</t>
  </si>
  <si>
    <t>REMATE PIÑON DE ACERO INOXIDABLE</t>
  </si>
  <si>
    <t>SUMINISTRO Y MONTAJE DE REMATE PIÑÓN DE ACERO INOXIDABLE, A BASE DE TRES  CHAPAS EN FORMA DE "U" DE 25 CM. DE ANCHO Y 2 MM DE ESPESOR, SOLDADAS EN ÁNGULO DE 90º, GUARDANDO LA FORMA DE LA EMBOCADURA DEL TÚNEL A LA ESTACIÓN, REFORZANDO SUS BORDES CON CUADRADILLO DE 10X10 MM DEL MISMO MATERIAL SOLDADO A LA CHAPA, I/ PERFILERÍA AUXILIAR DE ACERO GALVANIZADO PARA SU MONTAJE Y MEDIOS AUXILIARES NECESARIOS. COLOCADO.</t>
  </si>
  <si>
    <t>Total L06.OD.07</t>
  </si>
  <si>
    <t>L06.OD.10</t>
  </si>
  <si>
    <t>MOBILIARIO Y MONTAJES</t>
  </si>
  <si>
    <t>EK0150</t>
  </si>
  <si>
    <t>MONTAJE DE ESPEJO DE PIÑÓN, NOCTURNO</t>
  </si>
  <si>
    <t>MONTAJE DE ESPEJO DE PIÑÓN PROCEDENTE DE ACOPIO EN OBRA O ALMACÉN DE METRO, INCLUSO REPLANTEO, ANCLAJES MECÁNICOS, MEDIOS AUXILIARES, AJUSTE Y REPOSICIÓN DE ALGÚN ELEMENTO DAÑADO, EN HORARIO NOCTURNO.</t>
  </si>
  <si>
    <t>CART4</t>
  </si>
  <si>
    <t>CARTEL DE PUBLICIDAD EXTERIOR 4X3 ARTICULADO (NOCTURNO)</t>
  </si>
  <si>
    <t>SUMINISTRO Y COLOCACION DE CARTEL DE PUBLICIDAD EXTERIOR 4X3M , RECTO O CURVO, ARTICULADO PARA FACILITAR LA APERTURA DE CANALETAS DE CABLREADO, INCLUSO TRANSPORTE, REPLANTEO, ANCLAJES MECÁNICOS Y REPOSICIÓN DE ALGÚN ELEMENTO DETERIORADO, TOTALMENTE TERMINADO, EN HORARIO NOCTURNO.</t>
  </si>
  <si>
    <t>EK0020N</t>
  </si>
  <si>
    <t>ESPEJO DE PIÑÓN TIPO METRO. NOCTURNO</t>
  </si>
  <si>
    <t>SUMINISTRO Y COLOCACIÓN DE ESPEJO DE PIÑÓN TIPO METRO, DE DIMENSIONES 100 X 80 CM. Ó 90 X 80 CM., ANCLADO AL SUELO CON SOPORTE DE ACERO INOXIDABLE, REGULABLE EN ALTURA Y BRAZO CON RÓTULA PARA SU ORIENTACIÓN. TOTALMENTE INSTALADO.</t>
  </si>
  <si>
    <t>Total L06.OD.10</t>
  </si>
  <si>
    <t>L06.OD.09</t>
  </si>
  <si>
    <t>PINTURAS</t>
  </si>
  <si>
    <t>EB0170N</t>
  </si>
  <si>
    <t>PINTURA ESMALTE ESTRUCTURA MET.(NOCTURNO)</t>
  </si>
  <si>
    <t>SUMINISTRO Y APLICACIÓN DE PINTURA SOBRE PERFILES LAMINADOS, CON UNA MANO DE MINIO DE PLOMO ELECTROLÍTICO Y DOS MANOS DE ESMALTE GRASO, I/CEPILLADO DEL SOPORTE.EN HORARIO NOCTURNO.</t>
  </si>
  <si>
    <t>Total L06.OD.09</t>
  </si>
  <si>
    <t>L06.OD.11</t>
  </si>
  <si>
    <t>VARIOS</t>
  </si>
  <si>
    <t>T0031</t>
  </si>
  <si>
    <t>CERRAMIENTO DE TÚNEL CON TAPE DE LONA O EQUIVALENTE. JORNADA 2:30 - 5:00 A.M.</t>
  </si>
  <si>
    <t>SUMINISTRO Y COLOCACIÓN DE TAPE DE LONA O MATERIAL EQUIVALENTE SOBRE ESTRUCTURA METÁLICA DE SOPORTE CON TUBO GUÍA CORREDERO PARA ASEGURAR EL PASO DE VEHICULOS FERROVIARIOS (FINAL ZONA DE TRABAJO), INCLUYE CARGA, TRANSPORTE, DESCARGA Y DESMONTAJE DEL MISMO UNA VEZ FINALIZADOS LOS TRABAJOS, CON TRASLADO A VERTEDERO. EN HORARIO NOCTURNO.</t>
  </si>
  <si>
    <t>T0071</t>
  </si>
  <si>
    <t>PUERTA 1 HOJA CHAPA GALVANIZADA CON CERRADURA NORMALIZADA DE METRO DE MADRID. JORNADA 2:30 - 5:00 A.M.</t>
  </si>
  <si>
    <t>SUMINISTRO, CARGA, TRANSPORTE, DESCARGA E INSTALACIÓN EN TABIQUE TIPO "PLADUR" O EQUIVALENTE DE PUERTA DE PASO DE 1 HOJA DE 80X200 CM, REALIZADA CON DOBLE CHAPA DE ACERO GALVANIZADO DE 1 MM. DE ESPESOR Y PANEL INTERMEDIO, INCLUSO CERCO METÁLICO, HERRAJES DE COLGAR Y SEGURIDAD CON CERRADURA UNIFICADA DE METRO DE MADRID, TOTALMENTE INSTALADA EN LOS CERRAMIENTOS DE OBRA. FINALIZADA LA OBRA SE DESMONTARÁ, INCLUSO CARGA, TRANSPORTE Y DESCARGA A RECINTO DE METRO DE MADRID INDICADO POR LA DIRECCIÓN DE OBRA .</t>
  </si>
  <si>
    <t>T0100</t>
  </si>
  <si>
    <t>m²</t>
  </si>
  <si>
    <t>CERRAMIENTO EXTERIOR DE ESTACIÓN CON CHAPA PEGASO O EQUIVALENTE. JORNADA 2:30 - 5:00 A.M.</t>
  </si>
  <si>
    <t>SUMINISTRO, CARGA, TRANSPORTE, DESCARGA EN OBRA Y MONTAJE DE CERRAMIENTO, FORMADO POR PANELES, TIPO PEGASO O EQUIVALENTE, DE CHAPA PERFILADA NERVADA DE ACERO UNE-EN 10346 O EQUIVALENTE S320 GD GALVANIZADO DE 1 MM ESPESOR Y 30 MM ALTURA DE CRESTA, FIJADOS A UNA ESTRUCTURA PORTANTE O AUXILIAR, TODO ELLO EN COLOR NORMALIZADO AZUL METRO. INCLUSO P/P DE ELEMENTOS Y TRABAJOS NECESARIOS PARA LA FORMACIÓN DE HUECOS Y JUNTAS, ESQUINAS, REMATES, ENCUENTROS, SOLAPES, MERMAS Y ACCESORIOS DE FIJACIÓN OCULTA Y ESTANQUEIDAD. TOTALMENTE MONTADO. EN HORARIO NOCTURNO.</t>
  </si>
  <si>
    <t>T0111</t>
  </si>
  <si>
    <t>PROTECCIÓN DE ESCALERA MECÁNICA CON LONA. CON CIERRE</t>
  </si>
  <si>
    <t>PROTECCIÓN DE ESCALERA MECÁNICA, CUBRIÉNDOLA CON LONA QUE LA PROTEJA FRENTE A POLVO Y HUMEDAD DURANTE LAS OBRAS. INCLUYE CARGA, TRANSPORTE, DESCARGA, COLOCACIÓN Y DESMONTAJE POSTERIOR A LA FINALIZACIÓN DE LA OBRA. CON CIERRE DE SERVICIO.</t>
  </si>
  <si>
    <t>BE0020AC</t>
  </si>
  <si>
    <t>d</t>
  </si>
  <si>
    <t>AGENTE DE CORTE DE TRACCIÓN EN ESTACIÓN O TÚNEL (NOCTURNO)</t>
  </si>
  <si>
    <t>JORNADA DE AGENTE HOMOLOGADO POR METRO DE MADRID S.A. PARA LA COMPROBACIÓN DE AUSENCIA DE TENSIÓN EN CATENARIA, INCLUSO DESPLAZAMIENTO NECESARIO A LA ESTACIÓN O TÚNEL CORRESPONDIENTE Y HERRAMIENTAS DE COMPROBACIÓN NECESARIAS PARA EFECTUAR EL CORTE, EN HORARIO NOCTURNO.</t>
  </si>
  <si>
    <t>QV0190NT</t>
  </si>
  <si>
    <t>h</t>
  </si>
  <si>
    <t>DRESINA CON GRÚA Y VAGÓN JORNADA 2:30 - 5:00 A.M.</t>
  </si>
  <si>
    <t>T0061</t>
  </si>
  <si>
    <t>CERRAMIENTO PROVISIONAL DE OBRA PARA INTERIOR DE PLACAS DE CARTÓN-YESO PINTADO EN AZUL (NOCTURNO)</t>
  </si>
  <si>
    <t>SUMINISTRO Y COLOCACIÓN DE CERRAMIENTO PROVISIONAL DE OBRA EN EL INTERIOR DE LA ESTACIÓN A BASE DE PLACAS DE YESO LAMINADO TIPO PLADUR O EQUIVALENTE, INCLUIDOS MONTANTES TANTO HORIZONTALES (CANALES) COMO VERTICALES (MONTANTES COLOCADOS CADA 40CM) A BASE DE PERFILES DE ACERO GALVANIZADO.  INCLUIDA PARTE PROPORCIONAL DE PUERTAS DE PASO DE ACERO GALVANIZADO DE ACCESO A LA ZONA DE OBRA Y ACABADAS EN EL MISMO COLOR QUE EL CERRAMIENTO. INCLUIDO AISLAMIENTO ACÚSTICO A BASE DE PANELES DE LANA DE ROCA EN ZONA INTERIOR DE OBRAS. ACABADO EN COLOR AZUL (PANTONE 293).TOTALMENTE ESTANCO EL CONJUNTO CONTRA TECHO PARA EVITAR EL PASO DE POLVO Y RUIDO COMO CONSECUENCIA DE LAS OBRAS. TOTALMENTE TERMINADA LA UNIDAD, INSTALADA EN HORARIO NOCTURNO.</t>
  </si>
  <si>
    <t>ANDL578</t>
  </si>
  <si>
    <t>SUMINISTRO Y COLOCACIÓN ESTRUCTURA ANDAMIADA</t>
  </si>
  <si>
    <t>SUMINISTRO, COLOCACIÓN, ALQUILER Y DESMONTAJE DE ESTRUCTURA ANDAMIADA EN CAVERNA DE ESTACIÓN, APOYADO EN ANDENES DE LONGITUD APROXIMADA 15 M, A 5,5 M DE ALTURA, ABARCANDO TODA LA BÓVEDA, LIBRANDO CAJA DE VÍA, INCLUSO POR ENCIMA ZONA CATENARIA. MONTAJE Y DESMONTAJE EN HORARIO NOCTURNO, INCLUSO RECOLOCACIÓN PUNTUAL DE TENSOR DE LUMINARIA.</t>
  </si>
  <si>
    <t>5646</t>
  </si>
  <si>
    <t>PROTECCIÓN DE ELEMENTOS NO DESMONTADOS (NOCTURNO)</t>
  </si>
  <si>
    <t>UNIDAD DE PROTECCIÓN DE TODOS LOS ELEMENTOS DE MOBILIARIO NO DESMONTADOS MEDIANTE SU CUBRICIÓN CON LÁMINA DE PROTECCIÓN DURANTE TRABAJOS DE MODERNIZACIÓN Y POSTERIOR RETIRADA DE LA MISMA. INCLUYE CARGA, TRANSPORTE, DESCARGA Y DESMONTAJE DEL MISMO UNA VEZ FINALIZADOS LOS TRABAJOS, CON TRASLADO A VERTEDERO. EN HORARIO NOCTURNO.</t>
  </si>
  <si>
    <t>E07X0001</t>
  </si>
  <si>
    <t>ML VALLA TRASLADABLE/VALLA DE OCULTACIÓN</t>
  </si>
  <si>
    <t>SUMINISTRO Y COLOCACIÓN DURANTE LA OBRA DE VALLA TRASLADABLE DE 3,50 X 2,00 M TIPO JULPER, FORMADA POR PANEL DE MALLA ELECTROSOLDADA DE 200 X 100 MM DE PASO DE MALLA Y POSTES VERTICALES DE 40 MM, ACABADO GALVANIZADO, COLOCADOS SOBRE BASES PREFABRICADAS DE HORMIGÓN, PARA DELIMITACIÓN PROVISIONAL DE LA ZONA DE OBRAS, CON MALLA DE OCULTACIÓN COLOCADA SOBRE LA VALLA. AMORTIZABLAS LAS VALLAS EN 5 USOS Y LAS BASES EN 5 USOS. MEDIOS AUXILIARES INCLUIDOS</t>
  </si>
  <si>
    <t>Total L06.OD.11</t>
  </si>
  <si>
    <t>Total L06.01.OD</t>
  </si>
  <si>
    <t>L06.02.OD</t>
  </si>
  <si>
    <t>MODERNIZACIÓN_INSTALACIONES</t>
  </si>
  <si>
    <t>M O'DON.PCI</t>
  </si>
  <si>
    <t>INSTALACIONES DE PROTECCIÓN CONTRA INCENDIOS</t>
  </si>
  <si>
    <t>PCI-01</t>
  </si>
  <si>
    <t>DETECCIÓN</t>
  </si>
  <si>
    <t>I05DS778</t>
  </si>
  <si>
    <t>Descuelgue y recolocación de cableados de PCI</t>
  </si>
  <si>
    <t>DESCUELGUE, PEINADO E IDENTIFICACIÓN DE MAZOS DE CABLEADOS DE PCI, INCLUSO POSTERIOR MONTAJE EN CANALETA PERIMETRAL DE TODOS LOS CABLEADOS RELACIONADOS CON LOS SISTEMAS DE PROTECCIÓN CONTRA INCENDIOS. INCLUSO LA DESCONEXIÓN EN PUNTAS Y EXTRACCIÓN DE CABLEADOS DEL MAZO CON POSTERIOR CONEXIÓN PARA FACILITAR EL PEINADO DE LOS MISMOS.</t>
  </si>
  <si>
    <t>I05DES010</t>
  </si>
  <si>
    <t>Desmontaje de elementos de detección de incendios</t>
  </si>
  <si>
    <t>DESMONTAJE Y RETIRADA DE ELEMENTOS DE DETECCIÓN DE INCENDIOS EXISTENTES, CON RECUPERACIÓN PARA METRO DE MADRID. DETECTORES, CENTRALES Y/O TUBERÍAS Y CABLEADOS. EN CUARTOS Y/O ESCALERAS MECÁNICAS O ASCENSORES. RETIRADA DE TODOS LOS ELEMENTOS DE CADA ESPACIO, ASÍ COMO SUS CONEXIONES CON OTROS CUARTOS O RIESGOS. TOTALMENTE TERMINADO.</t>
  </si>
  <si>
    <t>I05DA030</t>
  </si>
  <si>
    <t>Bus-Lazo Detección Analógica (AS+) 2x1,5mm²</t>
  </si>
  <si>
    <t>SUMINISTRO E INSTALACIÓN DE CABLEADO DE DETECCIÓN DE INCENDIOS PARA CONEXIONADO DE LOS ELEMENTOS DE LAZO COMPRENDIDOS ENTRE LA CENTRAL DE INCENDIOS Y LOS EQUIPOS PREVISTOS, MEDIANTE MANGUERA DE CABLE TRENZADO DE COBRE (AS+) DE 2X1,5MM², SEGÚN NORMATIVA VIGENTE, APANTALLADO AL CONJUNTO Y CON CUBIERTA 0,6-1KV DE POLIOLEFINA RESISTENTE AL FUEGO (90 MIN A 850ºC) CON IMPACTOS (UNE 50200) O 180 MIN A 750ºC, NO PROPAGADOR DE LLAMA Y NO PROPAGADOR DE INCENDIO, CON BAJA EMISIÓN DE HUMOS Y LIBRE DE HALÓGENOS. INCLUYENDO TUBO CORRUGADO.
TOTALMENTE INSTALADO.</t>
  </si>
  <si>
    <t>I05DA020</t>
  </si>
  <si>
    <t>Línea de alimentación eléctrica a 230 Vca (AS+) 3x2,5mm²</t>
  </si>
  <si>
    <t>SUMINISTRO Y MONTAJE DE LÍNEA DE ALIMENTACIÓN ELÉCTRICA A 230 VCA, REALIZADA MEDIANTE CONDUCTORES DE COBRE (AS+) DE 3X2,5MM², SEGÚN NORMATIVA VIGENTE, APANTALLADO AL CONJUNTO Y CON CUBIERTA DE POLIOLEFINA RESISTENTE AL FUEGO (90 MIN A 850ºC) CON IMPACTOS (UNE 50200) O 180 MIN A 750ºC, NO PROPAGADOR DE LLAMA Y NO PROPAGADOR DE INCENDIO, CON BAJA EMISIÓN DE HUMOS Y LIBRE DE HALÓGENOS.
TOTALMENTE INSTALADA.</t>
  </si>
  <si>
    <t>Total PCI-01</t>
  </si>
  <si>
    <t>PCI-02</t>
  </si>
  <si>
    <t>EXTINCIÓN</t>
  </si>
  <si>
    <t>I05XE010</t>
  </si>
  <si>
    <t>Extintor polvo ABC 6 kg</t>
  </si>
  <si>
    <t>EXTINTOR POLVO ABC 6 KG., SOPORTE, MANÓMETRO COMPROBABLE Y BOQUILLA MANGUERA CON DIFUSOR, CARTEL DE SEÑALIZACIÓN, SEGÚN NORMA UNE, CERTIFICADO POR AENOR, INCLUSO ACCESORIOS PARA SU TOTAL INSTALACIÓN.</t>
  </si>
  <si>
    <t>I05XND01</t>
  </si>
  <si>
    <t>Desmontaje de tuberías de acero y soportes</t>
  </si>
  <si>
    <t>DESMONTAJES DE TUBERÍAS DE EXTINCIÓN DE ACERO INOXIDABLE DE VARIAS MEDIDAS, INCLUSO SU SISTEMA DE FIJACIÓN Y SUPORTACIÓN. INCLUSO RETIRADA A VERTEDERO.</t>
  </si>
  <si>
    <t>I05XN180</t>
  </si>
  <si>
    <t>Tubería de acero inoxidable Ø 16 y 12  mm.</t>
  </si>
  <si>
    <t>SUMINISTRO, PREFABRICACIÓN Y MONTAJE DE TUBERÍA DE ACERO INOXIDABLE ESTIRADO EN FRÍO SIN SOLDADURA S/DIN 17458, EN CALIDAD AISI 316 L S/DIN 1.4404, PARA RAMALES DE DISTRIBUCIÓN DE 16 MM. Y 12 MM. DE DIÁMETRO Y 1,5 MM. Y 1,2 MM. DE ESPESOR DE PARED RESPECTIVAMENTE, CON P.P. DE ACCESORIOS TAMBIÉN EN ACERO INOXIDABLE Y P.P. DE SOPORTES DE ACERO INOXIDABLE ESPACIADOS SEGÚN ESPECIFICACIONES.
TOTALMENTE INSTALADA Y PROBADA.</t>
  </si>
  <si>
    <t>I05XN190</t>
  </si>
  <si>
    <t>Tubería de acero inoxidable Ø 38 y 30 mm.</t>
  </si>
  <si>
    <t>SUMINISTRO, PREFABRICACIÓN Y MONTAJE DE TUBERÍA DE ACERO INOXIDABLE ESTIRADO EN FRÍO SIN SOLDADURA, S/DIN 17458, EN CALIDAD AISI 316 L S/DIN 1.4404, PARA COLECTOR PRINCIPAL DE 38 MM. Y 30 MM. DE DIÁMETRO Y 3 MM. Y 2,5 MM. DE ESPESOR DE PARED RESPECTIVAMENTE, CON P.P. DE ACCESORIOS TAMBIÉN EN ACERO INOXIDABLE Y P.P. DE SOPORTES DE ACERO INOXIDABLE ESPACIADOS SEGÚN ESPECIFICACIONES.
TOTALMENTE INSTALADA Y PROBADA.</t>
  </si>
  <si>
    <t>I05XN300</t>
  </si>
  <si>
    <t>Estructura de suportación en cuartos</t>
  </si>
  <si>
    <t>SUMINISTRO Y MONTAJE DE ESTRUCTURA AUXILIAR EN EL TECHO DE LOS CUARTOS PARA SOPORTACIÓN DE TUBERÍAS.
SE REALIZARÁ MEDIANTE PERFILES U80 Y U40 SOLDADA A PERFILES EXISTENTES O MEDIANTE PLACAS DE ACERO DE 200 X 200 X 5 MM. INCLUSO ANCLAJES Y PEQUEÑO MATERIAL NECESARIO. TOTALMENTE INSTALADA Y PINTADA..</t>
  </si>
  <si>
    <t>I05XN400</t>
  </si>
  <si>
    <t>Válvula de purga y/o vaciado - 16 mm Ø</t>
  </si>
  <si>
    <t>SUMINISTRO E INSTALACIÓN DE VÁLVULA DE BOLA DE ACERO DE 16 MM. PARA PURGA O VACIADO DE CIRCUITO DE TUBERÍAS.
TOTALMENTE INSTALADA.</t>
  </si>
  <si>
    <t>Total PCI-02</t>
  </si>
  <si>
    <t>PCI-03</t>
  </si>
  <si>
    <t>SEÑALIZACIÓN FOTOLUMINISCENTE</t>
  </si>
  <si>
    <t>I05S020</t>
  </si>
  <si>
    <t>Placa de balizamiento fotoluminiscente 6 cm sobre perfil</t>
  </si>
  <si>
    <t>BALIZAMIENTO FOTOLUMINISCENTE (PARAMENTOS VERTICALES Y PRIMERA TABICA DE ESCALERAS), FORMADA POR PLACA DE ALTA LUMINISCENCIA DE 6 CM DE ANCHO MONTADA SOBRE PERFIL DE ALUMINIO, INCLUSO P.P. DE SERIGRAFÍA DE UNIDADES MODULARES DE FLECHAS DIRECCIONALES, PERFIL DE ALUMINIO, ACCESORIOS Y PEQUEÑO MATERIAL, SEGÚN P.G.C. Y PLANOS, TOTALMENTE INSTALADO.</t>
  </si>
  <si>
    <t>I05S101</t>
  </si>
  <si>
    <t>Cartel de señalización fotoluminiscente de 210x210 mm c/marco</t>
  </si>
  <si>
    <t>CARTEL DE SEÑALIZACIÓN FOTOLUMINISCENTE FORMADO POR PLACA DE ALTA LUMINISCENCIA DE DIMENSIONES 210 X 210 MM, CON DIFERENTES PICTOGRAMAS, INCLUSO SOPORTE ANTIVANDÁLICO REALIZADO EN ALUMINIO ANODIZADO, MEDIOS AUXILIARES Y PEQUEÑO MATERIAL, SEGÚN P.G.C. Y PLANOS, TOTALMENTE INSTALADO.</t>
  </si>
  <si>
    <t>I05S171</t>
  </si>
  <si>
    <t>Cartel de señalización fotoluminiscente de 594 x 210 mm con marco</t>
  </si>
  <si>
    <t>SUMINISTRO Y MONTAJE DE CARTEL DE SEÑALIZACIÓN FOTOLUMINISCENTE, FORMADO POR PLACA DE ALTA LUMINISCENCIA DE DIMENSIONES 594X210 MM, PICTOGRAMA "SALIDA" O "SIN SALIDA", INCLUSO SOPORTE ANTIVANDÁLICO REALIZADO EN ALUMINIO ANODIZADO Y P.P. DE COLOCACIÓN, MEDIOS AUXILIARES Y PEQUEÑO MATERIAL, SEGÚN PLIEGO DE CONDICIONES TÉCNICAS Y PLANOS, TOTALMENTE INSTALADO.</t>
  </si>
  <si>
    <t>Total PCI-03</t>
  </si>
  <si>
    <t>PCI-04</t>
  </si>
  <si>
    <t>INTEGRACIÓN</t>
  </si>
  <si>
    <t>I05INT_CERBE</t>
  </si>
  <si>
    <t>Configuración Unidad Maestra - Eliminación de Central Cerberus</t>
  </si>
  <si>
    <t>CONFIGURACIÓN Y ACTUACIONES NECESARIAS EN LA UNIDAD MAESTRA DEL CUARTO DE COMUNICACIONES PARA LA ELIMINACIÓN DE TODO RASTRO DE LAS CENTRALES Y SISTEMAS DE DETECCIÓN OBSOLETOS, QUE HAYAN SIDO DESMONTADOS, VERIFICANDO QUE DICHAS SEÑALES NO SON TRANSMITIDAS HACIA EL PUESTO DE CONTROL DE LA ESTACIÓN.</t>
  </si>
  <si>
    <t>I05INT_CZ10</t>
  </si>
  <si>
    <t>Adecuación Sistema de Detección Pre-Existente CZ-10</t>
  </si>
  <si>
    <t>RECONFIGURACIÓN DE LOS SISTEMAS SCPCI Y TCE PARA ELIMINAR LOS DETECTORES ANALÓGICOS PRE‐EXISTENTES, INTEGRADOS EN LA UNIDAD MAESTRA DEL SISTEMA DE CONTROL DE INSTALACIONES A TRAVÉS DE LA CONEXIÓN DE LA CENTRALITA CZ‐10 CON EL AUTÓMATA DEL CUARTO DE COMUNICACIONES DE LA ESTACION. SE INCLUYE LA RECONFIGURACION AL NIVEL LOCAL DE CUARTO DE PCI, PCL, CENTROS TICS Y PUESTO CENTRAL.</t>
  </si>
  <si>
    <t>I05DS200</t>
  </si>
  <si>
    <t>Puesta en marcha del sistema de detección</t>
  </si>
  <si>
    <t>PUESTA EN MARCHA DEL SISTEMA DE DETECCIÓN DE INCENDIOS.</t>
  </si>
  <si>
    <t>Total PCI-04</t>
  </si>
  <si>
    <t>Total M O'DON.PCI</t>
  </si>
  <si>
    <t>M O´DON.CLI</t>
  </si>
  <si>
    <t>CLIMATIZACIÓN Y VENTILACIÓN</t>
  </si>
  <si>
    <t>M O´DON.CLI.1</t>
  </si>
  <si>
    <t>REFRIGERACION DE CUARTOS TÉCNICOS (CC1 y CE1)</t>
  </si>
  <si>
    <t>I02MPV010</t>
  </si>
  <si>
    <t>Desmontaje, traslado a nueva ubicación y posterior montaje de equipo de precisión existente</t>
  </si>
  <si>
    <t>DESMONTAJE, TRASLADO A NUEVA UBICACIÓN, SEGÚN INDICACIONES DE LA D.O., Y POSTERIOR MONTAJE DE EQUIPO DE REFRIGERACIÓN DE PRECISIÓN EXISTENTE, SÓLO FRÍO, DE EXPANSIÓN DIRECTA, DE 10,0 KW DE POTENCIA FRIGORÍFICA NOMINAL, INCLUYENDO NUEVAS LÍNEAS FRIGORÍFICAS (LÍQUIDO-GAS), CANALIZACIONES Y CABLEADOS ELÉCTRICOS DE FUERZA Y CONTROL, TUBERÍAS DE DESAGÜE DE CONDENSADOS, ETC., SEGÚN LO ESPECIFICADO EN PLIEGO DE CONDICIONES TÉCNICAS, ASÍ COMO NUEVA ESTRUCTURA AUXILIAR DE SOPORTACIÓN (ZÓCALO O BANCADA) CON P.P. DE FIJACIÓN A ELEMENTOS ESTRUCTURALES DE LA ESTACIÓN, AMORTIGUADORES (SILENT-BLOCKS), ACCESORIOS Y PEQUEÑO MATERIAL.
INCLUSO DESMONTAJE Y RETIRADA A PUNTO LIMPIO DE CANALIZACIONES EXISTENTES (TUBERÍAS FRIGORÍFICAS LÍQUIDO-GAS, TUBERÍAS DE DESAGÜE DE CONDENSADOS, CABLEADOS ELÉCTRICOS DE FUERZA Y CONTROL, ETC.), ACCESORIOS DE SOPORTACIÓN, COQUILLAS DE AISLAMIENTO TÉRMICO, ETC., INCLUYENDO TRANSPORTE, MEDIOS DE ELEVACIÓN, CARGA Y DESCARGA, ASÍ COMO MEDIOS AUXILIARES NECESARIOS PARA LA CORRECTA EJECUCIÓN DE LA UNIDAD.
SE INCLUIRÁ DENTRO DE ESTA PARTIDA EL VACIADO Y RECUPERACIÓN DEL GAS REFRIGERANTE ECOLÓGICO R-410A/R-407C PARA SU POSTERIOR REUTILIZACIÓN, ASÍ COMO LA REALIZACIÓN DE PRUEBAS Y PUESTA EN SERVICIO POR INSTALADOR HABILITADO, SEGÚN RITE, INCLUYENDO LA PRUEBA DE ESTANQUEIDAD CON NITRÓGENO SECO A 40 BAR, DURANTE 48H, CON ENTREGA DE CERTIFICADO A LA PROPIEDAD. INCLUSO CARGA ADICIONAL DE GAS REFRIGERANTE ECOLÓGICO R-410A/R-407C EN CASO NECESARIO, SEGÚN LAS RECOMENDACIONES DEL FABRICANTE.
TRABAJOS A REALIZAR EN HORARIO NOCTURNO RESTRINGIDO.
TOTALMENTE INSTALADO, PROBADO Y FUNCIONANDO.
NOTAS:
1) ESTA PARTIDA SÓLO SE EJECUTARÁ EN CASO NECESARIO, CON LA APROBACIÓN EXPRESA DE LA D.O., EN EL HIPOTÉTICO ESCENARIO DE QUE SE ACOMETAN ACTUACIONES DE REFORMA EN EL INTERIOR DEL CUARTO TÉCNICO EN CUESTIÓN QUE REQUIERAN EL DESMONTAJE Y POSTERIOR MONTAJE DEL EQUIPO DE PRECISIÓN EXISTENTE (SI ÉSTE SE CONSERVA PARA SEGUIR ATENDIENDO LA DEMANDA DE REFRIGERACIÓN).
2) LOS RESIDUOS NO APROVECHABLES SERÁN TRASLADADOS A VERTEDERO O PUNTO LIMPIO. LA GESTIÓN DE RESIDUOS SE REALIZARÁ A TRAVÉS DE UN GESTOR AUTORIZADO, CONFORME A LO ESTABLECIDO EN EL RD 105/2008, CON POSTERIOR ENTREGA DE CERTIFICADO A LA PROPIEDAD.</t>
  </si>
  <si>
    <t>I02MTF21</t>
  </si>
  <si>
    <t>Filtro de partículas de aire, de eficiencia mínima G4, de 235x595 mm. (Horario nocturno restringido)</t>
  </si>
  <si>
    <t>SUMINISTRO Y MONTAJE DE FILTRO DE PARTÍCULAS DE AIRE DE MATERIAL AUTOEXTINGUIBLE, CON EFICIENCIA G4, DE 235X595 MM, CON MARCO METÁLICO DE ACERO GALVANIZADO CON DOBLE MALLA PLEGADA DE ACERO GALVANIZADO CON MANTA FILTRANTE EN SU INTERIOR, PARA COLOCACIÓN EN UNIDAD INTERIOR (EVAPORADORA) Y EN CONDENSADOR REMOTO DEL EQUIPO DE REFRIGERACIÓN DE PRECISIÓN EXISTENTE, SIGUIENDO LAS RECOMENDACIONES ESPECÍFICAS DEL FABRICANTE, INCLUYENDO MEDIOS AUXILIARES NECESARIOS PARA LA CORRECTA EJECUCIÓN DE LA UNIDAD.
SE INCLUIRÁ DENTRO DE ESTA PARTIDA EL DESMONTAJE Y RETIRADA A PUNTO LIMPIO DE FILTROS DE AIRE EXISTENTES.
TRABAJOS A REALIZAR EN HORARIO NOCTURNO RESTRINGIDO.
TOTALMENTE INSTALADO.
ESTA PARTIDA SÓLO SE EJECUTARÁ EN CASO NECESARIO, BAJO LA APROBACIÓN EXPRESA DE LA D.O., EN EL HIPOTÉTICO CASO DE QUE SE CONSERVE EL EQUIPO DE ACONDICIONAMIENTO DE AIRE EXISTENTE.</t>
  </si>
  <si>
    <t>I02MTF22</t>
  </si>
  <si>
    <t>Revisión y limpieza de filtros de aire existentes. (Horario nocturno restringido)</t>
  </si>
  <si>
    <t>REVISIÓN Y LIMPIEZA DE FILTRO DE PARTÍCULAS DE AIRE DE UNIDAD INTERIOR Y CONDENSADOR REMOTO DEL EQUIPO DE REFRIGERACIÓN DE PRECISIÓN EXISTENTE, SIGUIENDO LAS RECOMENDACIONES ESPECÍFICAS DEL FABRICANTE, INCLUYENDO MEDIOS AUXILIARES NECESARIOS PARA LA CORRECTA EJECUCIÓN DE LA UNIDAD.
TRABAJOS A REALIZAR EN HORARIO NOCTURNO RESTRINGIDO.
TOTALMENTE TERMINADO.
NOTA: ESTA PARTIDA SÓLO SE EJECUTARÁ EN CASO NECESARIO, BAJO LA APROBACIÓN EXPRESA DE LA D.O., EN EL HIPOTÉTICO CASO DE QUE SE CONSERVE EL EQUIPO DE ACONDICIONAMIENTO DE AIRE EXISTENTE. EN TAL CASO, EL CONTRATISTA ADJUDICATARIO ENTREGARÁ A LA PROPIEDAD UN INFORME TÉCNICO CON REPORTAJE FOTOGRÁFICO EN LA SITUACIÓN ANTERIOR Y POSTERIOR A LA REALIZACIÓN DE LOS TRABAJOS DE LIMPIEZA.</t>
  </si>
  <si>
    <t>I02MTF23</t>
  </si>
  <si>
    <t>Revisión y limpieza de baterías de intercambio térmico. (Horario nocturno restringido)</t>
  </si>
  <si>
    <t>REVISIÓN Y LIMPIEZA DE LAS BATERÍAS DE INTERCAMBIO TÉRMICO (EVAPORADORA Y CONDENSADORA) DEL EQUIPO AUTÓNOMO PARTIDO 1X1 DE REFRIGERACIÓN DE PRECISIÓN EXISTENTE, SIGUIENDO LAS RECOMENDACIONES ESPECÍFICAS DEL FABRICANTE, INCLUYENDO MEDIOS AUXILIARES NECESARIOS PARA LA CORRECTA EJECUCIÓN DE LA UNIDAD.
INCLUIRÁ LA LIMPIEZA Y PUESTA A PUNTO DE LOS VENTILADORES DE AMBAS MÁQUINAS, ASÍ COMO DE LA ENVOLVENTE DE LAS MISMAS.
TRABAJOS A REALIZAR EN HORARIO NOCTURNO RESTRINGIDO.
TOTALMENTE TERMINADO.
NOTA: ESTA PARTIDA SÓLO SE EJECUTARÁ EN CASO NECESARIO, BAJO LA APROBACIÓN EXPRESA DE LA D.O., EN EL HIPOTÉTICO CASO DE QUE SE CONSERVE EL EQUIPO DE ACONDICIONAMIENTO DE AIRE EXISTENTE. EN TAL CASO, EL CONTRATISTA ADJUDICATARIO ENTREGARÁ A LA PROPIEDAD UN INFORME TÉCNICO CON REPORTAJE FOTOGRÁFICO EN LA SITUACIÓN ANTERIOR Y POSTERIOR A LA REALIZACIÓN DE LOS TRABAJOS DE LIMPIEZA.</t>
  </si>
  <si>
    <t>I02MTF29</t>
  </si>
  <si>
    <t>Revisión y limpieza de ventilador de renovación de aire</t>
  </si>
  <si>
    <t>REVISIÓN, LIMPIEZA Y PUESTA A PUNTO DEL EXTRACTOR DE RENOVACIÓN DE AIRE EXISTENTE, SIGUIENDO LAS RECOMENDACIONES ESPECÍFICAS DEL FABRICANTE, INCLUYENDO MEDIOS AUXILIARES NECESARIOS PARA LA CORRECTA EJECUCIÓN DE LA UNIDAD.
TOTALMENTE TERMINADO.
NOTA: ESTA PARTIDA SÓLO SE EJECUTARÁ EN CASO NECESARIO, BAJO LA APROBACIÓN EXPRESA DE LA D.O., EN EL HIPOTÉTICO CASO DE QUE EXISTA DICHO EXTRACTOR DE RENOVACIÓN DE AIRE. EN TAL CASO, EL CONTRATISTA ADJUDICATARIO ENTREGARÁ A LA PROPIEDAD UN INFORME TÉCNICO CON REPORTAJE FOTOGRÁFICO EN LA SITUACIÓN ANTERIOR Y POSTERIOR A LA REALIZACIÓN DE LOS TRABAJOS DE LIMPIEZA.</t>
  </si>
  <si>
    <t>Total M O´DON.CLI.1</t>
  </si>
  <si>
    <t>M O'DON CLI.2</t>
  </si>
  <si>
    <t>EQUIPOS CONTROL DE TEMPERATURA</t>
  </si>
  <si>
    <t>I04 TEMP01</t>
  </si>
  <si>
    <t>Desmontaje y reinstalación Eq Control Temperatura</t>
  </si>
  <si>
    <t>DESMONTAJE, CUSTODIA Y POSTERIOR REINSTALACIÓN DE EQUIPO DE CONTROL DE TEMPERATURA, FORMADO POR CUADRO DE CONTROL Y CONJUNTO DE SONDAS ASOCIADAS, INCLUYENDO P.P. DE CABLEADO DE ALIMENTACIÓN Y COMUNICACIONES Y PEQUEÑO MATERIAL AUXILIAR DE SOPORTACIÓN Y CONEXIONADO. TOTALMENTE INSTALADO, PROBADO Y FUNCIONANDO.</t>
  </si>
  <si>
    <t>Total M O'DON CLI.2</t>
  </si>
  <si>
    <t>M O´DON.CLI.3</t>
  </si>
  <si>
    <t>OBRA CIVIL AUXILIAR</t>
  </si>
  <si>
    <t>I02AUX001</t>
  </si>
  <si>
    <t>Trabajos de Obra Civil auxiliar y ayudas de albañilería</t>
  </si>
  <si>
    <t>TRABAJOS DE OBRA CIVIL AUXILIAR DERIVADOS DE LA INSTALACIÓN DE CLIMATIZACIÓN Y VENTILACIÓN TALES COMO: APERTURA DE HUECOS EN FORJADOS Y/O TABIQUERÍAS PARA COLOCACIÓN DE REJILLAS Y PARA FACILITAR EL PASO DE LÍNEAS FRIGORÍFICAS, CONDUCTOS DE AIRE, CANALIZACIONES ELÉCTRICAS DE FUERZA Y DE CONTROL, ETC., FORMACIÓN DE BANCADAS DE SOPORTACIÓN (EN CASO NECESARIO) Y/O ESTRUCTURAS METÁLICAS AUXILIARES DE SOPORTACIÓN PARA EQUIPOS DE A/A CON GUÍAS METÁLICAS EXTRAÍBLES O RETRÁCTILES FABRICADAS EN CHAPA DE AC.GALV. PARA FACILITAR EL MANTENIMIENTO DE LAS MÁQUINAS, FALSAS COLUMNAS O MOCHETAS, MONTAJE Y DESMONTAJE DE ANDAMIOS, DEMOLICIÓN Y REPOSICIÓN DE TABIQUERÍAS, DESMONTAJE, CORTE Y POSTERIOR REPOSICIÓN DE PLACAS DE FALSO TECHO, EN CASO NECESARIO, REALIZACIÓN DE ROZAS EN PARED, REGISTROS, TALADROS, ETC., INCLUYENDO COLOCACIÓN DE PASAMUROS DE ACERO GALVANIZADO, MANGUITOS CONFORMADOS DE FIBRA DE VIDRIO O POREXPAN, SELLADO DE HUECOS, IMPERMEABILIZACIÓN, ENFOSCADOS, ALICATADOS, ESCAYOLA, REMATES, PINTURA Y ACABADOS, SEGÚN INDICACIONES DE LA D.O., ASÍ COMO AYUDAS DE ALBAÑILERÍA Y MEDIOS AUXILIARES NECESARIOS PARA LA CORRECTA EJECUCIÓN DE LA UNIDAD.
INCLUSO RETIRADA Y TRASLADO DE ESCOMBROS Y/O RESIDUOS GENERADOS DURANTE LA EJECUCIÓN DE LOS TRABAJOS A PUNTO LIMPIO, ASÍ COMO ULTERIOR LIMPIEZA DE LA ZONA DE TRABAJO.
TOTALMENTE TERMINADO.</t>
  </si>
  <si>
    <t>Total M O´DON.CLI.3</t>
  </si>
  <si>
    <t>M O´DON.CLI.4</t>
  </si>
  <si>
    <t>IO2EG023</t>
  </si>
  <si>
    <t>Bandeja metálica de rejilla de acero galv. en caliente, tipo Rejiband, de 300x100 mm, para soporte de líneas frigoríficas y cabl</t>
  </si>
  <si>
    <t>SUMINISTRO Y MONTAJE DE BANDEJA METÁLICA DE REJILLA DE ACERO GALVANIZADO EN CALIENTE, DE 70 MICRAS DE ESPESOR, DE 100 MM DE ALTURA Y 300 MM DE ANCHURA, PARA SOPORTE Y CONDUCCIÓN DE LÍNEAS FRIGORÍFICAS Y CABLEADOS ELÉCTRICOS, CON CERTIFICADO DE ENSAYO DE RESISTENCIA AL FUEGO E90, CON RESISTENCIA A LA CORROSIÓN CLASE C7, CON PROTECCIÓN SUPERFICIAL, CON BORDE DE SEGURIDAD REDONDEADO, FABRICADA SEGÚN NORMATIVA IEC 61537, TIPO REJIBAND O EQUIVALENTE, COMPUESTA POR VARILLAS ELECTROSOLDADAS EN MALLA, INCLUYENDO P.P. DE SOPORTACIÓN A ELEMENTOS ESTRUCTURALES, ACCESORIOS (UNIONES, FIJACIONES, TORNILLOS, ANGULARES, PUNTAS DE REMATE, ETC.) Y PEQUEÑO MATERIAL, ASÍ COMO MEDIOS AUXILIARES NECESARIOS PARA LA CORRECTA EJECUCIÓN DE LA UNIDAD.
TOTALMENTE INSTALADO.
REFERENCIA COMERCIAL: MARCA REJIBAND® 100X300 GC C7 O EQUIVALENTE APROBADO POR LA D.O.
NOTA: ESTA PARTIDA SÓLO SE EJECUTARÁ EN CASO NECESARIO, PREVIA APROBACIÓN EXPRESA DE LA D.O.</t>
  </si>
  <si>
    <t>I02W010</t>
  </si>
  <si>
    <t>Legalización de la instalación de climatización y DFO</t>
  </si>
  <si>
    <t>REGISTRO/LEGALIZACIÓN DE LA INSTALACIÓN DE CLIMATIZACIÓN ANTE ORGANISMO COMPETENTE (DIRECCIÓN GENERAL DE INDUSTRIA, ENERGÍA Y MINAS DE LA COMUNIDAD DE MADRID) CONFORME A LO ESTABLECIDO EN RITE/RSIF, SEGÚN CORRESPONDA, CON CERTIFICACIÓN DE ENTIDAD DE INSPECCIÓN Y CONTROL INDUSTRIAL (EICI), INCLUYENDO EL ABONO DE LAS TASAS OFICIALES, ASÍ COMO LOS CORRESPONDIENTES GASTOS DE GESTIÓN Y TRAMITACIÓN.
SE INCLUIRÁ DENTRO DE ESTA PARTIDA LA ENTREGA DE DOCUMENTACIÓN FINAL DE OBRA (PROYECTO O MEMORIA TÉCNICA, PLANOS AS-BUILT, CERTIFICADOS CE DE EQUIPOS Y MATERIALES DE LA INSTALACIÓN, CERTIFICADO DE PRUEBA DE ESTANQUEIDAD, MANUALES DE USO Y MANTENIMIENTO, LISTADO DE EQUIPOS, FICHAS TÉCNICAS, ETC.) EN SOPORTE DIGITAL (PENDRIVE).
TOTALMENTE TERMINADO.
NOTA: ESTA PARTIDA SÓLO SE EJECUTARÁ EN CASO NECESARIO, PREVIA APROBACIÓN EXPRESA DE LA D.O., EN EL HIPOTÉTICO CASO DE QUE LA INSTALACIÓN DE CLIMATIZACIÓN EXISTENTE NO SE ENCUENTRE REGISTRADA ANTE ORGANISMO COMPETENTE.</t>
  </si>
  <si>
    <t>Total M O´DON.CLI.4</t>
  </si>
  <si>
    <t>Total M O´DON.CLI</t>
  </si>
  <si>
    <t>M O'DON.COM</t>
  </si>
  <si>
    <t>COMUNICACIONES Y CONTROL</t>
  </si>
  <si>
    <t>COM.1</t>
  </si>
  <si>
    <t>SISTEMA DE CCTV</t>
  </si>
  <si>
    <t>CCTV001</t>
  </si>
  <si>
    <t>Desmontaje y reinstalación de cámara del Sistema de CCTV.</t>
  </si>
  <si>
    <t>DESMONTAJE Y REINSTALACIÓN DE EQUIPAMIENTO DE CÁMARA DE CCTV EN HORARIO NOCTURNO, INCLUYENDO:
- ADECUACIÓN PROVISIONAL DEL SISTEMA (CABLEADO, CÁMARAS, SOPORTES, MATERIAL AUXILIAR, ETC.) DURANTE LA EJECUCIÓN DE LA OBRA, QUE PERMITA EL MANTEMIENTO EN SERVICIO DEL MISMO Y FACILITEN LOS TRABAJOS DE OBRA CIVIL.
- RETIRADA Y CUSTODIA DE AQUELLOS ELEMENTOS (PRINCIPALMENTE, CÁMARAS Y SUS SOPORTES) QUE NO PUEDAN MANTENER SU FUNCIONALIDAD.
- ADECUACIÓN DEL CABLEADO EXISTENTE A LAS NUEVAS CANALIZACIONES Y/O LUMINARIAS QUE SE INSTALEN.
- REINSTALACIÓN DEL EQUIPAMIENTO EN SU SITUACIÓN DEFINITIVA.
- SUMINISTRO E INSTALACIÓN DE PEQUEÑO MATERIAL DE CONEXIÓN O FIJACIÓN A TECHO O LUMINARIA. 
PRUEBAS Y PUESTA A PUNTO.</t>
  </si>
  <si>
    <t>DIKCBX001E</t>
  </si>
  <si>
    <t>Cable coaxial RG-59, nocturno.</t>
  </si>
  <si>
    <t>SUMINISTRO Y TENDIDO DE CABLE COAXIAL RG-59 POR CANALETA O TUBO.</t>
  </si>
  <si>
    <t>DIKVAX901</t>
  </si>
  <si>
    <t>Ingeniería, pruebas y p.p. CCTV, en estaciones sin correspondencia.</t>
  </si>
  <si>
    <t>INGENIERÍA, PRUEBAS Y PUESTA A PUNTO DEL SISTEMA DE CCTV, EN ESTACIONES SIN CORRESPONDENCIA.</t>
  </si>
  <si>
    <t>I04COM010</t>
  </si>
  <si>
    <t>Documentación técnica del Sistema CCTV.</t>
  </si>
  <si>
    <t>ELABORACIÓN DE DOCUMENTACIÓN TÉCNICA DEL SISTEMA, SEGÚN ESPECIFICACIONES EN PLIEGO DE CONDICIONES.</t>
  </si>
  <si>
    <t>Total COM.1</t>
  </si>
  <si>
    <t>COM.2</t>
  </si>
  <si>
    <t>SISTEMA DE MEGAFONÍA</t>
  </si>
  <si>
    <t>I04COM105</t>
  </si>
  <si>
    <t>Desmontaje y reinstalación de altavoces, en nocturno.</t>
  </si>
  <si>
    <t>ADECUACIÓN DEL SISTEMA DE MEGAFONÍA, INCLUYENDO:
- SITUACIÓN PROVISIONAL PARA MANTENER EN SERVICIO SU FUNCIONALIDAD SIEMPRE QUE SEA POSIBLE, DURANTE LA EJECUCIÓN DE LA OBRA.
- DESMONTAJE Y CUSTODIA DEL CONJUNTO DE ALTAVOCES Y MATERIAL AUXILIAR QUE NO SEA POSIBLE MANTENER SU FUNCIONALIDAD.
- RETIRADA Y TRASLADO A VERTEDERO DEL CABLEADO QUE NO ES POSIBLE REUTILIZAR Y ADECUAR A LAS NUEVAS CANALIZACIONES (LUMINARIAS).
- REINSTALACIÓN DE LOS ALTAVOCES DESMONTADOS FIJADOS EN LA NUEVA LUMINARIA IESA, INCLUYENDO P.P. DE SOPORTES, ACCESOS Y PEQUEÑO MATERIAL AUXILIAR NECESARIOS PARA LA REINSTALACIÓN.
PRUEBAS Y PUESTA EN SERVICIO DEL SISTEMA.</t>
  </si>
  <si>
    <t>DIDCBB001NE</t>
  </si>
  <si>
    <t>Cable de Cu. de 2 x 1,5 mm2. 0.6/1 KV., en nocturno.</t>
  </si>
  <si>
    <t>SUMINISTRO E INSTALACIÓN POR LAS NUEVAS CANALIZACIONES DE CABLE ELÉCTRICO DE 2X1,5 INCLUYENDO PEQUEÑO MATERIAL, TOTALMENTE INSTALADO.</t>
  </si>
  <si>
    <t>DIKIBX020</t>
  </si>
  <si>
    <t>Altavoz bidireccional de 6 W.</t>
  </si>
  <si>
    <t>SUMINISTRO, INSTALACIÓN Y MONTAJE DE ALTAVOZ BIDIRECCIONAL DE 6 W.</t>
  </si>
  <si>
    <t>DIKIBX900</t>
  </si>
  <si>
    <t>Ingeniería, pruebas y p.p. Sistema de Megafonía.</t>
  </si>
  <si>
    <t>INGENIERÍA Y PRUEBAS DEL SISTEMA DE MEGAFONÍA.</t>
  </si>
  <si>
    <t>DIKIBX950</t>
  </si>
  <si>
    <t>Documentación técnica del Sistema Megafonía.</t>
  </si>
  <si>
    <t>ELABORACIÓN DE DOCUMENTACIÓN TÉCNICA DEL SISTEMA DE MEGAFONÍA, SEGÚN ESPECIFICACIONES EN PLIEGO DE CONDICIONES.</t>
  </si>
  <si>
    <t>Total COM.2</t>
  </si>
  <si>
    <t>COM.3</t>
  </si>
  <si>
    <t>SISTEMA DE INTERFONÍA</t>
  </si>
  <si>
    <t>INT001</t>
  </si>
  <si>
    <t>Desmontaje y reinstalación de interfonos.</t>
  </si>
  <si>
    <t>DESMONTAJE Y REINSTALACIÓN DE INTERFONOS DE PÚBLICO EN HORARIO NOCTURNO, INCLUYENDO:
- ADECUACIÓN PROVISIONAL DEL SISTEMA (CABLEADO, INTERFONOS, POSTES, MATERIAL AUXILIAR, ETC.) DURANTE LA EJECUCIÓN DE LA OBRA, QUE PERMITA EL MANTEMIENTO EN SERVICIO DEL MISMO Y FACILITEN LOS TRABAJOS DE OBRA CIVIL.
- RETIRADA Y CUSTODIA POR EL CONTRATISTA DE AQUELLOS ELEMENTOS (PRINCIPALMENTE, INTERFONOS) QUE NO SE PUEDAN MANTENER EN SERVICIO DURANTE LA EJECUCIÓN DE LA OBRA.
- ADECUACIÓN DEL CABLEADO EXISTENTE A LAS NUEVAS CANALIZACIONES QUE SE INSTALEN.
- REINSTALACIÓN DEL EQUIPAMIENTO EN SU SITUACIÓN DEFINITIVA, INCLUYENDO ADAPTACIÓN EN ALTURA DE LOS INTERFONOS A LA NUEVA NORMATIVA DE ACCESIBILIDAD.
- SUMINISTRO E INSTALACIÓN DE PEQUEÑO MATERIAL DE CONEXIÓN.
PRUEBAS Y PUESTA EN SERVICIO.</t>
  </si>
  <si>
    <t>I04COM013</t>
  </si>
  <si>
    <t>Cable telefónico de 3x2x0.64, nocturno.</t>
  </si>
  <si>
    <t>SUMINISTRO, TENDIDO Y CONEXIONADO DE CABLE TELEFÓNICO DE 3X2X0.64 POR CANALETA EXISTENTE, EN HORARIO NOCTURNO.</t>
  </si>
  <si>
    <t>DIKICX900</t>
  </si>
  <si>
    <t>Ingeniería, pruebas y p.p. Sistema de Interfonía.</t>
  </si>
  <si>
    <t>INGENIERÍA, PRUEBAS Y PUESTA A PUNTO DEL SISTEMA DE INTERFONÍA, INCLUIDO SW DE PERSONALIZACIÓN DE ESTACIÓN.</t>
  </si>
  <si>
    <t>Total COM.3</t>
  </si>
  <si>
    <t>COM.5</t>
  </si>
  <si>
    <t>SISTEMAS DE CONTROL DE INSTALACIONES</t>
  </si>
  <si>
    <t>NUEVA0015</t>
  </si>
  <si>
    <t>Situación provisional y reinstalación de Bus de Unitelway.</t>
  </si>
  <si>
    <t>DESMONTAJE, INSTALACIÓN PROVISIONAL Y REINSTALACIÓN DE BUS DE COMUNICACIONES UNITELWAY DE LAS REMOTAS DEL SISTEMA DE CONTROL DE ESTACIÓN. TOTALMENTE MONTADO Y CONEXIONADO, INCLUYENDO LAS PRUEBAS NECESARIAS PARA LA PUESTA EN SERVICIO DE TODAS LAS REMOTAS DEL SISTEMA.</t>
  </si>
  <si>
    <t>Total COM.5</t>
  </si>
  <si>
    <t>COM.7</t>
  </si>
  <si>
    <t>SISTEMA DE INFORMACIÓN AL VIAJERO</t>
  </si>
  <si>
    <t>DIKSIV001</t>
  </si>
  <si>
    <t>Desmontaje de carteles teleindicadores.</t>
  </si>
  <si>
    <t>DESMONTAJE, CUSTODIA Y TRASLADO A UBICACIÓN INDICADA POR METRO DE PANELES TELEINDICADORES (ANDENES Y VESTÍBULOS).</t>
  </si>
  <si>
    <t>DIKIAX021 B</t>
  </si>
  <si>
    <t>P.I.V. en zona de andenes y vestíbulos (49") con interfaz IP.</t>
  </si>
  <si>
    <t>SUMINISTRO, INSTALACIÓN Y MONTAJE DE PANEL TELEINDICADOR DE INFORMACION AL VIAJERO (P.I.V.), DE DOBLE CARA, TOTALMENTE EQUIPADO, INCLUYENDO SOPORTES DE FIJACION ("HORCAS" O SOPORTES A TECHO), CON LAS SIGUIENTES CARACTERÍSTICAS:
RESOLUCIÓN MÍNIMA DE 1920 X 540 Y TAMAÑO DE 49" CON GEOMETRÍA DE FORMATO STRECHED 16:4.5. DOTADO DE INTERFAZ ETHERNET-IP Y DRIVER DE INTEGRACIÓN EN EL SIV.</t>
  </si>
  <si>
    <t>DIKIAX060</t>
  </si>
  <si>
    <t>Soportes "Tipo banderín"</t>
  </si>
  <si>
    <t>SUMINISTRO, INSTALACIÓN Y MONTAJE DE SOPORTE DE ACERO DE ACERO PARA LOS PANELES TELEINDICADORES DE ANDÉN (TIPO BANDERIN), INCLUYENDO FIJACIÓN A SUELO DE ANDEN MEDIANTE TACOS QUÍMICOS, PINTADOS EN EL MISMO COLOR NEGRO QUE LAS CARCASAS DE LOS CARTELES TELEINDICADORES.</t>
  </si>
  <si>
    <t>DIKIAX100</t>
  </si>
  <si>
    <t>Cable para alimentación de 3x2,5</t>
  </si>
  <si>
    <t>SUMINISTRO, INSTALACIÓN Y MONTAJE DE CABLEADO PARA ALIMENTACIÓN DE LOS P.I.V. DE 2 CONDUCTORES Y TIERRA (3X2,5), CON PARTE PROPORCIONAL DE CONECTORES, GRAPAS, CAJAS DE DERIVACIÓN, TUBO DE PROTECCIÓN, ETC.</t>
  </si>
  <si>
    <t>DIKIAX105</t>
  </si>
  <si>
    <t>Cable de comunicaciones tipo STP.</t>
  </si>
  <si>
    <t>SUMINISTRO, INSTALACIÓN Y MONTAJE DE CABLES DE COMUNICACIONES TIPO STP DESDE EL ORDENADOR DE ESTACION HASTA LOS P.I.V. (4X2X0.5) CON PARTE PROPORCIONAL DE CONDUCTORES, GRAPAS, CAJAS DE DERIVACION, TUBO DE PROTECCION, ETC.</t>
  </si>
  <si>
    <t>I23AAA015</t>
  </si>
  <si>
    <t>Pruebas y puesta en servicio del S. Información al Viajero.</t>
  </si>
  <si>
    <t>PRUEBAS Y PUESTA A PUNTO DEL SERVICIO DE INFORMACIÓN AL VIAJERO</t>
  </si>
  <si>
    <t>I23AAA014</t>
  </si>
  <si>
    <t>Documentación técnica del Sistema de Teleindicadores.</t>
  </si>
  <si>
    <t>ELABORACIÓN DE DOCUMENTACIÓN TÉCNICA DEL SISTEMA DE INFORMACIÓN AL VIAJERO.</t>
  </si>
  <si>
    <t>Total COM.7</t>
  </si>
  <si>
    <t>COM.9</t>
  </si>
  <si>
    <t>SUBSISTEMA RADIANTE DE ESTACIÓN</t>
  </si>
  <si>
    <t>I04RAD001 0'DON</t>
  </si>
  <si>
    <t>Adecuación Sistema de Radiotelefonía.</t>
  </si>
  <si>
    <t>ADECUACIÓN DEL SUBSISTEMA RADIANTE DE ESTACIÓN, INCLUYENDO DESMONTAJE PROVISIONAL PARA FACILITAR LOS TRABAJOS DE OBRA CIVIL DE CABLE RADIANTE DE 1/2" BAJO CANALETA, ANTENAS Y MATERIAL AUXILIAR DE CONEXIÓN NECESARIO (DIVISORES DE POTENCIA, CARGAS TERMINALES, ETC.) PARA GARANTIZAR LA COBERTURA EN LA ESTACIÓN.</t>
  </si>
  <si>
    <t>DIKRAX200</t>
  </si>
  <si>
    <t>Cable coaxial de 1/2"</t>
  </si>
  <si>
    <t>SUMINISTRO, INSTALACIÓN Y MONTAJE DE CABLE COAXIAL RADIANTE DE 1/2" PARA RADIOTELEFONÍA DE ESTACIONES, INCLUYENDO P.P. DE CONECTORES, DIVISORES, PEQUEÑO MATERIAL AUXILIAR, PRUEBAS Y PUESTA A PUNTO.</t>
  </si>
  <si>
    <t>FSHJDFHSKD</t>
  </si>
  <si>
    <t>Subsistema remoto GPS.</t>
  </si>
  <si>
    <t>SUMINISTRO, INSTALACIÓN Y MONTAJE DE SUBSISTEMA RECEPTOR REMOTO DE GPS, INCLUYENDO CABLE DE 6 PARES DE 0,9 MM2 CON DOBLE PANTALLA, CON CONECTORES Y PEQUEÑO MATERIAL AUXILIAR ASOCIADOS. TOTALMENTE INSTALADA Y FUNCIONANDO.</t>
  </si>
  <si>
    <t>DIKRAX900 O'DON</t>
  </si>
  <si>
    <t>Pruebas Subsistema Radio Estación.</t>
  </si>
  <si>
    <t>DIKRAX950</t>
  </si>
  <si>
    <t>Documentación Sistema de Radio de Estaciones.</t>
  </si>
  <si>
    <t>ELABORACIÓN DE DOCUMENTACIÓN TÉCNICA DEL SISTEMA DE RADIO DE ESTACIONES.</t>
  </si>
  <si>
    <t>Total COM.9</t>
  </si>
  <si>
    <t>COM.10</t>
  </si>
  <si>
    <t>RED INALÁMBRICA WIFI</t>
  </si>
  <si>
    <t>WIFI001</t>
  </si>
  <si>
    <t>Desmontaje, inst. provisional y posterior reinstalación de equipamiento WiFi .</t>
  </si>
  <si>
    <t>DESMONTAJE Y REINSTALACIÓN DE EQUIPAMIENTO DEL SISTEMA WIFI DE ESTACIÓN, INCLUYENDO:
- ADECUACIÓN PROVISIONAL DEL SISTEMA (ESTACIONES BASE, PUNTOS DE ACCESO, CABLEADO Y MATERIAL AUXILIAR, ETC.)  QUE PERMITA SIEMPRE QUE SEA POSIBLE, EL MANTEMIENTO EN SERVICIO DEL MISMO, DURANTE LA EJECUCIÓN DE LA OBRA.
- ADECUACIÓN DEL CABLEADO EXISTENTE A LAS NUEVAS CANALIZACIONES Y/O LUMINARIAS QUE SE INSTALEN.
- REINSTALACIÓN DEL EQUIPAMIENTO EN SU SITUACIÓN DEFINITIVA.</t>
  </si>
  <si>
    <t>WIFI002</t>
  </si>
  <si>
    <t>Cableado de conexión del Sistema WIFI.</t>
  </si>
  <si>
    <t>SUMINISTRO, INSTALACIÓN Y MONTAJE DE CABLEADO DE CONEXIÓN DEL SISTEMA WIFI, INCLUYENDO P.P. DE CABLE UTP Y CABLE COAXIAL, INCLUYENDO CONECTORES Y PEQUEÑO MATERIAL AUXILIAR DE CONEXIÓN, TENDIDO POR CANALETAS PERIMETRALES Y/O NUEVAS LUMINARIAS, EN HORARIO NOCTURNO.</t>
  </si>
  <si>
    <t>WIFI003 O'DON</t>
  </si>
  <si>
    <t>Pruebas y puesta en marcha Sistema WIFI.</t>
  </si>
  <si>
    <t>PRUEBAS Y PUESTA EN  MARCHA DEL SISTEMA WIFI DE ESTACIÓN, INCLUYENDO MEDIDAS Y ESTUDIOS DE COBERTURA  NECESARIOS.</t>
  </si>
  <si>
    <t>WIFI004</t>
  </si>
  <si>
    <t>Documentación del Sistema de WIFI.</t>
  </si>
  <si>
    <t>ELABORACIÓN DE DOCUMENTACIÓN TÉCNICA DEL SISTEMA WIFI.</t>
  </si>
  <si>
    <t>Total COM.10</t>
  </si>
  <si>
    <t>COM.11</t>
  </si>
  <si>
    <t>SISTEMA DE TELEFONÍA MOVIL (METROCALL)</t>
  </si>
  <si>
    <t>MTCALL01</t>
  </si>
  <si>
    <t>Desmontaje, inst. provisional y reinstalación del Sistema MetroCall</t>
  </si>
  <si>
    <t>DESMONTAJE Y REINSTALACIÓN DE EQUIPAMIENTO DEL SISTEMA DE TELEFONÍA MÓVIL METROCALL INCLUYENDO:
- ADECUACIÓN PROVISIONAL DEL SISTEMA (CABLEADO, ANTENAS, ACOPLADORES, SPLITTER, MATERIAL AUXILIAR, ETC.) DURANTE LA EJECUCIÓN DE LA OBRA, QUE PERMITA EL MANTEMIENTO EN SERVICIO DEL MISMO.
- ADECUACIÓN DEL CABLEADO EXISTENTE A LAS NUEVAS CANALIZACIONES Y/O LUMINARIAS QUE SE INSTALEN.
- REINSTALACIÓN DEL EQUIPAMIENTO EN SU SITUACIÓN DEFINITIVA.</t>
  </si>
  <si>
    <t>DMTCLL02NE</t>
  </si>
  <si>
    <t>Cableado de comunicaciones (coaxial) y alimentación, nocturna estación.</t>
  </si>
  <si>
    <t>SUMINISTRO, INSTALACIÓN Y MONTAJE DE CABLEADO DE COMUNICACIONES (COAXIAL DE 1/2", 7/8"...) Y ALIMENTACIÓN PARA EL SISTEMA DE TELEFONÍA MÓVIL (METROCALL), INCLUYENDO P.P. DE MATERIAL AUXILIAR DE CONEXIÓN Y ETIQUETADO.</t>
  </si>
  <si>
    <t>Total COM.11</t>
  </si>
  <si>
    <t>COM.13</t>
  </si>
  <si>
    <t>ADECUACIÓN DE CABLEADO DE COMUNICACIONES Y CONTROL DE LA ESTACIÓN</t>
  </si>
  <si>
    <t>I04COM103</t>
  </si>
  <si>
    <t>Situación provisional elementos de comunicaciones y control.</t>
  </si>
  <si>
    <t>DESMONTAJE DE CANALIZACIONES PERIMETRALES EN LA ZONA DE OBRAS, RETRANQUEO Y PROTECCIÓN DEL CABLEADO DE COMUNICACIONES Y CONTROL QUE DISCURRE POR LAS MISMAS, PARA FACILITAR LA EJECUCIÓN DE LOS TRABAJOS DE OBRA CIVIL EN GENERAL, EN HORARIO NOCTURNO.
DENTRO DE LOS ALCANCES DE LA PRESENTE PARTIDA, SE INCLUYE:
. DESMONTAJE Y REUBICACIÓN PROVISIONAL DE AQUELLOS ELEMENTOS DE CONTROL QUE SEA NECESARIO MANTENER EN SERVICIO DURANTE LA EJECUCIÓN DE LA OBRA, COMO: ARMARIOS, CÁMARAS DE CCTV, INTERFONOS, TELÉFONO SELECTIVO, PUNTOS DE ACCESO Y ANTENAS WIFI,  SONDAS DE TEMPERATURA, ETC.
. DESMONTAJE Y RETIRADA A VERTEDERO O LUGAR DESIGNADO POR METRO DE CABLES Y ELEMENTOS DE COMUNICACIONES QUE QUEDAN FUERA DE SERVICIO DEFINITIVO.
. SUJECCIÓN DEL CABLEADO MEDIANTE SOPORTES PROVISIONALES ANCLADOS EN TECHO, PILARES O LUMINARIAS QUE PERMITAN EL MANTENIMIENTO EN SERVICIO DE LOS SISTEMAS (CCTV, INTERFONÍA, MEGAFONÍA, FIBRAS ÓPTICAS Y PARES TELEFÓNICOS DE INTERCONEXIÓN ENTRE CUARTOS, COMUNICACIONES DE UNIDADES REMOTAS, CABLES RADIANTES, ETC.).
. PROTECCIÓN DE LOS CABLEADOS EXISTENTES MEDIANTE TUBOS CORRUGADOS O CUALQUIER OTRO SISTEMA QUE EVITE, EN LA MEDIDA DE LO POSIBLE, LA ROTURA Y DETERIORO DE LOS MISMOS.</t>
  </si>
  <si>
    <t>I04COM104</t>
  </si>
  <si>
    <t>Reinstalación del elementos de comunicaciones y control.</t>
  </si>
  <si>
    <t>ADECUACIÓN, EN LAS NUEVAS CANALIZACIONES Y LUMINARIAS DE LOS CABLEADOS DE COMUNICACIONES Y CONTROL DESMONTADOS PROVISIONALMENTE, INCLUYENDO:
. DESMONTAJE Y RETIRADA DE AQUELLOS CABLES QUE NO SE PUEDAN ADAPTAR A LA NUEVA DISPOSICIÓN DE LA CANALETA Y/O DE LAS LUMINARIAS O QUE POR CUALQUIER OTRA CIRCUNSTANCIA HAYAN QUEDADO EN DESUSO.
. REINSTALACIÓN EN SU UBICACIÓN DEFINITIVA DE AQUELLOS ELEMENTOS DE CONTROL QUE SE HUBIERAN DESMONTADO (ARMARIOS, CONTROL DE ACCESOS, CÁMARAS DE CCTV, ALTAVOCES, INTERFONOS, ANTENAS WIFI, ETC.) O INSTALADOS DE FORMA PROVISIONAL.
. TRASLADO DEL MATERIAL SOBRANTE A LUGAR DESIGNADO POR METRO.</t>
  </si>
  <si>
    <t>DIKCAX025</t>
  </si>
  <si>
    <t>Cable telefónico de 10x2x0.64, nocturno estación.</t>
  </si>
  <si>
    <t>SUMINISTRO Y TENDIDO DE CABLE TELEFÓNICO DE 10X2X0.64, INCLUIDO FICHAS O GRAPAS DE SUJECIÓN.</t>
  </si>
  <si>
    <t>DIKCAX030</t>
  </si>
  <si>
    <t>Cable telefónico 25x2x0.64, nocturno estación.</t>
  </si>
  <si>
    <t>SUMINISTRO Y TENDIDO DE CABLE TELEFÓNICO DE 25X2X0.64 POR CANALETA EXISTENTE.</t>
  </si>
  <si>
    <t>DIKOBA011N</t>
  </si>
  <si>
    <t>Cable de 8 F.O. multimodo antirroedores.</t>
  </si>
  <si>
    <t>SUMINISTRO Y MONTAJE DE CABLE DE 8 FIBRAS ÓPTICAS MULTIMODO OM4 CON PROTECCIÓN ANTIRROEDORES NO METÁLICA.</t>
  </si>
  <si>
    <t>I04COM110</t>
  </si>
  <si>
    <t>Cable UTP Cat 6A, 23 AWG, nocturno.</t>
  </si>
  <si>
    <t>SUMINISTRO, INSTALACIÓN Y MONTAJE POR CANALETA EXISTENTE O FALSO SUELO DE CABLE UTP CAT 6A 23 AWG. TOTALMENTE INSTALADO.</t>
  </si>
  <si>
    <t>Total COM.13</t>
  </si>
  <si>
    <t>COM.14</t>
  </si>
  <si>
    <t>ADECUACIÓN DE CAT</t>
  </si>
  <si>
    <t>REFORCAT OD</t>
  </si>
  <si>
    <t>Acondicionamiento CAT</t>
  </si>
  <si>
    <t>ACONDICIONAMIENTO DEL CUARTO DE COMUNICACIONES, INCLUYENDO DESCONEXIONADO DE EQUIPOS PARA FACILITAR LOS TRABAJOS DE MODERNIZACIÓN Y DESAMIANTADO DE OBRA CIVIL, INCLUYENDO ACONDICIONAMIENTO DEL CABLEADO, RETIRADA DE ANTIGUO CABLEADO FUERA DE SERVICIO, RECONEXIÓN DE LOS EQUIPOS, PRUEBAS Y PUESTA EN SERVICIO, INCLUYENDO P.P. DE CONECTORES, FUSIONES Y PEQUEÑO MATERIAL AUXILIAR DE CONEXIÓN, EN HORARIO NOCTURNO.
TODO EL EQUIPAMIENTO DEBERÁ SER PROTEGIDO PARA EVITAR SU DETERIORO DURANTE EL TIEMPO QUE SE PROLONGUEN LOS TRABAJOS DE OBRA CIVIL, Y PREVIO A LA FINALIZACIÓN DE LA OBRA, ASPIRADOS PARA LA ELIMINACIÓN DE RESTO DE POLVO O SUCIEDAD.</t>
  </si>
  <si>
    <t>DESMCAT00</t>
  </si>
  <si>
    <t>Retirada a vertedero material sobrante.</t>
  </si>
  <si>
    <t>DESMONTAJE Y RETIRADA A VERTEDERO DE TODO EL EQUIPAMIENTO Y MATERIALES QUE QUEDAN FUERA DE SERIVICIO EN EL ANTIGUO CAT (ESTACIÓN BASE DE RADIOTELEFONÍA DE ESTACIONES Y SEGURIAD, RACKS, BANDEJAS,, CABLEADOS, REPARTIDORES, SUELO TÉCNICO, ETC.).</t>
  </si>
  <si>
    <t>DIKWXX001</t>
  </si>
  <si>
    <t>Falso suelo de material inerte.</t>
  </si>
  <si>
    <t>SUMINISTRO Y COLOCACIÓN DE PAVIMENTO ELEVADO CON BALDOSAS DW-3 VI DE DONN O SIMILAR DESNUDAS DE 600X600MM. Y 38MM. DE ESPESOR, FORMADAS POR UN PANEL DE MADERA DE PARTÍCULAS AGLOMERADAS DE DENSIDAD MAYOR O IGUAL A 720KG/M3, LÁMINA DE ALUMINIO EN CARA INFERIOR, DE MÁXIMA RESISTENCIA AL FUEGO CON REVESTIMIENTO SUPERIOR VINÍLICO DE 2MM. DE ESPESOR Y APOYADAS EN SOPORTES VN REGULABLES DE ACERO PROTEGIDO CONTRA LA CORROSIÓN, PARA UNA ALTURA MEDIA DE SUELO TERMINADO DE 300MM., INCLUYENDO PARTE PROPORCIONAL DE RODAPIÉ.</t>
  </si>
  <si>
    <t>Total COM.14</t>
  </si>
  <si>
    <t>COM.15</t>
  </si>
  <si>
    <t>I04COM100</t>
  </si>
  <si>
    <t>Protocolo de pruebas de los sistemas de control y comunicaciones.</t>
  </si>
  <si>
    <t>PROTOCOLO DE PRUEBAS DE LOS SISTEMAS DE COMUNICACIONES Y CONTROL DE ESTACIÓN CON ANTERIORIDAD AL COMIENZO DE LOS TRABAJOS DE DESMONTAJE Y TRAS LA FINALIZACIÓN DE LOS TRABAJOS.</t>
  </si>
  <si>
    <t>Total COM.15</t>
  </si>
  <si>
    <t>Total M O'DON.COM</t>
  </si>
  <si>
    <t>M O'DON.DE</t>
  </si>
  <si>
    <t>INSTALACIONES ELÉCTRICAS, DE ALUMBRADO Y FUERZA</t>
  </si>
  <si>
    <t>MOD.DE.1</t>
  </si>
  <si>
    <t>INSTALACIÓN TEMPORAL DE OBRA</t>
  </si>
  <si>
    <t>I31ITALO1</t>
  </si>
  <si>
    <t>Instalación temporal de obra para alumbrado y fuerza</t>
  </si>
  <si>
    <t>SUMINISTRO, INSTALACIÓN Y POSTERIOR DESMONJE (UNA VEZ FINALIZADA LA OBRA) DE INSTALACIÓN TEMPORAL DE OBRA PARA SERVICIOS FUERZA Y ALUMBRADO NORMAL Y SOCORRO EN LA ESTACIÓN, ASÍ  INCLUIDO REPLANTEO INICIAL, PEQUEÑO MATERIAL, HERRAMIENTAS Y MEDIOS AUXILIARES NECESARIOS. 
-REFORMAS NECESARIAS EN EL CGBT Y CUADRO DE SOCORRO DE LA ESTACIÓN PARA LOS CIRCUITOS TEMPORALES DE OBRA Y POSTERIOR DESMONTAJE UNA VEZ FINALIZADA LA OBRA.
- CUADROS ELÉCTRICOS DE BAJA TENSIÓN DE OBRA (CUADROS GENERALES DE ALUMBRADO Y FUERZA Y CUADROS DE TOMAS DE CORRIENTE).
- MONTAJE, CONEXIONADO Y DESMONTAJE POSTERIOR DE LUMINARIAS ESTANCAS PARA EL ALUMBRADO PROVISIONAL (INCLUYENDO ALUMBRADO DE EMERGENCIA).
- CABLEADO PARA INSTALACIÓN TEMPORAL
- MONTAJE Y POSTERIOR DESMONTAJE DE SOPORTES NECESARIOS PARA LA SUJECIÓN TEMPORAL DE CABLES, ASÍ COMO LA REUBICACIÓN DEL CABLEADO EN ESTOS SOPORTES.
- INCLUIDO CAJAS DE DERIVACIÓN Y PEQUEÑOS MATERIALES Y ACCESORIOS NECESARIOS PARA LA PUESTA EN SERVICIO DE LA INSTALACIÓN TEMPORAL.
TOTALMENTE INSTALADO, CONEXIONADO Y FUNCIONANDO. SE INCLUYE EN ESTA PARTIDA TANTO LA REUTILIZACIÓN DE ESTE MATERIAL DURANTE LAS DISTINTAS FASES DE LA OBRA COMO EL TRASLADO DE TODO EL MATERIAL UTILIZADO DURANTE LA INSTALACIÓN TEMPORAL A LAS DEPENDENCIAS DE METRO DE MADRID QUE DETERMINE EL DIRECTOR DE OBRA UNA VEZ FINALIZADA ESTA INSTALACIÓN TEMPORAL.</t>
  </si>
  <si>
    <t>Total MOD.DE.1</t>
  </si>
  <si>
    <t>MOD.DE.2</t>
  </si>
  <si>
    <t>INSTALACIÓN ELÉCTRICA</t>
  </si>
  <si>
    <t>MOD.DE.2.1</t>
  </si>
  <si>
    <t>I31BDA098X0</t>
  </si>
  <si>
    <t>Desconexión de circuitos/líneas en CGBT</t>
  </si>
  <si>
    <t>TRABAJOS DE DESCONEXIÓN DE LÍNEAS DE DISTRIBUCIÓN Y CIRCUITOS DE ALUMBRADO Y FUERZA DEL CUADRO GENERAL DE BAJA TENSIÓN EXISTENTE EN LA ESTACIÓN.</t>
  </si>
  <si>
    <t>I31VDA060E</t>
  </si>
  <si>
    <t>Desmontaje/reubicación de elementos de estación.</t>
  </si>
  <si>
    <t>DESMONTAJE/REUBICACIÓN DE ELEMENTOS ELÉCTRICOS DE LA ESTACIÓN QUE SE VAYAN A SUSTITUIR O REUTILIZAR TALES COMO: CUADROS ELÉCTRICOS, EQUIPOS AUTÓNOMOS, MECANISMOS DE FUERZA, PANTALLAS DE ILUMINACIÓN DE CUARTOS, ESTRUCTURAS PORTANTES DE LUMINARIAS, ETC. INCLUIDA RETIRADA DE ELEMETOS ANTIGUOS EXISTENTES DETRÁS DE VITREX QUE SE ENCUENTREN EN DESUSO. SE INCLUYE EN ESTA PARTIDA EL POSTERIOR MONTAJE EN CASO DE REUTILIZACIÓN O LA RETIRADA A VERTEDERO AUTORIZADO O A ALMACÉN DESIGNADO POR LA DIRECCIÓN DE OBRA. HORARIO NOCTURNO EN ESTACIÓN.</t>
  </si>
  <si>
    <t>I31FBV106X1</t>
  </si>
  <si>
    <t>Desmontaje de circuitos</t>
  </si>
  <si>
    <t>DESMONTAJE DE CIRCUITOS ELÉCTRICOS (NORMAL, EMERGENCIA, SOCORRO, FUERZA ETC. ) EXISTENTES EN ESTACIÓN  Y RETIRADA DEL CABLEADO EXISTENTE DE LA ESTACIÓN NO LIBRE DE  HALÓGENOS, INCLUYENDO TAMBIÉN EL CABLEADO QUE SE QUEDE SIN SERVICIO DESPUÉS DE LA ACTUACIÓN, EN HORARIO NOCTURNO.SE INCLUYE EN ESTA PARTIDA LA RETIRADA A VERTEDERO AUTORIZADO O A ALMACÉN DESIGNADO POR LA DIRECCIÓN DE OBRA.</t>
  </si>
  <si>
    <t>I31OBV004</t>
  </si>
  <si>
    <t>Retranqueo de Cableado a las nuevas canalizaciones</t>
  </si>
  <si>
    <t>RETRANQUEO DE TODAS LAS LINEAS QUE DISCURREN POR LOS DIFERENTES ESTRUCTURAS DE LUMINARIAS, TUBOS Y CANALETAS, EN LAS NUEVAS CANALIZACIÓNES QUE SE INSTALEN .</t>
  </si>
  <si>
    <t>I31OBV003XOD</t>
  </si>
  <si>
    <t>Desmontaje y montaje de nuevas tomas USB</t>
  </si>
  <si>
    <t>DESMONTAJE DE TOMAS USB EXISTENTES EN ANDÉN INCLUYENDO TODO EL CABLEADO Y PROTECCIONES, Y POSTERIOR MONTAJE DE NUEVAS TOMAS CARGADORES USB EN ANDENES DE LA ESTACIÓN, 2 CAJAS POR ANDÉN Y RECABLEADO HASTA LA NUEVA POSICIÓN EN ANDÉN.LAS CAJAS USB SE DEJARÁN A CARGO DE LA DIRECCIÓN DE OBRA PARA PODER REUTILIZARLAS SI FUERA POSIBLE. INCLUIDO REPLANTEO, PEQUEÑO MATERIAL, SERIGRAFÍAS, P.P. CONDUCTORES, SEGÚN PLIEGO DE PRESCRIPCIONES TÉCNICAS. TOTALMENTE INSTALADOS.</t>
  </si>
  <si>
    <t>Total MOD.DE.2.1</t>
  </si>
  <si>
    <t>MOD.DE.2.2</t>
  </si>
  <si>
    <t>CUADROS SECUNDARIOS</t>
  </si>
  <si>
    <t>I31BDA013T</t>
  </si>
  <si>
    <t>Cuadro secundario general de alumbrado y fuerza para cuartos técnicos</t>
  </si>
  <si>
    <t>SUMINISTRO E INSTALACIÓN DE CUADRO SECUNDARIO DE ALUMBRADO Y FUERZA PARA CUARTOS TÉCNICOS, COMPUESTO POR COFRET DE SUPERFICIE ESTANCO IP65-IK09 CON PUERTA TRANSPARENTE, EQUIPADO SEGÚN SE INDICA EN PLANOS Y EN PLIEGO DE CONDICIONES CON LAS PROTECCIONES NECESARIAS (ALUMBRADO, FUERZA Y CONTROL DE ACCESOS) SEGÚN CÁLCULOS. INCLUIDO REPLANTEO, PEQUEÑO MATERIAL, CONDUCTORES, AISLADORES,  BORNAS, ETIQUETADO, T.T. ETC.</t>
  </si>
  <si>
    <t>I31BDA013NT</t>
  </si>
  <si>
    <t>Cuadro secundario general de alumbrado y fuerza para cuartos no técnicos</t>
  </si>
  <si>
    <t>SUMINISTRO E INSTALACIÓN DE CUADRO SECUNDARIO DE ALUMBRADO Y FUERZA PARA CUARTOS NO TÉCNICOS, COMPUESTO POR COFRET DE SUPERFICIE ESTANCO IP65-IK09 CON PUERTA TRANSPARENTE, EQUIPADO SEGÚN SE INDICA EN PLANOS Y EN PLIEGO DE CONDICIONES CON LAS PROTECCIONES NECESARIAS (ALUMBRADO Y FUERZA) SEGÚN CÁLCULOS. INCLUIDO REPLANTEO, PEQUEÑO MATERIAL, CONDUCTORES, AISLADORES,  BORNAS, ETIQUETADO, T.T. ETC.</t>
  </si>
  <si>
    <t>Total MOD.DE.2.2</t>
  </si>
  <si>
    <t>MOD.DE.1.3</t>
  </si>
  <si>
    <t>CUARTOS DE BAJA TENSIÓN</t>
  </si>
  <si>
    <t>I31BBB00400L6XOD</t>
  </si>
  <si>
    <t>Modificaciones CGBT L6</t>
  </si>
  <si>
    <t>MODIFICACIONES A REALIZAR EN EL CGBT DE LÍNEA 6 EXISTENTE. 
INCLUYENDO SUMINISTRO E INSTALACIÓN DE LAS NUEVAS PROTECCIONES PARA LOS NUEVOS SERVICIOS:
- DESMONTAJE Y REUBICACIÓN DE PROTECCIONES DE RESERVA EXISTENTES PARA LA INSTALACIÓN DE NUEVAS PROTECCIONES.
- REGULACIÓN DE LOS CALIBRES DE INTERRUPTORES EXISTENTES A LAS NUEVAS DEMANDAS
-INTERRUPTORES AUTOMÁTICOS MÁS DIFERENCIAL EN BLOQUE VIGI  DE CURVA C CLASE AC PARA CUARTOS NO TÉCNICOSY CUARTOS TÉCNICOS.
-INTERRUPTORES AUTOMÁTICOS MÁS DIFERENCIAL EN BLOQUE VIGI  DE CURVA C CLASE AC PARA TOMAS DE CORRIENTE.
- INTERRUPTORES AUTOMÁTICOS MÁS DIFERENCIAL EN BLOQUE VIGI DE CURVA C SUPERINMUNIZADOS PARA CIRCUITOS DE ALUMBRADO.
-INTERRUPTORES AUTOMÁTICOS MÁS DIFERENCIAL EN BLOQUE VIGI  DE CURVA C CLASE A PARA TOMAS USB.
- CAMBIO DE ROTULACIÓN DEL CGBT ADECUÁNDOLO A LA SITUACIÓN DEFINITIVA.
- CONTACTOS OF+SD CARRIL DIN.
- INLCUIDO REPLANTEO Y PEQUEÑO MATERIAL.
SEGÚN PLIEGO DE PRESCRIPCIONES TÉCNICAS. TOTALMENTE INSTALADO Y FUNCIONANDO.</t>
  </si>
  <si>
    <t>I31DBX0030X</t>
  </si>
  <si>
    <t>Modificación del programa estándar y puesta en servicio para armario de control B.T.</t>
  </si>
  <si>
    <t>MODIFICACIÓN DEL PROGRAMA ESTÁNDAR Y PUESTA EN SERVICIO DEL AUTÓMATA DE BAJA TENSIÓN PARA LA INTEGRACIÓN DE LAS MODIFICACIONES REALIZADAS EN EL CGBT EN COMMIT, INCLUYENDO PRUEBAS NOCTURNAS DE RECEPCIÓN Y EMISIÓN DE SEÑALES TANTO EN EL AUTÓMATA COMO EN COMMIT E INFORMES DE SITUACIÓN DEFINITIVA.</t>
  </si>
  <si>
    <t>I31DBX001XX</t>
  </si>
  <si>
    <t>Adaptación de CGBT y Armario de control BT para integración. Horario nocturno en estación.</t>
  </si>
  <si>
    <t>SUMINISTRO E INSTALACIÓN DE CONTACTOS DE ESTADO Y SEÑALIZACIÓN (OF+SD) PARA LAS NUEVAS PROTECCIONES, MODULOS NECESARIOS DE ENTRADAS Y SALIDAS DIGITALES PARA AMPLIACIÓN DEL ARMARIO DE CONTROL DE BAJA TENSIÓN EXISTENTE Y CABLEADO COMPLETO DE LAS NUEVAS SEÑALES PARA SU INTEGRACIÓN EN COMMIT. TRABAJOS REALIZADOS EN HORARIO NOCTURNO EN ESTACIÓN.</t>
  </si>
  <si>
    <t>I31DBX003X</t>
  </si>
  <si>
    <t>Integración de modificaciones en CGBT en COMMIT</t>
  </si>
  <si>
    <t>SERVICIO DE PROGRAMACIÓN Y DESARROLLO PARA LA INTEGRACIÓN DE LAS MODIFICACIONES REALIZADAS EN EL CGBT EN COMMIT, INCLUYENDO LA DEFINICIÓN DEL MAPA DE MEMORIA ADAPTADO AL CGBT INSTALADO, DEFINICIÓN DE PANTALLAS, Y REALIZACIÓN DE TODAS LAS PRUEBAS NECESARIAS PARA LA CORRECTA INTEGRACIÓN Y PUESTA EN SERVICIO.</t>
  </si>
  <si>
    <t>I31AWR002</t>
  </si>
  <si>
    <t>Rotulos serigrafiados y esquema sinóptico en BT</t>
  </si>
  <si>
    <t>SUMINISTRO E INSTALACIÓN DE ROTULOS SERIGRAFIADOS DE TODAS LAS PROTECCIONES DEL CGBT ASÍ COMO DE TODOS SUS MÓDULOS, INCLUIDO ESQUEMA SINÓPTICO Y UNIFILAR EN CGBT. ETC..., TOTALMENTE INSTALADOS.</t>
  </si>
  <si>
    <t>Total MOD.DE.1.3</t>
  </si>
  <si>
    <t>MOD.DE.1.4</t>
  </si>
  <si>
    <t>ACOMETIDA DE SOCORRO</t>
  </si>
  <si>
    <t>I31FSX060X21XOD</t>
  </si>
  <si>
    <t>Modificaciones Cuadro de socorro en estación</t>
  </si>
  <si>
    <t>MODIFICACIONES PROTECCIONES CUADRO DE SOCORRO DE ESTACIÓN. INCLUYE:
- INTERRUPTORES AUTOMÁTICOS+ DIFERENCIAL CLASE A SUPERINMUNIZADO TIPO BLOQUE VIGI C60 DE SCHNEIDER O SIMILAR APROBADO, PARA ALIMENTACIÓN A LOS CIRCUITOS DE ALUMBRADO DE SOCORRO Y EMERGENCIA. 
- PEQUEÑO MATERIAL: CONDUCTORES, AISLADORES, BORNAS, ETIQUETADO, T.T., RELÉS, CUBREBORENES, TERMINALES, ESPACIADORES, ETC.
TOTALMENTE INSTALADO Y CONEXIONADO.</t>
  </si>
  <si>
    <t>Total MOD.DE.1.4</t>
  </si>
  <si>
    <t>MOD.DE.2.5</t>
  </si>
  <si>
    <t>CABLEADO</t>
  </si>
  <si>
    <t>I31CBG001</t>
  </si>
  <si>
    <t>Cable Cu. de 3 G 1,5 mm². RZ1-K (AS)-0.6/1 KV.</t>
  </si>
  <si>
    <t>SUMINISTRO E INSTALACIÓN DE CABLE DE COBRE MULTIPOLAR DE 3G1,5 MM² DE SECCIÓN, TIPO RZ1-K (AS), TENSIÓN NOMINAL 0,6/1 KV, DE ALTA SEGURIDAD EN CASO DE INCENDIO (AS), REACCIÓN AL FUEGO CLASE CCA-S1B,D1,A1, AISLAMIENTO DE POLIETILENO RETICULADO (XLPE), CUBIERTA DE POLIOLEFINA TERMOPLÁSTICA Y DEMÁS CARACTERÍSTICAS INDICADAS EN PLIEGO DE PRESCRIPCIONES TÉCNICAS. INCLUIDO TRANSPORTE, ACOPIO, MONTAJE Y CONEXIONADO.</t>
  </si>
  <si>
    <t>I31CBG002</t>
  </si>
  <si>
    <t>Cable Cu. de 3 G 2,5 mm². RZ1-K (AS)-0.6/1 KV.</t>
  </si>
  <si>
    <t>SUMINISTRO E INSTALACIÓN DE CABLE DE COBRE MULTIPOLAR DE 3G2,5 MM² DE SECCIÓN, TIPO RZ1-K (AS), TENSIÓN NOMINAL 0,6/1 KV, DE ALTA SEGURIDAD EN CASO DE INCENDIO (AS), REACCIÓN AL FUEGO CLASE CCA-S1B,D1,A1, AISLAMIENTO DE POLIETILENO RETICULADO (XLPE), CUBIERTA DE POLIOLEFINA TERMOPLÁSTICA Y DEMÁS CARACTERÍSTICAS INDICADAS EN PLIEGO DE PRESCRIPCIONES TÉCNICAS. INCLUIDO TRANSPORTE, ACOPIO, MONTAJE Y CONEXIONADO.</t>
  </si>
  <si>
    <t>I31CBG003</t>
  </si>
  <si>
    <t>Cable Cu. de 3 G 4 mm². RZ1-K (AS)-0.6/1 KV.</t>
  </si>
  <si>
    <t>SUMINISTRO E INSTALACIÓN DE CABLE DE COBRE MULTIPOLAR DE 3G4 MM² DE SECCIÓN, TIPO RZ1-K (AS), TENSIÓN NOMINAL 0,6/1 KV, DE ALTA SEGURIDAD EN CASO DE INCENDIO (AS), REACCIÓN AL FUEGO CLASE CCA-S1B,D1,A1, AISLAMIENTO DE POLIETILENO RETICULADO (XLPE), CUBIERTA DE POLIOLEFINA TERMOPLÁSTICA Y DEMÁS CARACTERÍSTICAS INDICADAS EN PLIEGO DE PRESCRIPCIONES TÉCNICAS. INCLUIDO TRANSPORTE, ACOPIO, MONTAJE Y CONEXIONADO.</t>
  </si>
  <si>
    <t>I31CBG004</t>
  </si>
  <si>
    <t>Cable Cu. de 3 G 6 mm². RZ1-K (AS)-0.6/1 KV.</t>
  </si>
  <si>
    <t>SUMINISTRO E INSTALACIÓN DE CABLE DE COBRE MULTIPOLAR DE 3G6 MM² DE SECCIÓN, TIPO RZ1-K (AS), TENSIÓN NOMINAL 0,6/1 KV, DE ALTA SEGURIDAD EN CASO DE INCENDIO (AS), REACCIÓN AL FUEGO CLASE CCA-S1B,D1,A1, AISLAMIENTO DE POLIETILENO RETICULADO (XLPE), CUBIERTA DE POLIOLEFINA TERMOPLÁSTICA Y DEMÁS CARACTERÍSTICAS INDICADAS EN PLIEGO DE PRESCRIPCIONES TÉCNICAS. INCLUIDO TRANSPORTE, ACOPIO, MONTAJE Y CONEXIONADO.</t>
  </si>
  <si>
    <t>I31CBG005</t>
  </si>
  <si>
    <t>Cable Cu. de 3 G 10 mm². RZ1-K (AS)-0.6/1 KV.</t>
  </si>
  <si>
    <t>SUMINISTRO E INSTALACIÓN DE CABLE DE COBRE MULTIPOLAR DE 3G10 MM² DE SECCIÓN, TIPO RZ1-K (AS), TENSIÓN NOMINAL 0,6/1 KV, DE ALTA SEGURIDAD EN CASO DE INCENDIO (AS), REACCIÓN AL FUEGO CLASE CCA-S1B,D1,A1, AISLAMIENTO DE POLIETILENO RETICULADO (XLPE), CUBIERTA DE POLIOLEFINA TERMOPLÁSTICA Y DEMÁS CARACTERÍSTICAS INDICADAS EN PLIEGO DE PRESCRIPCIONES TÉCNICAS. INCLUIDO TRANSPORTE, ACOPIO, MONTAJE Y CONEXIONADO.</t>
  </si>
  <si>
    <t>I31CBG006</t>
  </si>
  <si>
    <t>Cable Cu. de 3 G 16 mm². RZ1-K (AS)-0.6/1 KV.</t>
  </si>
  <si>
    <t>SUMINISTRO E INSTALACIÓN DE CABLE DE COBRE MULTIPOLAR DE 3G16 MM² DE SECCIÓN, TIPO RZ1-K (AS), TENSIÓN NOMINAL 0,6/1 KV, DE ALTA SEGURIDAD EN CASO DE INCENDIO (AS), REACCIÓN AL FUEGO CLASE CCA-S1B,D1,A1, AISLAMIENTO DE POLIETILENO RETICULADO (XLPE), CUBIERTA DE POLIOLEFINA TERMOPLÁSTICA Y DEMÁS CARACTERÍSTICAS INDICADAS EN PLIEGO DE PRESCRIPCIONES TÉCNICAS. INCLUIDO TRANSPORTE, ACOPIO, MONTAJE Y CONEXIONADO.</t>
  </si>
  <si>
    <t>I31CBF001</t>
  </si>
  <si>
    <t>Cable Cu. de 5 G 1,5 mm². RZ1-K (AS)-0.6/1 KV.</t>
  </si>
  <si>
    <t>SUMINISTRO E INSTALACIÓN DE CABLE DE COBRE MULTIPOLAR DE 5G1,5 MM² DE SECCIÓN, TIPO RZ1-K (AS), TENSIÓN NOMINAL 0,6/1 KV, DE ALTA SEGURIDAD EN CASO DE INCENDIO (AS), REACCIÓN AL FUEGO CLASE CCA-S1B,D1,A1, AISLAMIENTO DE POLIETILENO RETICULADO (XLPE), CUBIERTA DE POLIOLEFINA TERMOPLÁSTICA Y DEMÁS CARACTERÍSTICAS INDICADAS EN PLIEGO DE PRESCRIPCIONES TÉCNICAS. INCLUIDO TRANSPORTE, ACOPIO, MONTAJE Y CONEXIONADO.</t>
  </si>
  <si>
    <t>I31CBF002</t>
  </si>
  <si>
    <t>Cable Cu. de 5 G 2,5 mm². RZ1-K (AS)-0.6/1 KV.</t>
  </si>
  <si>
    <t>SUMINISTRO E INSTALACIÓN DE CABLE DE COBRE MULTIPOLAR DE 5G2,5 MM² DE SECCIÓN, TIPO RZ1-K (AS), TENSIÓN NOMINAL 0,6/1 KV, DE ALTA SEGURIDAD EN CASO DE INCENDIO (AS), REACCIÓN AL FUEGO CLASE CCA-S1B,D1,A1, AISLAMIENTO DE POLIETILENO RETICULADO (XLPE), CUBIERTA DE POLIOLEFINA TERMOPLÁSTICA Y DEMÁS CARACTERÍSTICAS INDICADAS EN PLIEGO DE PRESCRIPCIONES TÉCNICAS. INCLUIDO TRANSPORTE, ACOPIO, MONTAJE Y CONEXIONADO.</t>
  </si>
  <si>
    <t>I31CBF003</t>
  </si>
  <si>
    <t>Cable Cu. de 5 G 4 mm². RZ1-K (AS)-0.6/1 KV.</t>
  </si>
  <si>
    <t>SUMINISTRO E INSTALACIÓN DE CABLE DE COBRE MULTIPOLAR DE 5G4 MM² DE SECCIÓN, TIPO RZ1-K (AS), TENSIÓN NOMINAL 0,6/1 KV, DE ALTA SEGURIDAD EN CASO DE INCENDIO (AS), REACCIÓN AL FUEGO CLASE CCA-S1B,D1,A1, AISLAMIENTO DE POLIETILENO RETICULADO (XLPE), CUBIERTA DE POLIOLEFINA TERMOPLÁSTICA Y DEMÁS CARACTERÍSTICAS INDICADAS EN PLIEGO DE PRESCRIPCIONES TÉCNICAS. INCLUIDO TRANSPORTE, ACOPIO, MONTAJE Y CONEXIONADO.</t>
  </si>
  <si>
    <t>I31CBF004</t>
  </si>
  <si>
    <t>Cable Cu. de 5 G 6 mm². RZ1-K (AS)-0.6/1 KV.</t>
  </si>
  <si>
    <t>SUMINISTRO E INSTALACIÓN DE CABLE DE COBRE MULTIPOLAR DE 5G6 MM² DE SECCIÓN, TIPO RZ1-K (AS), TENSIÓN NOMINAL 0,6/1 KV, DE ALTA SEGURIDAD EN CASO DE INCENDIO (AS), REACCIÓN AL FUEGO CLASE CCA-S1B,D1,A1, AISLAMIENTO DE POLIETILENO RETICULADO (XLPE), CUBIERTA DE POLIOLEFINA TERMOPLÁSTICA Y DEMÁS CARACTERÍSTICAS INDICADAS EN PLIEGO DE PRESCRIPCIONES TÉCNICAS. INCLUIDO TRANSPORTE, ACOPIO, MONTAJE Y CONEXIONADO.</t>
  </si>
  <si>
    <t>I31CBF005</t>
  </si>
  <si>
    <t>Cable Cu. de 5 G 10 mm². RZ1-K (AS)-0.6/1 KV</t>
  </si>
  <si>
    <t>SUMINISTRO E INSTALACIÓN DE CABLE DE COBRE MULTIPOLAR DE 5G10 MM² DE SECCIÓN, TIPO RZ1-K (AS), TENSIÓN NOMINAL 0,6/1 KV, DE ALTA SEGURIDAD EN CASO DE INCENDIO (AS), REACCIÓN AL FUEGO CLASE CCA-S1B,D1,A1, AISLAMIENTO DE POLIETILENO RETICULADO (XLPE), CUBIERTA DE POLIOLEFINA TERMOPLÁSTICA Y DEMÁS CARACTERÍSTICAS INDICADAS EN PLIEGO DE PRESCRIPCIONES TÉCNICAS. INCLUIDO TRANSPORTE, ACOPIO, MONTAJE Y CONEXIONADO.</t>
  </si>
  <si>
    <t>I31CBF006</t>
  </si>
  <si>
    <t>Cable Cu. de 5 G 16 mm². RZ1-K (AS)-0.6/1 KV.</t>
  </si>
  <si>
    <t>SUMINISTRO E INSTALACIÓN DE CABLE DE COBRE MULTIPOLAR DE 5G16 MM² DE SECCIÓN, TIPO RZ1-K (AS), TENSIÓN NOMINAL 0,6/1 KV, DE ALTA SEGURIDAD EN CASO DE INCENDIO (AS), REACCIÓN AL FUEGO CLASE CCA-S1B,D1,A1, AISLAMIENTO DE POLIETILENO RETICULADO (XLPE), CUBIERTA DE POLIOLEFINA TERMOPLÁSTICA Y DEMÁS CARACTERÍSTICAS INDICADAS EN PLIEGO DE PRESCRIPCIONES TÉCNICAS. INCLUIDO TRANSPORTE, ACOPIO, MONTAJE Y CONEXIONADO.</t>
  </si>
  <si>
    <t>I31CBS201</t>
  </si>
  <si>
    <t>Cable resistente al fuego de Cu. de 3 G 2,5 mm². SZ1-K (AS+)-0.6/1 KV.</t>
  </si>
  <si>
    <t>SUMINISTRO E INSTALACIÓN DE CABLE DE COBRE MULTIPOLAR DE 3G2,5 MM² DE SECCIÓN, TIPO SZ1-K (AS+), TENSIÓN NOMINAL 0,6/1 KV, DE ALTA SEGURIDAD Y RESISTENCIA AL FUEGO (AS+), REACCIÓN AL FUEGO CLASE CCA-S1B,D1,A1, AISLAMIENTO DE SILICONA, CUBIERTA DE POLIOLEFINA TERMOPLÁSTICA Y DEMÁS CARACTERÍSTICAS INDICADAS EN PLIEGO DE PRESCRIPCIONES TÉCNICAS. INCLUIDO TRANSPORTE, ACOPIO, MONTAJE Y CONEXIONADO.</t>
  </si>
  <si>
    <t>I31CBS202</t>
  </si>
  <si>
    <t>Cable resistente al fuego de Cu. de 3 G 4 mm². SZ1-K (AS+)-0.6/1 KV.</t>
  </si>
  <si>
    <t>SUMINISTRO E INSTALACIÓN DE CABLE DE COBRE MULTIPOLAR DE 3G4 MM² DE SECCIÓN, TIPO SZ1-K (AS+), TENSIÓN NOMINAL 0,6/1 KV, DE ALTA SEGURIDAD Y RESISTENCIA AL FUEGO (AS+), REACCIÓN AL FUEGO CLASE CCA-S1B,D1,A1, AISLAMIENTO DE SILICONA, CUBIERTA DE POLIOLEFINA TERMOPLÁSTICA Y DEMÁS CARACTERÍSTICAS INDICADAS EN PLIEGO DE PRESCRIPCIONES TÉCNICAS. INCLUIDO TRANSPORTE, ACOPIO, MONTAJE Y CONEXIONADO.</t>
  </si>
  <si>
    <t>I31CBS508</t>
  </si>
  <si>
    <t>Cable resistente al fuego de Cu. de 5 G 4 mm². SZ1-K (AS+)-0.6/1 KV.</t>
  </si>
  <si>
    <t>SUMINISTRO E INSTALACIÓN DE CABLE DE COBRE MULTIPOLAR DE 5G4 MM² DE SECCIÓN, TIPO SZ1-K (AS+), TENSIÓN NOMINAL 0,6/1 KV, DE ALTA SEGURIDAD Y RESISTENCIA AL FUEGO (AS+), REACCIÓN AL FUEGO CLASE CCA-S1B,D1,A1, AISLAMIENTO DE SILICONA, CUBIERTA DE POLIOLEFINA TERMOPLÁSTICA Y DEMÁS CARACTERÍSTICAS INDICADAS EN PLIEGO DE PRESCRIPCIONES TÉCNICAS. INCLUIDO TRANSPORTE, ACOPIO, MONTAJE Y CONEXIONADO.</t>
  </si>
  <si>
    <t>I31CBS516</t>
  </si>
  <si>
    <t>Cable resistente al fuego de Cu. de 5 G 16 mm². SZ1-K (AS+)-0.6/1 KV.</t>
  </si>
  <si>
    <t>SUMINISTRO E INSTALACIÓN DE CABLE DE COBRE MULTIPOLAR DE 5G16 MM² DE SECCIÓN, TIPO SZ1-K (AS+), TENSIÓN NOMINAL 0,6/1 KV, DE ALTA SEGURIDAD Y RESISTENCIA AL FUEGO (AS+), REACCIÓN AL FUEGO CLASE CCA-S1B,D1,A1, AISLAMIENTO DE SILICONA, CUBIERTA DE POLIOLEFINA TERMOPLÁSTICA Y DEMÁS CARACTERÍSTICAS INDICADAS EN PLIEGO DE PRESCRIPCIONES TÉCNICAS. INCLUIDO TRANSPORTE, ACOPIO, MONTAJE Y CONEXIONADO.</t>
  </si>
  <si>
    <t>PNCBA006XOD</t>
  </si>
  <si>
    <t>Puestas a tierra de canaletas perimetrales</t>
  </si>
  <si>
    <t>SUMINISTRO E INSTALACIÓN DE TIERRA DE PROTECCIÓN EN TODAS LAS CANALIZACIONES METÁLICAS DE LA ESTACIÓN DEL TIPO CANALETA PERIMETRAL ASEGURANDO LA CONTINUIDAD DE LAS MISMAS. CABLE CONTINUO QUE DEBE RECORRER TODA LA LONGITUD DE LAS CANALETAS.  INCLUIDO REPLANTEO, PEQUEÑO MATERIAL, CONECTORES, ETC. TOTALMENTE INSTALADO.</t>
  </si>
  <si>
    <t>I31CDC01</t>
  </si>
  <si>
    <t>Cable desnudo de Cu. de 1 x 35 mm².</t>
  </si>
  <si>
    <t>SUMINISTRO E INSTALACIÓN DE CABLE DESNUDO DE CU. DE 1 X 35 MM². DE CARACTERÍSTICAS INDICADAS EN P. DE C. TOTALMENTE INSTALADO.</t>
  </si>
  <si>
    <t>Total MOD.DE.2.5</t>
  </si>
  <si>
    <t>MOD.DE.2.6</t>
  </si>
  <si>
    <t>CANALIZACIONES</t>
  </si>
  <si>
    <t>I31ZKA003</t>
  </si>
  <si>
    <t>Bandeja perforada aislante libre de halógenos 300x60 mm con tapa y p.p. soportes</t>
  </si>
  <si>
    <t>SUMINISTRO E INSTALACIÓN DE BANDEJA PERFORADA DE MATERIAL AISLANTE LIBRE DE HALÓGENOS, NO PROPAGADOR DE LA LLAMA, DE 300X60 MM, CON TAPA Y PARTE PROPORCIONAL DE SOPORTES Y ACCESORIOS NECESARIOS. CONFORME A NORMATIVA UNE-EN 61537:2007 Y UNE-EN 50085-1:1997, O EQUIVALENTES.</t>
  </si>
  <si>
    <t>I31ZKA004</t>
  </si>
  <si>
    <t>Bandeja perforada aislante libre de halógenos 400x100 mm con tapa y p.p. soportes</t>
  </si>
  <si>
    <t>SUMINISTRO E INSTALACIÓN DE BANDEJA PERFORADA DE MATERIAL AISLANTE LIBRE DE HALÓGENOS, NO PROPAGADOR DE LA LLAMA, DE 400X100 MM, CON TAPA Y PARTE PROPORCIONAL DE SOPORTES Y ACCESORIOS NECESARIOS. CONFORME A NORMATIVA UNE-EN 61537:2007 Y UNE-EN 50085-1:1997, O EQUIVALENTES.</t>
  </si>
  <si>
    <t>I31ZKA005</t>
  </si>
  <si>
    <t>Bandeja perforada aislante libre de halógenos 600x100 mm con tapa y p.p. soportes</t>
  </si>
  <si>
    <t>SUMINISTRO E INSTALACIÓN DE BANDEJA PERFORADA DE MATERIAL AISLANTE LIBRE DE HALÓGENOS, NO PROPAGADOR DE LA LLAMA, DE 600X100 MM, CON TAPA Y PARTE PROPORCIONAL DE SOPORTES Y ACCESORIOS NECESARIOS. CONFORME A NORMATIVA UNE-EN 61537:2007 Y UNE-EN 50085-1:1997, O EQUIVALENTES.</t>
  </si>
  <si>
    <t>I31KBC117</t>
  </si>
  <si>
    <t>Bandeja de rejilla 100x400 GC C7</t>
  </si>
  <si>
    <t>SUMINISTRO E INSTALACIÓN DE BANDEJA METÁLICA COMPUESTA POR BARILLAS DE ACERO ELECTROSOLADAS, DE 100 MM DE ALTURA, ANCHO DE 400 MM, ACABADO EN GALVANIZADO CALIENTE CON BORDE DE SEGURIDAD PARA SOPORTE Y CONDUCCIÓN DE CABLES. CONFORME UNE-EN 61537, RESISTENCIA AL FUEGO E90 SEGÚN DIN4102-12. INCLUIDO PARTE PROPORCIONAL DE SOPORTES, UNIONES, CONECTORES PARA CONTINUIDAD ELÉCTRICA, TABIQUES SEPARADORES, BORNAS DE EQUIPOTENCIALIDAD, PUESTA A TIERRA MEDIANTE CONDUCTOR DESNUDO DE COBRE DE 16 MM2 Y DEMÁS ACCESORIOS NECESARIOS PARA SU INSTALACIÓN.</t>
  </si>
  <si>
    <t>I31KBA057</t>
  </si>
  <si>
    <t>Bandeja de escalera metálica 400x60</t>
  </si>
  <si>
    <t>SUMINISTRO E INSTALACIÓN DE BANDEJA DE ESCALERA FABRICADA EN ACERO GALVANIZADO EN CALIENTE DE 400X60, CONFORME A NORMATIVA IEC 61537 O EQUIVALENTE, MARCADO CE. INCLUIDO PARTE PROPORCIONAL DE SOPORTES, PUESTA A TIERRA Y ACCESORIOS NECESARIOS PARA SU INSTALACIÓN (TORNILLOS, BORNAS DE EQUIPOTENCIALIDAD, ANCLAJES PARA CABLES, TABIQUES, UNIONES, CAMBIOS DE DIRECCIÓN/NIVEL, CURVAS, DERIVACIONES, ETC.).</t>
  </si>
  <si>
    <t>DIDKTA004X0</t>
  </si>
  <si>
    <t>Tubo rígido M20 libre de halógenos.</t>
  </si>
  <si>
    <t>SUMINISTRO E INSTALACIÓN DE TUBO RÍGIDO DE MATERIAL TERMOPLÁSTICO LIBRE DE HALÓGENOS, 20 MM, GP 7, INCLUSO P.P.DE CONEXIONES, CURVAS, FIJACIONES MEDIANTE BRIDA Y TACO, ETC.</t>
  </si>
  <si>
    <t>I310762</t>
  </si>
  <si>
    <t>Tubo corrugado M25 libre de halogenos</t>
  </si>
  <si>
    <t>SUMINISTRO E INSTALACIÓN DE TUBO DE PLASTICO FLEXIBLE CORRUGADO M25 LIBRE DE HALÓGENOS, CON P.P. DE UNIDADES DE FIJACIÓN. TOTALMENTE INSTALADO.</t>
  </si>
  <si>
    <t>I310763</t>
  </si>
  <si>
    <t>Tubo corrugado M32 libre de halogenos</t>
  </si>
  <si>
    <t>SUMINISTRO E INSTALACIÓN DE TUBO DE PLASTICO FLEXIBLE CORRUGADO M32 LIBRE DE HALÓGENOS, CON P.P. DE UNIDADES DE FIJACIÓN. TOTALMENTE INSTALADO.</t>
  </si>
  <si>
    <t>I310764</t>
  </si>
  <si>
    <t>Tubo corrugado M40 libre de halogenos</t>
  </si>
  <si>
    <t>SUMINISTRO E INSTALACIÓN DE TUBO DE PLASTICO FLEXIBLE CORRUGADO M40 LIBRE DE HALÓGENOS, CON P.P. DE UNIDADES DE FIJACIÓN. TOTALMENTE INSTALADO.</t>
  </si>
  <si>
    <t>I310766</t>
  </si>
  <si>
    <t>Tubo corrugado doble capa M63 libre de halogenos</t>
  </si>
  <si>
    <t>TUBO DE PLASTICO FLEXIBLE CORRUGADO DE DOBLE CAPA M63 LIBRE DE HALÓGENOS. TOTALMENTE INSTALADO.</t>
  </si>
  <si>
    <t>Total MOD.DE.2.6</t>
  </si>
  <si>
    <t>MOD.DE.2.7</t>
  </si>
  <si>
    <t>INSTALACIÓN DE FUERZA</t>
  </si>
  <si>
    <t>I31BJD010X</t>
  </si>
  <si>
    <t>Caja con dos bases de enchufe industrial, 16A/230 V y 16A/400V</t>
  </si>
  <si>
    <t>SUMINISTRO E INSTALACIÓN CAJA DE FONDO ESTANCAS, SERIE 66 IB, CONTENIENDO DOS BASES DE ENCHUFE INDUSTRIAL, ESTANCAS, IP-55 REF.  16A/230-250 V. 2P+T(BLANCA) - 16A /400-415 V. 3P+T.(AZUL)</t>
  </si>
  <si>
    <t>I31NWS080</t>
  </si>
  <si>
    <t>Base de enchufe superficie</t>
  </si>
  <si>
    <t>SUMINISTRO E INSTALACIÓN DE BASE ENCHUFE  DE SUPERFICIE CON TOMA TIERRA LATERAL DE 10/16A(II+T.T) SUPERFICIAL REALIZADO EN TUBO PVC RÍGIDO M 20/GP5 Y CONDUCTOR DE COBRE UNIPOLAR, AISLADOS PARA UNA TENSIÓN NOMINAL DE 750V. Y SECCIÓN 2,5 MM2 (ACTIVO, NEUTRO Y PROTECCIÓN), INCLUIDO CAJA DE REGISTRO "PLEXO" D=70 TOMA DE CORRIENTE SUPERFICIAL Y REGLETAS DE CONEXIÓN, INCLUIDO REPLANTEO, TOTALMENTE MONTADO E INSTALADO.</t>
  </si>
  <si>
    <t>Total MOD.DE.2.7</t>
  </si>
  <si>
    <t>MOD.DE.2.8</t>
  </si>
  <si>
    <t>INSTALACIÓN DE ALUMRADO</t>
  </si>
  <si>
    <t>I31SOP02</t>
  </si>
  <si>
    <t>Estructura portante modular homologada MdM tipo adosada.</t>
  </si>
  <si>
    <t>SUMINISTRO E INSTALACIÓN DE ESTRUCTURA PORTANTE MODULAR HOMOLOGADA POR METRO DE MADRID TIPO ADOSADA A TECHO PARA SISTEMA DE ILUMINACIÓN.
- MEDIDAS: 900-1500-1800 MM.
- ESTRUCTURA DE ACERO INOXIDABLE DE AL MENOS 1MM DE ESPESOR.
- MATERIALES NO METÁLICOS QUE SEAN: NO PROPAGADOR DE LA LLAMA, 0% CONTENIDO EN HALÓGENOS, BAJA EMISIÓN DE HUMOS, BAJA ACIDEZ DE HUMOS, CARACTERÍSTICAS ANTIESTÁTICAS REPELENTES DE POLVO.
- DISPONDRÁ DE CANAL PARA ALOJAR LOS CIRCUITOS DE ALUMBRADO.
- DISPONDRÁN DE ZONA CIEGA CON TAPA DE AL MENOS 300X200MM.
- INLCUIDOS ELEMENTOS DE UNIÓN RECTOS, EN "T" O EN "L", CÓNCAVOS Y CONVEXOS EN EL MISMO MATERIAL PARA CAMBIOS DE DIRECCIONES, PIEZAS ESPECIALES, EMBELLECEDORES EN TUBOS DE ALIMENTACIÓN.
- VARILLA CINCADA DE FIJACIÓN A TECHO Y TACOS DE SUJECIÓN (INCLUIDO SISTEMA TIPO CARDAN), SEGÚN TIPO DE INSTALACIÓN EN ESTACIÓN.
- DISPONDRÁ DE CHAPAS LATERALES PERFORADAS PARA ANCLAJE DE LUMINARIAS.
- MARCADO CE, NORMATIVAS VIGENTES, CERTIFICADO DE HOMOLOGACIÓN POR PARTE DE METRO DE MADRID.
- INLCUIDO REPLANTEO, PEQUEÑO MATERIAL Y ACCESORIOS PARA ANCLAJE Y CONEXIONADO.
- INCLUIDO DESMONTAJE DEL ELEMENTO ANTIGUO Y RETIRADA A VERTEDERO AUTORIZADO.
- INCLUIDO CUALQUIER TIPO DE EQUIPO AUXILIAR NECESARIO PARA TRABAJOS EN ALTURA.
SEGÚN PLIEGO DE PRESCRIPCIONES TÉCNICAS.
COMPLETAMENTE TERMINADA DE INSTALAR Y FUNCIONANDO.</t>
  </si>
  <si>
    <t>I31SOP01</t>
  </si>
  <si>
    <t>Estructura portante modular homologada MdM tipo suspendida</t>
  </si>
  <si>
    <t>SUMINISTRO E INSTALACIÓN DE ESTRUCTURA PORTANTE MODULAR HOMOLOGADA POR METRO DE MADRID TIPO SUSPENDIDA DE TECHO PARA SISTEMA DE ILUMINACIÓN.
- MEDIDAS: 900-1500-1800 MM.
- ESTRUCTURA DE ACERO INOXIDABLE DE AL MENOS 1MM DE ESPESOR.
- MATERIALES NO METÁLICOS QUE SEAN: NO PROPAGADOR DE LA LLAMA, 0% CONTENIDO EN HALÓGENOS, BAJA EMISIÓN DE HUMOS, BAJA ACIDEZ DE HUMOS, CARACTERÍSTICAS ANTIESTÁTICAS REPELENTES DE POLVO.
- DISPONDRÁ DE CANAL PARA ALOJAR LOS CIRCUITOS DE ALUMBRADO.
- DISPONDRÁN DE ZONA CIEGA CON TAPA DE AL MENOS 300X200MM.
- INLCUIDOS ELEMENTOS DE UNIÓN RECTOS, EN "T" O EN "L", CÓNCAVOS Y CONVEXOS EN EL MISMO MATERIAL PARA CAMBIOS DE DIRECCIONES, PIEZAS ESPECIALES, EMBELLECEDORES EN TUBOS DE ALIMENTACIÓN.
- VARILLA CINCADA DE FIJACIÓN A TECHO Y TACOS QUÍMICOS DE SUJECIÓN (INCLUIDO SISTEMA TIPO CARDAN) O SISTEMA DE ANCLAJE CON ROLDANA Y CABLE DE ACERO, SEGÚN TIPO DE INSTALACIÓN EN ESTACIÓN.
- DISPONDRÁ DE CHAPAS LATERALES PERFORADAS PARA ANCLAJE DE LUMINARIAS.
- MARCADO CE, NORMATIVAS VIGENTES, CERTIFICADO DE HOMOLOGACIÓN POR PARTE DE METRO DE MADRID.
- INLCUIDO REPLANTEO, PEQUEÑO MATERIAL Y ACCESORIOS PARA ANCLAJE Y CONEXIONADO.
- INCLUIDO DESMONTAJE DEL ELEMENTO ANTIGUO Y RETIRADA A VERTEDERO AUTORIZADO.
- INCLUIDO CUALQUIER TIPO DE EQUIPO AUXILIAR NECESARIO PARA TRABAJOS EN ALTURA.
SEGÚN PLIEGO DE PRESCRIPCIONES TÉCNICAS.
COMPLETAMENTE TERMINADA DE INSTALAR Y FUNCIONANDO.</t>
  </si>
  <si>
    <t>I31LUM01</t>
  </si>
  <si>
    <t>Luminaria LED homologada MdM tipo suspendida/adosada.</t>
  </si>
  <si>
    <t>SUMINISTRO E INSTALACIÓN DE LUMINARIA LED HOMOLOGADA POR METRO DE MADRID PARA ACOPLAR EN ESTRUCTURA PORTANTE HOMOLOGADA DE TIPO SUSPENDIDA Y ADOSADA.
 -POTENCIA. 15-50 W.
- MEDIDAS: 600-1200-1500 MM
- MATERIALES NO METÁLICOS QUE SEAN: NO PROPAGADOR DE LA LLAMA, 0% CONTENIDO EN HALÓGENOS, BAJA EMISIÓN DE HUMOS, BAJA ACIDEZ DE HUMOS, CARACTERÍSTICAS ANTIESTÁTICAS REPELENTES DE POLVO.
- ÓPTICA. POLIMETILMETACRILATO OPALESCENTE, ORIENTACIÓN DEL FLUJO LUMINOSO CON UN ÁNGULO ENTRE 120º Y 180º VERTICAL Y HACIA ABAJO. LA SUPERFICIE DE LA ÓPTICA OPAL ESTARÁ ENTRE EL 60-80% DE LA SUPERFICIE TOTAL.
- PROTECCIÓN IP. IP≥54.
- PROTECCIÓN IK. IK≥04.
- EFICIENCIA LUMÍNICA &gt;100 LM/W.
- FLUJO LUMINOSO. 2000-4800 LUM.
- RENDIMIENTO DEL FLUJO LUMINOSO. L70B10 ≥50000 HORAS, 24 HORAS DE TRABAJO 365 DÍAS.
-  IRC&gt;80.
- UGR&lt;20.
- TEMPERATURA DE COLOR 4000K.
- FUENTE DE ALIMENTACIÓN INCLUIDA.
- INLCUIDO CONECTOR AÉREO MACHO DE 3 POLOS ESTANCO, PARA CONEXIÓN A LÍNEA DE ALIMENTACIÓN.
- MARCADO CE, CERTIFICADO ENEC, CERTIFICADO ROHS, NORMATIVAS VIGENTES Y CEM, CERTIFICADO DE HOMOLOGACIÓN POR PARTE DE METRO DE MADRID.
- INLCUIDO REPLANTEO, PEQUEÑO MATERIAL Y ACCESORIOS PARA ANCLAJE Y CONEXIONADO.
- INCLUIDO DESMONTAJE DEL ELEMENTO ANTIGUO Y RETIRADA A VERTEDERO AUTORIZADO.
- INCLUIDO CUALQUIER TIPO DE EQUIPO AUXILIAR NECESARIO PARA TRABAJOS EN ALTURA.
SEGÚN PLIEGO DE PRESCRIPCIONES TÉCNICAS.
COMPLETAMENTE TERMINADA DE INSTALAR Y FUNCIONANDO.</t>
  </si>
  <si>
    <t>I31CON10NE</t>
  </si>
  <si>
    <t>Conector rápido macho-hembra (1 hembra/3 machos) estanco, homologado MdM</t>
  </si>
  <si>
    <t>SUMINISTRO E INSTALACIÓN DE CONECTOR ESTANCO DE 3 POLOS (L,N,T.T.) HOMOLOGADO POR METRO DE MADRID FORMADO POR 1 ENTRADA Y 3 SALIDAS PARA CONEXIONES EN LÍNEAS DE ALIMENTACIÓN A LAS LUMINARIAS, CON LAS SIGUIENTES CARACTERÍSTICAS:
- SISTEMA DE CONEXIÓN MACHO-HEMBRA, CODIFICADO MECÁNICAMENTE PARA EVITAR CONEXIONES ERRÓNEAS (INCLUIDO CONECTOR AÉREO HEMBRA, 3 CONECTORES AÉREO MACHO Y DERIVADOR EN H).
- CABLEADO DE 2 METROS DE LONGITUD CONFECCIONADO CON CABLE MANGUERA RZ1 0,6/1 KV CPR CCA LIBRE DE HALÓGENOS DE SECCIÓN 3G1,5MM2 PARA ALIMENTACIÓN A LUMINARIAS.
- GRADO DE PROTECCIÓN: IP≥65.
- COMPATIBLES CON CONDUCTORES DE SECCIÓN DESDE 1,5 HASTA 6 MM2 
- MARCADO CE, CERTIFICADO ENEC, CERTIFICADO ROHS, NORMATIVAS VIGENTES, CERTIFICADO DE HOMOLOGACIÓN POR PARTE DE METRO DE MADRID.
- INLCUIDO REPLANTEO, PEQUEÑO MATERIAL Y ACCESORIOS.
- INCLUIDO DESMONTAJE DEL ELEMENTO ANTIGUO Y RETIRADA A VERTEDERO AUTORIZADO.
- INCLUIDO CUALQUIER TIPO DE EQUIPO AUXILIAR NECESARIO PARA TRABAJOS EN ALTURA.
SEGÚN PLIEGO DE PRESCRIPCIONES TÉCNICAS.
COMPLETAMENTE TERMINADA DE INSTALAR Y FUNCIONANDO. TRABAJOS REALIZADOS EN HORARIO NOCTURNO EN ESTACIÓN.</t>
  </si>
  <si>
    <t>131ILE010</t>
  </si>
  <si>
    <t>Luminaria de emergencia LED 500 lm, 1h, NP, estanca, autotest</t>
  </si>
  <si>
    <t>SUMINSTRO E INSTALACIÓN DE LUMINARIA DE EMERGENCIA CON TECNOLOGÍA LED DE 500 LM, AUTOTEST, AUTONOMIA DE 1 HORA, NO PERMANENTE, GRADO IP65, CON BASE ABS AUTOEXTINGUIBLE EN COLOR BLANCO TIPO DIANA FLAT DE ZEMPER O SIMILAR APROBADO. INCLUYENDO: ACCESORIOS PARA EMPOTRAR EN PARED O TECHO, PARTE PROPORCIONAL DE CABLE, CAJA DE CONEXIÓN RÁPIDA, COMUNICABLE CON PARTE PROPORCIONAL DE BUS DE COMUNICACIONES. TOTALMENTE INSTALADA Y FUNCIONANDO.</t>
  </si>
  <si>
    <t>131ILE007</t>
  </si>
  <si>
    <t>Luminaria de emergencia LED 300 lm, 1h, NP, estanca, autotest</t>
  </si>
  <si>
    <t>SUMINISTRO E INSTALACIÓN DE LUMINARIA DE EMERGENCIA CON TECNOLOGÍA LED DE 300 LM, AUTOTEST, AUTONOMIA DE 1 HORA, NO PERMANENTE, GRADO IP65, CON BASE ABS AUTOEXTINGUIBLE EN COLOR BLANCO TIPO DIANA FLAT DE ZEMPER O SIMILAR APROBADO. INCLUYENDO: ACCESORIOS PARA EMPOTRAR EN PARED O TECHO, PARTE PROPORCIONAL DE CABLE, CAJA DE CONEXIÓN RÁPIDA, COMUNICABLE CON PARTE PROPORCIONAL DE BUS DE COMUNICACIONES. TOTALMENTE INSTALADA Y FUNCIONANDO.</t>
  </si>
  <si>
    <t>I31EST041</t>
  </si>
  <si>
    <t>Luminaria estanca LED. 15-50W 4000K.</t>
  </si>
  <si>
    <t>SUMINISTRO E INSTALACIÓN DE LUMINARIA ESTANCA CON TECNOLOGÍA LED, CON LAS SIGUIENTES CARACTERÍSTICAS:
-POTENCIA. 15-50 W.
- MEDIDAS: 600-1500 ±100MM.
- MATERIALES NO METÁLICOS QUE SEAN: NO PROPAGADOR DE LA LLAMA, 0% CONTENIDO EN HALÓGENOS, BAJA EMISIÓN DE HUMOS, BAJA ACIDEZ DE HUMOS, CARACTERÍSTICAS ANTIESTÁTICAS REPELENTES DE POLVO.
- MATERIALES. CARCASAS Y CIERRES DE POLICARBONATOO CON CLIPS DE ACERO INOXIDABLE.
- PROTECCIÓN IP. IP≥66.
- PROTECCIÓN IK. IK≥08.
- EFICIENCIA LUMÍNICA &gt;100 LM/W.
- RENDIMIENTO DEL FLUJO LUMINOSO. L80B10 ≥60000 HORAS, 24 HORAS DE TRABAJO 365 DÍAS.
-  IRC&gt;80.
- TEMPERATURA DE COLOR 4000K.
-FUENTE DE ALIMENTACIÓN INCLUIDA.
- MARCADO CE, CERTIFICADO ENEC, CERTIFICADO ROHS, NORMATIVAS VIGENTES Y CEM.
- INLCUIDO REPLANTEO, PEQUEÑO MATERIAL Y ACCESORIOS PARA ANCLAJE Y CONEXIONADO.
- INCLUIDO DESMONTAJE DEL ELEMENTO ANTIGUO Y RETIRADA A VERTEDERO AUTORIZADO.
- INCLUIDO CUALQUIER TIPO DE EQUIPO AUXILIAR NECESARIO PARA TRABAJOS EN ALTURA.
SEGÚN PLIEGO DE PRESCRIPCIONES TÉCNICAS.
COMPLETAMENTE TERMINADA DE INSTALAR Y FUNCIONANDO.</t>
  </si>
  <si>
    <t>I31NWS070</t>
  </si>
  <si>
    <t>Punto Luz superficie</t>
  </si>
  <si>
    <t>SUMINISTRO E INSTALACIÓN DE PUNTO DE LUZ SENCILLO MEDIANTE INTERRUPTOR UNIPOLAR REALIZADO CON TUBO CORRUGADO LIBRE DE HALÓGENOS DE M 20/GP5 Y CONDUCTORES DE COBRE LIBRES DE HALOGENOS DE 1,5 MM2, Y AISLAMIENTO RZ1-K (AS)., INCLUYENDO CAJA DE REGISTRO Y ACCESORIOS. TOTALMENTE INSTALADO.</t>
  </si>
  <si>
    <t>ILEDCONTROLXOD</t>
  </si>
  <si>
    <t>Sistema de control de iluminación modular lineal LED</t>
  </si>
  <si>
    <t>SUMINISTRO E INSTALACIÓN DE SISTEMA DE CONTROL PARA LA REGULACIÓN DEL SISTEMA DE ILUMINACIÓN LED GENERAL, CENTRALIZADO EN UN PUESTO DE OPERADOR EN ESTACIÓN, CON POSIBILIDAD DE COMUNICACIÓN REMOTA CON EL PUESTO DE CONTROL CENTRAL DE METRO Y TICS. INCLUIDOS TODOS LO EQUIPOS NECESARIOS Y EL CABLEADO DE BUS DE COMUNICACIONES:
- CONECTORES AÉREOS MACHO-HEMBRA IP20 CON CONEXIÓN POR TORNILLO PARA CABLES DE 1,5MM2 PARA CONEXIÓN DE LUMINARIAS CON CABLEADO DE BUS DE COMUNICACIONES.
- CABLEADO COMPLETO DE BUS DE COMUNICACIONES CONFECCIONADO CON CABLE MANGUERA RZ1 0,6/1 KV CPR CCA LIBRE DE HALÓGENOS DE SECCIÓN 3G1,5MM2 PARA CONTROL DE LUMINARIAS.
- PROGRAMACIÓN, AJUSTES, PRUEBAS Y REGULACIONES FINALES.
- CON POSIBLIDAD DE ESCALAR E INTEGRAR LUMINARIAS DE FUTURAS REMODELACIONES DE ESTACIÓN.
MATERIAL PERFECTAMENTE INSTALADO, CONEXIONADO Y FUNCIONANDO.</t>
  </si>
  <si>
    <t>Total MOD.DE.2.8</t>
  </si>
  <si>
    <t>MOD.DE.2.9</t>
  </si>
  <si>
    <t>I31EVX015T</t>
  </si>
  <si>
    <t>Realización de paso de bóveda para la instalación de cables eléctricos.</t>
  </si>
  <si>
    <t>REALIZACIÓN DE PASO DE BÓVEDA PARA LA INSTALACIÓN DE CABLES ELÉCTRICOS, INCLUIDO SOPORTES NECESARIOS CON FICHAS, HERRAMIENTAS, VEHÍCULOS Y MAQUINARIA NECESARIA PARA SU INSTALACIÓN. INLUIDA BRIGADA NOCTURNA EN TÚNEL PARA REALIZACIÓN DE CORTE DE TENSIÓN DE TRACCIÓN EN METRO DE MADRID. COMPUESTA POR AGENTE DE COMPROBACIÓN DE CORTE Y REPOSICIÓN DE TRACCIÓN AUTORIZADO POR METRO DE MADRID. INCLUIDO EL USO DE VERIFICADOR DE AUSENIA-PRESENCIA TENSIÓN DE TRACCIÓN Y PÉRTIGA DE CORTOCIRCUITO HOMOLOGADOS SEGÚN ESPECIFICACIONES EN PLIEGO DE CONDICIONES, DESPLAZAMIENTOS, HERRAMIENTAS Y MEDIOS AUXILIARES. EN HORARIO NOCTURNO TÚNEL.
TOTALMENTE INSTALADO.</t>
  </si>
  <si>
    <t>I31BJW020</t>
  </si>
  <si>
    <t>Toma de datos y estudios de instalación eléctrica e iluminación</t>
  </si>
  <si>
    <t>ESTUDIOS DE LA INSTALACIÓN ELÉCTRICA Y NUEVA ILUMINACIÓN DE LA ESTACIÓN, DEBIENDO SER ESTOS PRESENTADOS Y APROBADOS EN EL FORMATO QUE INDIQUE LA DIRECCIÓN DE OBRA DE METRO DE MADRID. SE INCLUYE:
- TOMA DE DATOS DE TODOS LOS CIRCUITOS EXISTENTES EN EL CGBT EXISTENTE Y CUADROS SECUNDARIOS, PARA LA ADAPTACIÓN DE LOS MISMOS EN EL NUEVO CGBT, ASÍ COMO TODOS LOS CÁLCULOS RELACIONADOS CON LA NUEVA INSTALACIÓN ELÉCTRICA DE LA ESTACIÓN (UNIFILARES, SECCIONES, LONGITUDES, POTENCIAS, PROTECCIONES, ETC). 
- ESTUDIO TEÓRICO DEL DISEÑO DE ILUMINACIÓN LED DE LA ESTACIÓN PROPUESTO, TIPO DIALUX O SIMILAR APROBADO.
- CÁLCULOS JUSTIFICATIVOS PARA LA ILUMINACIÓN DE EMERGENCIA DE LA ESTACIÓN PARA DAR CUMPLIMIENTO DE LA ITC BT 28 DEL REBT.</t>
  </si>
  <si>
    <t>Total MOD.DE.2.9</t>
  </si>
  <si>
    <t>Total MOD.DE.2</t>
  </si>
  <si>
    <t>MOD.DE.3</t>
  </si>
  <si>
    <t>DOCUMENTACIÓN Y LEGALIZACIONES</t>
  </si>
  <si>
    <t>I31VMX005X</t>
  </si>
  <si>
    <t>Legalización de instalación de Baja Tensión temporal en estación</t>
  </si>
  <si>
    <t>LEGALIZACIÓN DE NUEVA INSTALACIÓN DE BAJA TENSIÓN TEMPORAL PARA OBRA, INCLUYENDO:
-REGISTRO DE DOCUMENTACIÓN EN ORGANISMO DE CONTROL, HOMOLOGADO POR EL MINISTERIO DE INDUSTRIA (O.C.A./E.C.I.), CON MEDICIÓN DE LOS PARÁMETROS ELÉCTRICOS SEGÚN REBT DEL REAL DECRETO 842/2002, DE 2 DE AGOSTO INCLUYENDO ENTREGA DE INFORME TÉCNICO Y TRAMITACIÓN DE EXPEDIENTE POR DELEGACIÓN DE INDUSTRIA. SE TRAMITARÁ UNA MEMORIA TÉCNICA DE DISEÑO POR CADA CUADRO TEMPORAL Ó UN PROYECTO GENERAL DE LAS INSTALACIONES TEMPORALES. EN CUALQUIER CASO SERÁ NECESARIO PRESENTAR UN CERTIFICADO DE INSTALACIÓN DE BAJA TENSIÓN (BOLETÍN) POR CADA UNO DE LOS CUADROS FINALMENTE INSTALADOS.
-TASAS DE REGISTROS EN ORGANISMOS DE CONTROL Y MODELO 030 DE LA CAM, IMPUESTOS Y CUALQUIER OTRO GASTO NECESARIO PARA LA LEGALIZACIÓN DE LA INSTALACIÓN.</t>
  </si>
  <si>
    <t>I31VMX003</t>
  </si>
  <si>
    <t>Legalización de la totalidad de las instalaciones B.T. modificadas</t>
  </si>
  <si>
    <t>LEGALIZACIÓN DE LA TOTALIDAD DE LAS INSTALACIONES DE B.T. DE DISTRIBUCIÓN DE ENERGÍA MODIFICADAS INCLUIDA EN EL PRESENTE PROYECTO, COMPRENDIENDO:
-PROYECTOS CONSTRUCTIVOS Y DIRECCIÓN TÉCNICA REALIZADO POR TÉCNICO COMPETENTE CON DECLARACIÓN RESPONSABLE (RD 1000/2010) Ó VISADO VOLUNTARIO.
-INSPECCIÓN TÉCNICA REALIZADA POR EMPRESA DE CONTROL, HOMOLOGADA POR EL MINISTERIO DE INDUSTRIA (O.C.A./E.C.I.). CON MEDICIÓN DE LOS PARÁMETROS ELÉCTRICOS SEGÚN R.E.B.T. INCLUYENDO ENTREGA DE INFORME TÉCNICO Y TRAMITACIÓN DE EXPEDIENTE POR DELEGACIÓN DE INDUSTRIA.
-TASAS DE REGISTROS EN ORGANISMOS DE CONTROL Y MODELO 030 DE LA CAM, IMPUESTOS Y CUALQUIER OTRO GASTO NECESARIO PARA LA LEGALIZACIÓN DE LA INSTALACIÓN.
INSPECCIÓN Y MEDICIÓN DE LOS PARÁMETROS ELÉCTRICOS DE LA INSTALACIÓN DE BAJA TENSIÓN, SEGÚN REAL DECRETO 842/2002, DE 2 DE AGOSTO Y DEMÁS NORMATIVAS DE APLICACIÓN. REALIZADO POR EMPRESA DE CONTROL INDUSTRIAL I.), HOMOLOGADA POR EL MINISTERIO DE INDUSTRIA, INCLUYENDO INFORME TÉCNICO. ENTRE OTRAS, COMPRENDERÁ LAS SIGUIENTES PRUEBAS:
- MEDIDAS DE PROTECCIÓN CONTRA CONTACTOS DIRECTOS O INDIRECTOS (ITC-BT-19, AP. 2.8) CON MEDICIÓN DE TIERRAS.
- RESISTENCIA  DE AISLAMIENTO Y RIGIDEZ DIELÉCTRICA (ITC-BT-19, AP. 2.9)
- MEDICIÓN DE TIERRAS</t>
  </si>
  <si>
    <t>I31DOC01</t>
  </si>
  <si>
    <t>Documentación fin de obra</t>
  </si>
  <si>
    <t>ELABORACIÓN DE TODA LA DOCUMENTACIÓN FINAL DE OBRA ACERCA DE LAS INSTALACIONES REALIZADAS EN ESTACIÓN Y EN TÚNEL, INCLUYENDO AL MENOS:
- PROYECTO ELÉCTRICO Y CÁLCULOS JUSTIFICATIVOS.
- RELACIÓN DE EQUIPOS INSTALADOS, INDICANDO EL NÚMERO DE CADA TIPO Y SUS CARACTERÍSTICAS PRINCIPALES.
- PLANOS DE UBICACIÓN DE EQUIPOS.
- RELACIÓN DE FOTOGRAFÍAS, INCLUYENDO ANTES Y DESPUÉS DE LA NUEVA INSTALACIÓN.
- MEDICIONES LUMÍNICAS, INCLUYENDO MEDICIONES ANTES Y DESPUÉS DE LA NUEVA INSTALACIÓN.
- FICHAS TÉCNICAS Y CERTIFICADOS DE TODOS LOS ELEMETOS INSTALADOS.
- MANUALES DE USO Y MANTENIMIENTO.
- SISTEMA DE REGULACIÓN UTILIZADO Y FUNCIONAMIENTO.
SE INCLUIRÁ LA FORMACIÓN NECESARIA PARA EL CORRECTO USO DE LO EQUIPOS INSTALADOS PARA PERSONAL DE MANTENIMIENTO DE LA NUEVA INSTALACIÓN.
SEGÚN PLIEGO DE PRESCRIPCIONES TÉCNIAS.</t>
  </si>
  <si>
    <t>Total MOD.DE.3</t>
  </si>
  <si>
    <t>Total M O'DON.DE</t>
  </si>
  <si>
    <t>O´DON.ELECT</t>
  </si>
  <si>
    <t>INSTALACIÓN DE ELECTRIFICACIÓN</t>
  </si>
  <si>
    <t>O´DON.ELECT.1</t>
  </si>
  <si>
    <t>1ª FASE. CIERRE DE SERVICIO Y DESMONTAJE DE LA INSTALACIÓN DE ELECTRIFICACIÓN</t>
  </si>
  <si>
    <t>I40ACX061DT</t>
  </si>
  <si>
    <t>Desmontaje barra carril conductor tipo PAC MM-04 de hasta 12 m. Trabajo nocturno en túnel.</t>
  </si>
  <si>
    <t>DESMONTAJE DE BARRA DE CARRIL CONDUCTOR TIPO PAC MM-04 DE HASTA 12 M. CON BRIDAS DE UNIÓN DE BARRAS DE CARRIL CONDUCTOR. INCLUIDO TODO EL MATERIAL NECESARIO, VEHÍCULOS Y MAQUINARIA. EN HORARIO NOCTURNO TÚNEL.</t>
  </si>
  <si>
    <t>I41KAX003DT</t>
  </si>
  <si>
    <t>km</t>
  </si>
  <si>
    <t>Desmontaje de hilo de contacto de 150 mm² de Cu. en perfil de catenaria rígida.  En horario nocturno túnel</t>
  </si>
  <si>
    <t>DESMONTAJE DE HILO DE CONTACTO DE 150 MM² DE CU. EN PERFIL DE CATENARIA RÍGIDA SEGÚN ESPECIFICACIONES EN EL PLIEGO DE CONDICIONES. INCLUIDO TODO EL MATERIAL NECESARIO, VEHÍCULOS Y MAQUINARIA.  EN HORARIO NOCTURNO TÚNEL</t>
  </si>
  <si>
    <t>I41KWX003T</t>
  </si>
  <si>
    <t>Desmontaje de cable cubierto de Al. 3 kV. de 1x630 mm². a seccionador.  En horario nocturno túnel.</t>
  </si>
  <si>
    <t>DESCONEXIÓN Y AISLAMIENTO DE LOS CABLES CUBIERTOS DE AL. DE 1X630 MM² DE ALIMENTACIÓN EN LOS SECCIONADORES DE LÍNEA AÉREA DE ESTACIÓN. INCLUYENDO TODO EL MATERIAL, HERRAMIENTAS Y MAQUINARIA NECESARIA.  EN HORARIO NOCTURNO TÚNEL.</t>
  </si>
  <si>
    <t>I40AHX045T</t>
  </si>
  <si>
    <t>Despuenteo eléctrico de seccionamiento de catenaria rígida. En horario nocturno túnel</t>
  </si>
  <si>
    <t>DESPUENTEO ELÉCTRICO DE UN CONJUNTO DE SECCIONAMIENTO DE CATENARIA RÍGIDA. SE DESCONECTAN Y DESMONTAN LOS CABLES DE PUENTEO ENTRE BARRAS DE RAMPA. INCLUIDO TODO EL MATERIAL NECESARIO, VEHÍCULOS Y MAQUINARIA. EN HORARIO NOCTURNO TÚNEL.</t>
  </si>
  <si>
    <t>I40ARX005DT</t>
  </si>
  <si>
    <t>Desconexión eléctrica de compensación de catenaria rígida. En horario nocturno túnel</t>
  </si>
  <si>
    <t>DESCONEXIÓN ELÉCTRICA DE UN CONJUNTO DE COMPENSACIÓN DE CATENARIA RÍGIDA. SE DESCONECTAN Y DESMONTAN LOS CABLES DE PUENTEO ENTRE PLACAS DE POSITIVO Y CARRIL DE CATENARIA EN AMBAS VÍAS. INCLUIDO TODO EL MATERIAL NECESARIO, VEHÍCULOS Y MAQUINARIA. EN HORARIO NOCTURNO TÚNEL.</t>
  </si>
  <si>
    <t>I40AUX006T</t>
  </si>
  <si>
    <t>Suministro e instalación de puesta a negativo permanente de catenaria. En horario nocturno túnel.</t>
  </si>
  <si>
    <t>SUMINISTRO E INSTALACIÓN DE PUESTA A NEGATIVO PERMANENTE DE LA CATENARIA RÍGIDA PARA PROTEGER LA ZONA DE OBRA. SE PUENTEARÁ LA CATENARIA DE VÍA 1 Y VÍA 2 CON EL CARRRIL DE VÍA CORRESPONDIENTE.  INCLUYE GRAPAS EN CARRIL CONDUCTOR DE CATENARIA, CABLE DE COBRE DE SECCIÓN 150 MM², PINZA AL CARRIL DE VÍA Y GRAPADO POR PARED DE TÚNEL.  TRABAJO CON CORTE DE TENSIÓN Y EN HORARIO NOCTURNO.</t>
  </si>
  <si>
    <t>Total O´DON.ELECT.1</t>
  </si>
  <si>
    <t>O´DON.ELECT.2</t>
  </si>
  <si>
    <t>2ª FASE. MONTAJE DE LA INSTALACIÓN DE ELECTRIFICACIÓN Y NORMALIZACIÓN DE SERVICIO</t>
  </si>
  <si>
    <t>I40ACX061T</t>
  </si>
  <si>
    <t>Suministro y montaje de barra carril tipo PAC MM-14 de hasta 12 m. o compatible según pliego En horario nocturno túnel.</t>
  </si>
  <si>
    <t>SUMINISTRO Y MONTAJE DE BARRA DE CARRIL CONDUCTOR TIPO PAC MM-14 DE HASTA 12 M. CON UN JUEGO DE DOS BRIDAS INTERIORES Y DOS BRIDAS EXTERIORES, CON 8 TORNILLOS DE M12X20 Y 4 DE M12X50 CON TUERCAS Y ARANDELAS. INCLUIDO TODO EL MATERIAL NECESARIO, VEHÍCULOS Y MAQUINARIA. EN HORARIO NOCTURNO TÚNEL.</t>
  </si>
  <si>
    <t>I41KAX003T</t>
  </si>
  <si>
    <t>Suministro e instalación hilo de contacto ovalado de 150 mm² de Cu.  En horario nocturno túnel.</t>
  </si>
  <si>
    <t>SUMINISTRO Y MONTAJE EN CARRIL CONDUCTOR DE HILO DE CONTACTO OVALADO DE 150 MM² DE CU, SEGÚN ESPECIFICACIONES EN EL PLIEGO DE CONDICIONES. TOTALMENTE INSTALADO. INCLUIDO TODO EL MATERIAL NECESARIO, VEHÍCULOS Y MAQUINARIA.  EN HORARIO NOCTURNO TÚNEL.</t>
  </si>
  <si>
    <t>I41KWX004T</t>
  </si>
  <si>
    <t>Reposición de cable cubierto de Al. 3 kV. de 1x630 mm². a seccionador.  En horario nocturno túnel.</t>
  </si>
  <si>
    <t>CONEXIÓN Y REPOSICIÓN DE LOS CABLES CUBIERTOS DE AL. DE 1X630 MM² DE ALIMENTACIÓN EN LOS SECCIONADORES DE LÍNEA AÉREA DE ESTACIÓN. INCLUYENDO TODO EL MATERIAL, HERRAMIENTAS Y MAQUINARIA NECESARIA.  EN HORARIO NOCTURNO TÚNEL.</t>
  </si>
  <si>
    <t>I40AHX050T</t>
  </si>
  <si>
    <t>Puenteo eléctrico y normalización de un conjunto de seccionamiento de aire de catenaria rígida. Horario nocturno.</t>
  </si>
  <si>
    <t>PUENTEO ELÉCTRICO Y NORMALIZACIÓN DE UN CONJUNTO DE SECCIONAMIENTO DE AIRE DE CATENARIA RÍGIDA. INSTALACIÓN DEL PUENTEO ELÉCTRICO, AJUSTE DE LA GEOMETRÍA, NIVELACIÓN DE LAS BARRAS DE RAMPA. ASÍ COMO LA  MODIFICACIÓN DE LAS SUSPENSIONES ANTERIORES Y POSTERIORES NECESARIAS PARA ELLO. INCLUIDO TODO EL MATERIAL NECESARIO, VEHÍCULOS Y MAQUINARIA. TRABAJO CON CORTE DE TENSIÓN Y EN HORARIO NOCTURNO.</t>
  </si>
  <si>
    <t>I40ARX007PT</t>
  </si>
  <si>
    <t>Conexión eléctrica de compensación de catenaria rígida. En horario nocturno túnel</t>
  </si>
  <si>
    <t>CONEXIÓN ELÉCTRICA DE UN CONJUNTO DE COMPENSACIÓN DE CATENARIA RÍGIDA. SE CONECTAN LOS CABLES DE PUENTEO ENTRE PLACAS DE POSITIVO Y CARRIL DE CATENARIA EN AMBAS VÍAS. INCLUIDO TODO EL MATERIAL NECESARIO, VEHÍCULOS Y MAQUINARIA. EN HORARIO NOCTURNO TÚNEL.</t>
  </si>
  <si>
    <t>I40AUX026T</t>
  </si>
  <si>
    <t>Desmontaje de la instalación de puesta a negativo. En horario nocturno túnel</t>
  </si>
  <si>
    <t>DESMONTAJE DE LA INSTALACIÓN DE PUESTA A NEGATIVO PERMANENTE DE LA CATENARIA RÍGIDA PARA PROTEGER LA ZONA DE OBRA. DESMONTAJE DE GRAPAS EN CARRIL CONDUCTOR DE CATENARIA, CABLE DE COBRE DE SECCIÓN 150MM2, PINZA AL CARRIL DE VÍA Y GRAPADO POR PARED DE TÚNEL. EN HORARIO NOCTURNO TÚNEL</t>
  </si>
  <si>
    <t>I40AUX003T</t>
  </si>
  <si>
    <t>Revisión con dresina de Metro de Madrid y conductor autorizado. En horario nocturno túnel.</t>
  </si>
  <si>
    <t>REVISIÓN, AJUSTE Y TOMA DE DATOS CON DRESINA DE METRO DE MADRID Y CONDUCTOR AUTORIZADO, DE LOS SISTEMAS DE ELECTRIFICACIÓN Y DE LA GEOMETRIA DE LA CATENARIA INSTALADA. CON  LA CORRECCIÓN DE TODOS LOS PUNTOS FUERA DE LOS VALORES  INDICADOS POR LA DIRECCIÓN DE OBRA. EN HORARIO NOCTURNO TÚNEL.</t>
  </si>
  <si>
    <t>I41XWF010</t>
  </si>
  <si>
    <t>Pruebas finales de las diferentes instalaciones, tanto eléctricas como mecánicas.</t>
  </si>
  <si>
    <t>PRUEBAS FINALES DE LAS DIFERENTES INSTALACIONES, TANTO ELÉCTRICAS COMO MECÁNICAS, SEGÚN ESPECIFICACIONES EN EL PLIEGO DE CONDICIONES.</t>
  </si>
  <si>
    <t>I41XWF030</t>
  </si>
  <si>
    <t>Documentación final de la obra de las instalaciones de catenaria rígida.</t>
  </si>
  <si>
    <t>DOCUMENTACIÓN FINAL DE LA OBRA DE LAS INSTALACIONES DE CATENARIA RÍGIDA QUE INCLUYAN: SITUACIÓN REAL DEL SOPORTE DE SECCIONAMIENTOS, PUNTOS FIJOS, SECCIONADORES, CABLES DE FEEDER, DIAGONALES Y BRETELLES, AISLADORES Y SECCIONADORES DE COMPESACIÓN, ETC. Y DOCUMENTACIÓN TÉCNICA SOBRE TODOS LOS ELEMENTOS QUE COMPONEN LA CATENARIA RÍGIDA.</t>
  </si>
  <si>
    <t>Total O´DON.ELECT.2</t>
  </si>
  <si>
    <t>Total O´DON.ELECT</t>
  </si>
  <si>
    <t>Total L06.02.OD</t>
  </si>
  <si>
    <t>L06.03.OD</t>
  </si>
  <si>
    <t>SEÑALÉTICA</t>
  </si>
  <si>
    <t>SÑM</t>
  </si>
  <si>
    <t>SUMINISTRO DE MATERIAL</t>
  </si>
  <si>
    <t>SÑM.06</t>
  </si>
  <si>
    <t>AUXILIAR</t>
  </si>
  <si>
    <t>SÑM.06.01</t>
  </si>
  <si>
    <t>Cartel metálico informativo de obra</t>
  </si>
  <si>
    <t>PANEL O BANDEJA DE ACERO GALVANIZADO EN CALIENTE A DOS CARAS, SERVICO EN PANEL O BANDEJA, DE ESPESOR HABITUAL 0,8 O 1,2 MM Y DIMENSIONES 700 X 1000 MM. LA DECORACIÓN PODRÁ APLICARSE MEDIANTE VINILO DE IMPRESIÓN DIGITAL, VINILO DE CORTE O PINTURA POR ENC¡MASCARIMIENTO. EN TODOS LOS CASOS LLEVARÁ PROTECCIÓN ANTIGRAFITI Y SE OFRECERÁ GARANTÍA QUE NO HABRÁ PÉRDIDA DE COLOR APRECIABLE DURANTE LA DURACIÓN DE SU EXPOSICIÓN, DEBIDO A LA ACCIÓN DE LA LUZ SOLAR. SEGÚN PCT. TOTALMENTE TERMINADO.</t>
  </si>
  <si>
    <t>SÑM.06.02</t>
  </si>
  <si>
    <t>Carteles plásticos auxiliares</t>
  </si>
  <si>
    <t>CARTELES PLÁSTICOS AXILIARES, GERENALMENTE DE PVC ESPUMADO QUE CONSISTIRÁN EN UNA PLACA EXTRUSIONADA RÍGIDA, A BASE DE PVC EXPANDIDO, SEGÚN CARACTERÍSTICAS DEL PCT. TOTALMENTE TERMINADO.</t>
  </si>
  <si>
    <t>SÑM.06.04</t>
  </si>
  <si>
    <t>Cartel en vinilo informativo de obra</t>
  </si>
  <si>
    <t>PVC BLANCO Y TRANSPARENTE, PARA IMPRIMIR EN DIGITAL (LAS AAFF SERÁN FACILITADAS POR LOS TÉCNICOS DE SEÑALÉTICA). DIMENSIONES 1200 MM X 900 MM. PUEDE LLEVAR DIFERENTES TIPOS DE ADHESIVOS: PERMANENTE, SÚPER PERMANENTE O REMOVIBLE. A UNA CARA CON LAMINADO DE PROTECCIÓN EN LA CARA EXTERIOR. EL MATERIAL CUMPLIRÁ TODAS AQUELLAS CONDICIONES ESPECIFICADAS EN LOS PLIEGOS DE CONDICIONES TÉCNICAS DE METRO DE MADRID. SEGÚN PCT. TOTALMENTE TERMINADO</t>
  </si>
  <si>
    <t>SÑM.06.08</t>
  </si>
  <si>
    <t>Cartel Plan Remodelación (ocupación)</t>
  </si>
  <si>
    <t>PANEL O BANDEJA DE ACERO GALVANIZADO EN CALIENTE A DOS CARAS, SERVIDO EN PANEL O BANDEJA, DE ESPESOR HABITUAL 0,8 O 1,2 MM Y DIMENSIONES 4000 X 2500 MM. LA DECORACIÓN PODRÁ APLICARSE MEDIANTE VINILO DE IMPRESIÓN DIGITAL, VINILO DE CORTE O PINTURA POR ENC¡MASCARIMIENTO. EN TODOS LOS CASOS LLEVARÁ PROTECCIÓN ANTIGRAFITI Y SE OFRECERÁ GARANTÍA QUE NO HABRÁ PÉRDIDA DE COLOR APRECIABLE DURANTE LA DURACIÓN DE SU EXPOSICIÓN, DEBIDO A LA ACCIÓN DE LA LUZ SOLAR. SEGÚN PCT. TOTALMENTE TERMINADO.</t>
  </si>
  <si>
    <t>SÑM.06.09</t>
  </si>
  <si>
    <t>Cartel Plan de Accesibilidad-Remodelación</t>
  </si>
  <si>
    <t>PANEL O BANDEJA DE ACERO GALVANIZADO EN CALIENTE A DOS CARAS, SERVIDO EN PANEL O BANDEJA, DE ESPESOR HABITUAL 0,8 O 1,2 MM Y DIMENSIONES MÁXIMAS 2000 X 1000 MM. LA DECORACIÓN PODRÁ APLICARSE MEDIANTE VINILO DE IMPRESIÓN DIGITAL, VINILO DE CORTE O PINTURA POR ENC¡MASCARIMIENTO. EN TODOS LOS CASOS LLEVARÁ PROTECCIÓN ANTIGRAFITI Y SE OFRECERÁ GARANTÍA QUE NO HABRÁ PÉRDIDA DE COLOR APRECIABLE DURANTE LA DURACIÓN DE SU EXPOSICIÓN, DEBIDO A LA ACCIÓN DE LA LUZ SOLAR. SEGÚN PCT. TOTALMENTE TERMINADO.</t>
  </si>
  <si>
    <t>SÑM.06.10</t>
  </si>
  <si>
    <t>Cartel presentación</t>
  </si>
  <si>
    <t>CARTEL REALIZADO FOAM DE 10 MM DE DIMENSIONES MÁXIMAS 1200 MM X 900 MM, PARA PRESENTACIÓN Y/O EXPOSICIÓN DE OBRA, IMPRESO MEDIANTE IMPRESIÓN DIGITAL. TOTALMENTE TERMINADO.</t>
  </si>
  <si>
    <t>Total SÑM.06</t>
  </si>
  <si>
    <t>SÑM.09</t>
  </si>
  <si>
    <t>CANALETAS</t>
  </si>
  <si>
    <t>SÑM.09.02</t>
  </si>
  <si>
    <t>TAPA CANALETA VITRIFICADA DE 2M X 390 MM. CON NOMBRE DE ESTACIÓN</t>
  </si>
  <si>
    <t>SUMINISTRO DE TAPA DE CANALETA REALIZADAS EN ACERO VITRIFICADO CON EL MISMO MATERIAL QUE EL PANEL DE REVESTIMIENTO, ESMALTADA Y VITRIFICADA (500 MICRAS). TENDRÁN UNAS DIMENSIONES MÁXIMAS DE 2000 MM X 390 MM, PRACTICABLE CON BISAGRA CONTINUA Y 3 CERROJILLOS.LLEVARÁN INCORPORADO EN NOMBRE DE ESTACIÓN EN LA PARTE SUPERIOR Y EL ANDÉN EN LA PARTE INFERIOR CON SU CORRESPONDIENTE TRADUCCIÓN AL INGLÉS, SEGÚN PCT. PARA LA FABRICACIÓN DE LAS MISMAS, EL GRUPO DE SEÑALÉTICA FACILITARÁ LAS AAFF DE LAS MISMAS, YA SEA PARA ANDÉN 1, PARA ANDÉN 2 O SIN ANDÉN, INCLUSO REMATES, TORNILLERÍA Y ELEMENTOS DE ANCLAJE A LA CANALETA. TOTALMENTE TERMINADO.</t>
  </si>
  <si>
    <t>Total SÑM.09</t>
  </si>
  <si>
    <t>Total SÑM</t>
  </si>
  <si>
    <t>SÑT</t>
  </si>
  <si>
    <t>MONTAJES / DESMONTAJES</t>
  </si>
  <si>
    <t>SÑT.06</t>
  </si>
  <si>
    <t>Desmontaje, montaje y colocación cartel de pared simple</t>
  </si>
  <si>
    <t>CARTEL DE PARED SIMPLE: DESMONTAJE, CUSTODIA Y POSTERIOR MONTAJE DE CARTEL, QUEDA INCLUIDO LA RECOGIDA DEL MATERIAL EN CANILLEJAS O LUGAR A DEFINIR POR EL GRUPO DE SEÑALÉTICA, DESPLAZAMIENTOS HASTA LA ESTACIÓN, INCLUSO DESMONTAJE Y RETIRADA DEL CARTEL ACTUALMENTE EXISTENTE, TRASLADO A ALMACÉN DE CANILLEJAS Y SEPARACIÓN DEL MISMO EN MARCO Y LAMAS, COLOCANDO CADA ELEMENTO EN SU UBICACIÓN ORDENADA DENTRO DEL ALMACÉN, RETIRANDO A VERTEDERO EL MATERIAL NO APROVECHABLE, INCLUYENDO MEDIOS AUXILIARES, PEQUEÑO MATERIAL NECESARIO Y MEDIO DE TRANSPORTE, INCLUYENDO VISITA A LA ZONA AFECTADA Y ORGANIZACIÓN DEL TRABAJO.PRECIO POR CARTEL.</t>
  </si>
  <si>
    <t>SÑT.07</t>
  </si>
  <si>
    <t>Desmontaje, montaje y colocación cartel de pared doble</t>
  </si>
  <si>
    <t>CARTEL DE PARED DOBLE: DESMONTAJE, CUSTODIA Y POSTERIOR MONTAJE DE CARTEL, INCLUYENDO PREMONTAJE EN ALMACÉN Y MONTAJE EN LA ESTACIÓN, QUEDA INCLUIDO LA RECOGIDA DEL MATERIAL EN CANILLEJAS O LUGAR A DEFINIR POR EL GRUPO DE SEÑALÉTICA, DESPLAZAMIENTOS HASTA LA ESTACIÓN, INCLUSO DESMONTAJE Y RETIRADA DEL CARTEL ACTUALMENTE EXISTENTE, TRASLADO A ALMACÉN DE CANILLEJAS Y SEPARACIÓN DEL MISMO EN MARCO Y LAMAS, COLOCANDO CADA ELEMENTO EN SU UBICACIÓN ORDENADA DENTRO DEL ALMACÉN, RETIRANDO A VERTEDERO EL MATERIAL NO APROVECHABLE, INCLUYENDO MEDIOS AUXILIARES, PEQUEÑO MATERIAL NECESARIO Y MEDIO DE TRANSPORTE, INCLUYENDO VISITA A LA ZONA AFECTADA Y ORGANIZACIÓN DEL TRABAJO.PRECIO POR CARTEL.</t>
  </si>
  <si>
    <t>SÑT.18</t>
  </si>
  <si>
    <t>Colocación de carteles de obra</t>
  </si>
  <si>
    <t>CARTELES DE OBRA: COLOCACIÓN DE CARTELES Y POSTERIOR RETIRADA (A LA FINALIZACIÓN DE LAS OBRAS), EN PARAMENTO VERTICAL EN ESTACIÓN, VALLAS, CERRAMIENTOS,... (INFORMACIÓN DE OBRAS, DIRECCIONAMIENTO DE VIAJEROS, PRECAUTORIOS, ETC..), INCLUSO DESMONTAJE Y RETIRADA DE LOS ACTUALMENTE EXISTENTES, QUEDA INCLUIDO LA RECOGIDA DEL MATERIAL EN CANILLEJAS O LUGAR A DEFINIR POR EL RESPONSABLE DE SEÑALÉTICA, DESPLAZAMIENTOS HASTA LA ESTACIÓN, RECOGIDA DEL MATERIAL SOBRANTE Y TRASLADO DEL MISMO A VERTEDERO O LUGAR A DEFINIR POR EL GRUPO DE SEÑALÉTICA, INCLUYENDO MEDIOS AUXILIARES, PEQUEÑO MATERIAL NECESARIO Y MEDIO DE TRANSPORTE, VISITA A LA ZONA AFECTADA Y ORGANIZACIÓN DEL TRABAJO. PRECIO POR CARTEL.</t>
  </si>
  <si>
    <t>SÑT.23</t>
  </si>
  <si>
    <t>Montaje y colocación de canaleta</t>
  </si>
  <si>
    <t>TAPA CANALETA: MONTAJE Y COLOCACIÓN/SUSTITUCIÓN DE TAPA DE CANALETA, EN ANDENES O EN VESTIBULO SEGÚN INDICACIONES DE LA DIRECCIÓN DE OBRA, INCLUSO DESMONTAJE Y RETIRADA DE LA ANTERIOR, QUEDA INCLUIDO LA RECOGIDA DEL MATERIAL EN CANILLEJAS O LUGAR A DEFINIR POR EL RESPONSABLE DE SEÑALÉTICA, DESPLAZAMIENTOS HASTA LA ESTACIÓN, RECOGIDA DEL MATERIAL SOBRANTE Y TRASLADO DEL MISMO A VERTEDERO O LUGAR A DEFINIR POR EL GRUPO DE SEÑALÉTICA, INCLUYENDO MEDIOS AUXILIARES, PEQUEÑO MATERIAL NECESARIO Y MEDIO DE TRANSPORTE, VISITA A LA ZONA AFECTADA Y ORGANIZACIÓN DEL TRABAJO. TOTALMENTE TERMINADO Y LIMPIA LA ZONA DE ACTUACIÓN. PRECIO POR CANALETA REALIZADO EN HORARIO NOCTURNO.</t>
  </si>
  <si>
    <t>SÑT.31</t>
  </si>
  <si>
    <t>Desmontaje, montaje y colocación de rombo en piñón de andenes</t>
  </si>
  <si>
    <t>DESMONTAJE, CUSTODIA Y POSTERIOR MONTAJE DE ROMBO EN EL PIÑÓN DE ANDÉN, DE 1035 X 620 MM APROXIMADAMENTE. PRECIO POR ROMBO TOTALMENTE INSTALADO Y FIJADO, EN HORARIO FUERA DE EXPLOTACIÓN.</t>
  </si>
  <si>
    <t>Total SÑT</t>
  </si>
  <si>
    <t>Total L06.03.OD</t>
  </si>
  <si>
    <t>L06.04.OD</t>
  </si>
  <si>
    <t>GESTIÓN MEDIOAMBIENTAL</t>
  </si>
  <si>
    <t>U20CO030</t>
  </si>
  <si>
    <t>mes</t>
  </si>
  <si>
    <t>ALQUILER CONTENEDOR RCD 16m3</t>
  </si>
  <si>
    <t>COSTE DEL ALQUILER DE CONTENEDOR DE 16 M3 DE CAPACIDAD PARA RCD, SÓLO PERMITIDO ÉSTE TIPO DE RESIDUO EN EL CONTENEDOR POR EL GESTOR DE RESIDUOS NO PELIGROSOS (AUTORIZADO POR LA CONSEJERÍA DE MEDIO AMBIENTE). SEGÚN REAL DECRETO 105/2008, DE 1 DE FEBRERO POR EL QUE SE REGULA LA PRODUCCIÓN Y GESTIÓN DE LOS RESIDUOS DE CONSTRUCCIÓN Y DEMOLICIÓN.</t>
  </si>
  <si>
    <t>U20CVC040</t>
  </si>
  <si>
    <t>ALQUILER CONTENEDOR PLÁSTICOS 16m3.</t>
  </si>
  <si>
    <t>COSTE DEL ALQUILER DE CONTENEDOR DE 16M3. DE CAPACIDAD, SÓLO PERMITIDO ÉSTE TIPO DE RESIDUO EN EL CONTENEDOR POR EL GESTOR DE RESIDUOS NO PELIGROSOS (AUTORIZADO POR LA CONSEJERÍA DE MEDIO AMBIENTE DE LA COMUNIDAD AUTÓNOMA CORRESPONDIENTE). SEGÚN REAL DECRETO 105/2008, DE 1 DE FEBRERO POR EL QUE SE REGULA LA PRODUCCIÓN Y GESTIÓN DE LOS RESIDUOS DE CONSTRUCCIÓN Y DEMOLICIÓN.</t>
  </si>
  <si>
    <t>U20CVC010</t>
  </si>
  <si>
    <t>ALQUILER CONTENEDOR CHATARRA 16m3.</t>
  </si>
  <si>
    <t>U20CT230</t>
  </si>
  <si>
    <t>t</t>
  </si>
  <si>
    <t>CARGA/TRAN.PLANTA RCD&lt;20km.MAQ/CAM.ESC.SUCIO</t>
  </si>
  <si>
    <t>CARGA Y TRANSPORTE DE ESCOMBROS SUCIOS A PLANTA DE RESIDUOS DE CONSTRUCCIÓN AUTORIZADO POR TRANSPORTISTA AUTORIZADO POR LA CONSEJERÍA DE MEDIO AMBIENTE DE LA COMUNIDAD AUTÓNOMA CORRESPONDIENTE, A UNA DISTANCIA MAYOR DE 10 KM. Y MENOR DE 20 KM CONSIDERANDO IDA Y VUELTA, EN CAMIONES BASCULANTES DE HASTA 20 T. DE PESO, CARGADOS CON PALA CARGADORA GRANDE, INCLUSO CANON DE VERTEDERO, SIN MEDIDAS DE PROTECCIÓN COLECTIVAS. SEGÚN REAL DECRETO 105/2008, DE 1 DE FEBRERO POR EL QUE SE REGULA LA PRODUCCIÓN Y GESTIÓN DE LOS RESIDUOS DE CONSTRUCCIÓN Y DEMOLICIÓN.</t>
  </si>
  <si>
    <t>U20CT240</t>
  </si>
  <si>
    <t>CARGA/TRAN.PLANTA RCD&lt;20km.MAQ/CAM.ESC.LIMP.</t>
  </si>
  <si>
    <t>CARGA Y TRANSPORTE DE ESCOMBROS SUCIOS A PLANTA DE RESIDUOS DE CONSTRUCCIÓN AUTORIZADO  A PLANTA DE RESIDUOS DE CONSTRUCCIÓN AUTORIZADA, POR TRANSPORTISTA AUTORIZADO POR LA CONSEJERÍA DE MEDIO AMBIENTE DE LA COMUNIDAD AUTÓNOMA CORRESPONDIENTE, A UNA DISTANCIA MAYOR DE 10 KM. Y MENOR DE 20 KM CONSIDERANDO IDA Y VUELTA, EN CAMIONES BASCULANTES DE HASTA 20 T. DE PESO, CARGADOS CON PALA CARGADORA GRANDE, INCLUSO CANON DE VERTEDERO, SIN MEDIDAS DE PROTECCIÓN COLECTIVAS. SEGÚN REAL DECRETO 105/2008, DE 1 DE FEBRERO POR EL QUE SE REGULA LA PRODUCCIÓN Y GESTIÓN DE LOS RESIDUOS DE CONSTRUCCIÓN Y DEMOLICIÓN</t>
  </si>
  <si>
    <t>MEDAMVAL01</t>
  </si>
  <si>
    <t>GESTIÓN DE CHATARRA FÉRRICA</t>
  </si>
  <si>
    <t>GESTION DE CHATARRA FÉRRICA</t>
  </si>
  <si>
    <t>0000420</t>
  </si>
  <si>
    <t>TRATAMIENTO DE RESIDUOS PELIGROSOS DE ENVASES</t>
  </si>
  <si>
    <t>U20CT245</t>
  </si>
  <si>
    <t>CARGA/TRAN.PLANTA RCD&lt;20km.MAQ/CAM.FIBROCEMENTO</t>
  </si>
  <si>
    <t>Total L06.04.OD</t>
  </si>
  <si>
    <t>L06.05.OD</t>
  </si>
  <si>
    <t>SEGURIDAD Y SALUD</t>
  </si>
  <si>
    <t>ESS CAN 01</t>
  </si>
  <si>
    <t>PA</t>
  </si>
  <si>
    <t>Estudio de Seguridad y Salud</t>
  </si>
  <si>
    <t>Total L06.05.OD</t>
  </si>
  <si>
    <t>L06.06.OD</t>
  </si>
  <si>
    <t>VAR003</t>
  </si>
  <si>
    <t>Levantamiento topográfico, reposición clavos e integración en gis</t>
  </si>
  <si>
    <t>LEVANTAMIENTO TOPOGRÁFICO DE NUEVOS CAÑONES, VESTÍBULO, ASCENSORES, ANDENES Y PASILLOS DE TODAS LAS ZONAS DE LA ESTACIÓN MODIFICADAS DURANTE LA EJECUCIÓN DE LA OBRA, UTILIZANDO LAS BASES PROPIAS DE METRO EXISTENTES Y SITUADAS EN FASES ANTERIORES, REPOSICIÓN DE AQUELLAS DESAPARECIDAS O DETERIORADAS E INSTALACIÓN DE TODAS LAS NUEVAS QUE RESULTEN NECESARIAS, MEDIANTE LA IMPLANTACIÓN DE LOS CORRESPONDIENTES CLAVOS UNIFICADOS DE METRO DE MADRID, S.A. 
DOTACIÓN A  ESTOS PUNTOS DE COORDENADAS EN EL SISTEMA DE COORDENADAS OFICIAL Y ACTUALIZACIÓN Y/O GENERACIÓN DE UNA NUEVA FICHA FOTOGRÁFICA DE CADA BASE DE METRO. GEORREFERENCIACIÓN EXTERNA E INTERNA QUE PERMITA LA INTRODUCCIÓN DE LOS DATOS EN LA APLICACIÓN INFORMÁTICA DE GESTIÓN DE DATOS TOPOGRÁFICOS, INCLUSO ENTREGA DE LA DOCUMENTACIÓN NECESARIA E INTEGRACIÓN CORRECTA DE LA MISMA DENTRO DEL SISTEMA GIS BASADO EN BENTLEY MAP Y GEO WEB PUBLISHER, INCLUSO DELINEACIÓN NECESARIA, ACORDE A LAS ESPECIFICACIONES MARCADAS EN PLIEGO.</t>
  </si>
  <si>
    <t>D15WEL151N</t>
  </si>
  <si>
    <t>LIMPIEZA GENERAL DE OBRA. (Nocturno)</t>
  </si>
  <si>
    <t>LIMPIEZA GENERAL DE OBRA AL FINALIZAR LOS TRABAJOS EN HORARIO NOCTURNO.</t>
  </si>
  <si>
    <t>Total L06.06.OD</t>
  </si>
  <si>
    <t>L06.07.OD</t>
  </si>
  <si>
    <t>CIERRE LÍNEA 6</t>
  </si>
  <si>
    <t>SÑV6.22</t>
  </si>
  <si>
    <t>SEÑALIZACIÓN AL VIAJERO CIERRE DE LÍNEA 6 (2022)</t>
  </si>
  <si>
    <t>SÑV6.22.M</t>
  </si>
  <si>
    <t>SÑV6.22.M.01</t>
  </si>
  <si>
    <t>CIERRE DE LÍNEA/TRAMO</t>
  </si>
  <si>
    <t>SÑV6.22.M.01.01</t>
  </si>
  <si>
    <t>GENERAL</t>
  </si>
  <si>
    <t>SÑV.01.M.G01</t>
  </si>
  <si>
    <t>Cuadro de aviso para planos</t>
  </si>
  <si>
    <t>SUMINISTRO DE VINILO ADHESIVO SUPER-REMOVIBLE DE CUADRO DE AVISO, CON TEXTO DE CIERRE, PARA PLANOS DE LA RED EN ARMARIOS INFORMATIVOS. TAMAÑO 100X100 MM</t>
  </si>
  <si>
    <t>SÑV.01.M.G02</t>
  </si>
  <si>
    <t>Cuadro de aviso para planos ML1</t>
  </si>
  <si>
    <t>SUMINISTRO DE VINILO ADHESIVO SUPER-REMOVIBLE DE CUADRO DE AVISO, CON TEXTO DE CIERRE, PARA PLANOS DE LA RED EN ARMARIOS INFORMATIVOS. TAMAÑO 50X50 MM</t>
  </si>
  <si>
    <t>SÑV.01.M.G03</t>
  </si>
  <si>
    <t>Cartel cierre armario (A4)</t>
  </si>
  <si>
    <t>SUMINISTRO DE CARTELES DE AVISO DE CIERRE PARA ARMARIOS DE ESTACIONES, TAMAÑO A4</t>
  </si>
  <si>
    <t>SÑV.01.M.G04</t>
  </si>
  <si>
    <t>Cartel cierre caballete (700mm x 1000mm)</t>
  </si>
  <si>
    <t>SUMINISTRO DE CARTELES DE AVISO DE CIERRE PARA CABALLETES DE ESTACIONES, TAMAÑO 700X1000 MM</t>
  </si>
  <si>
    <t>Total SÑV6.22.M.01.01</t>
  </si>
  <si>
    <t>SÑV6.22.M.01.03</t>
  </si>
  <si>
    <t>LÍNEA 6 EN EXPLOTACIÓN</t>
  </si>
  <si>
    <t>SÑV.01.M.L02</t>
  </si>
  <si>
    <t>Panel R.E. de 300 mm hasta 500 mm</t>
  </si>
  <si>
    <t>SUMINISTRO DE PANELES DE VINILO ADHESIVO CON ESTACIONES CERRADAS PARA DIRECTORIOS DE LAMAS SENTIDO ANDÉN X. TAMAÑO: ANCHO DE 940 MM A 840 MM Y LARGO DESDE 300 MM HASTA 500 MM.</t>
  </si>
  <si>
    <t>SÑV.01.M.L04</t>
  </si>
  <si>
    <t>Horarios andén 1 - Cierre</t>
  </si>
  <si>
    <t>SUMINISTRO DE CARTELES DE HORARIOS PARA ESTACIONES DE ANDÉN 1, TAMAÑO 500X774 MM</t>
  </si>
  <si>
    <t>SÑV.01.M.L05</t>
  </si>
  <si>
    <t>Horarios andén 2 - Cierre</t>
  </si>
  <si>
    <t>SUMINISTRO DE CARTELES DE HORARIOS PARA ESTACIONES DE ANDÉN 2, TAMAÑO 500X774 MM</t>
  </si>
  <si>
    <t>Total SÑV6.22.M.01.03</t>
  </si>
  <si>
    <t>SÑV6.22.M.01.04</t>
  </si>
  <si>
    <t>SAINZ DE BARANDA (cabecera)</t>
  </si>
  <si>
    <t>SÑV.01.M.E01</t>
  </si>
  <si>
    <t>Flechas exteriores</t>
  </si>
  <si>
    <t>SUMINISTRO DE FLECHAS DE 700X500 MM PARA SEÑALIZACIÓN EXTERIOR DE SERVICIO ESPECIAL DE AUTOBUSES, INCLUSO REFUERZO MEDIANTE PERFIL EN “U” EN UNO DE SUS LATERALES CORTOS (QUE SOLAPEN MIN. 40MM. SOBRE EL PANEL), DONDE SE REALIZARÁN 3 MECANIZACIONES (DIMENSIÓN APROXIMADA 5X20 MM)</t>
  </si>
  <si>
    <t>SÑV.01.M.E03</t>
  </si>
  <si>
    <t>Paneles PVC información de cierre</t>
  </si>
  <si>
    <t>SUMINISTRO DE PANELES DE PVC ESPUMADO DE INFORMACIÓN DE CIERRE GENERAL DE TRAMO PARA VALLAS DE CIERRE DE ESTACIÓN DE 700X1000 MM</t>
  </si>
  <si>
    <t>SÑV.01.M.E04</t>
  </si>
  <si>
    <t>Vinilo información de cierre</t>
  </si>
  <si>
    <t>SUMINISTRO DE VINILOS DE INFORMACIÓN DE CIERRE GENERAL DE TRAMO/DE ESTACIÓN PARA TEMPLETES DE ACCESO Y DE ASCENSOR, 700X1000 MM</t>
  </si>
  <si>
    <t>SÑV.01.M.E06</t>
  </si>
  <si>
    <t>Vinilos direccionales autobús</t>
  </si>
  <si>
    <t>SUMINISTRO DE VINILOS ADHESIVOS DIRECCIONALES DE AUTOBÚS, 700X500 MM</t>
  </si>
  <si>
    <t>SÑV.01.M.E07</t>
  </si>
  <si>
    <t>Paneles vinilo azul</t>
  </si>
  <si>
    <t>SUMINISTRO DE PANELES ADHESIVOS AZULES DE 940X840 PARA RELACIONES DE ESTACIONES</t>
  </si>
  <si>
    <t>SÑV.01.M.E09</t>
  </si>
  <si>
    <t>Flecha para lama L4</t>
  </si>
  <si>
    <t>SUMINISTRO DE VINILOS ADHESIVOS PARA FLECHAS DE LAMA TIPO L4, TAMAÑO 150X150 MM</t>
  </si>
  <si>
    <t>SÑV.01.M.E10</t>
  </si>
  <si>
    <t>Vinilo azul para tapar flecha de lama L4</t>
  </si>
  <si>
    <t>SUMINISTRO DE VINILOS ADHESIVOS PARA TAPAR FLECHAS DE LAMA TIPO L4, TAMAÑO 150X150 MM</t>
  </si>
  <si>
    <t>SÑV.01.M.E11</t>
  </si>
  <si>
    <t>Vinilos cabeceras L4</t>
  </si>
  <si>
    <t>SUMINISTRO DE VINILOS ADHESIVOS PARA TAPAR CABECERAS DE LAMA TIPO L4, TAMAÑO 400X70 MM</t>
  </si>
  <si>
    <t>SÑV.01.M.E12</t>
  </si>
  <si>
    <t>Vinilo niveles ascensor</t>
  </si>
  <si>
    <t>SUMINISTRO DE VINILOS ADHESIVOS PARA TAPAR NIVELES DE CORRESPONDENCIA EN CARTELES DE ASCENSORES, DIMENSIONES APROX. 260X60 MM</t>
  </si>
  <si>
    <t>SÑV.01.M.L03</t>
  </si>
  <si>
    <t>Panel R.E. desde 500 mm</t>
  </si>
  <si>
    <t>SUMINISTRO DE PANELES DE VINILO ADHESIVO CON ESTACIONES CERRADAS PARA DIRECTORIOS DE LAMAS SENTIDO ANDÉN X. TAMAÑO: ANCHO DE 940 MM A 840 MM Y LARGO DESDE 500 MM.</t>
  </si>
  <si>
    <t>Total SÑV6.22.M.01.04</t>
  </si>
  <si>
    <t>SÑV6.22.M.01.05</t>
  </si>
  <si>
    <t>O´DONNELL (cerrada)</t>
  </si>
  <si>
    <t>SÑV.01.M.E02</t>
  </si>
  <si>
    <t>Lona información de cierre</t>
  </si>
  <si>
    <t>SUMINISTRO DE LONAS IMPRESAS A DOBLE CARA DE INFORMACIÓN DE CIERRE GENERAL DE TRAMO/DE ESTACIÓN PARA PÓRTICOS DE ACCESO, DIMENSIONES APROX. 4500X1200 MM</t>
  </si>
  <si>
    <t>Total SÑV6.22.M.01.05</t>
  </si>
  <si>
    <t>SÑV6.22.M.01.06</t>
  </si>
  <si>
    <t>MANUEL BECERRA (abierta)</t>
  </si>
  <si>
    <t>SÑV.01.M.E08</t>
  </si>
  <si>
    <t>Vinilos tipo L4</t>
  </si>
  <si>
    <t>SUMINISTRO DE VINILOS ADHESIVOS TIPO L4 CON INFORMACIÓN DEL CIERRE, DE DIMENSIONES APROXIMADAS 940X140 MM Ó 840X175 MM</t>
  </si>
  <si>
    <t>Total SÑV6.22.M.01.06</t>
  </si>
  <si>
    <t>SÑV6.22.M.01.07</t>
  </si>
  <si>
    <t>DIEGO DE LEÓN (abierta)</t>
  </si>
  <si>
    <t>Total SÑV6.22.M.01.07</t>
  </si>
  <si>
    <t>SÑV6.22.M.01.08</t>
  </si>
  <si>
    <t>AVENIDA DE AMÉRICA (abierta)</t>
  </si>
  <si>
    <t>Total SÑV6.22.M.01.08</t>
  </si>
  <si>
    <t>SÑV6.22.M.01.09</t>
  </si>
  <si>
    <t>REPÚBLICA ARGENTINA (cerrada)</t>
  </si>
  <si>
    <t>Total SÑV6.22.M.01.09</t>
  </si>
  <si>
    <t>SÑV6.22.M.01.10</t>
  </si>
  <si>
    <t>NUEVOS MINISTERIOS (cabecera)</t>
  </si>
  <si>
    <t>Total SÑV6.22.M.01.10</t>
  </si>
  <si>
    <t>Total SÑV6.22.M.01</t>
  </si>
  <si>
    <t>SÑV6.22.M.03</t>
  </si>
  <si>
    <t>REAPERTURA DE LÍNEA/TRAMO</t>
  </si>
  <si>
    <t>SÑV6.22.M.03.01</t>
  </si>
  <si>
    <t>SÑV.03.M.G03</t>
  </si>
  <si>
    <t>Cartel reapertura armario (A4)</t>
  </si>
  <si>
    <t>SUMINISTRO DE CARTELES DE AVISO DE REAPERTURA DE LÍNEA/TRAMO PARA ARMARIOS DE ESTACIONES, TAMAÑO A4</t>
  </si>
  <si>
    <t>SÑV.03.M.G04</t>
  </si>
  <si>
    <t>Cartel reapertura caballete (700mm x 1000mm)</t>
  </si>
  <si>
    <t>SUMINISTRO DE CARTELES DE AVISO DE REAPERTURA LÍNEA/TRAMO PARA CABALLETES DE ESTACIONES, TAMAÑO 700X1000 MM</t>
  </si>
  <si>
    <t>Total SÑV6.22.M.03.01</t>
  </si>
  <si>
    <t>SÑV6.22.M.03.02</t>
  </si>
  <si>
    <t>SÑV.03.M.G05</t>
  </si>
  <si>
    <t>Cartel horarios de armarios informativos</t>
  </si>
  <si>
    <t>CARTEL DE HORARIOS/INTERVALOS DE PASO DE TRENES PARA COLOCAR EN ARMARIO INFORMATIVO, REALIZADO EN PAPEL CON IMPRESIÓN A COLOR DE DIMENSIONES MÁXIMAS 500 X 720 MM, (LAS AAFF SERÁN FACILITADAS POR LOS TÉCNICOS DE SEÑALÉTICA). EL MATERIAL CUMPLIRÁ TODAS AQUELLAS CONDICIONES ESPECIFICADAS EN LOS PLIEGOS DE CONDICIONES TÉCNICAS DE METRO DE MADRID. TOTALMENTE TERMINADO.</t>
  </si>
  <si>
    <t>Total SÑV6.22.M.03.02</t>
  </si>
  <si>
    <t>Total SÑV6.22.M.03</t>
  </si>
  <si>
    <t>Total SÑV6.22.M</t>
  </si>
  <si>
    <t>SÑV6.22.T</t>
  </si>
  <si>
    <t>REALIZACIÓN DE TRABAJOS</t>
  </si>
  <si>
    <t>SÑV6.22.T.01</t>
  </si>
  <si>
    <t>CIERRE DE SERVICIO</t>
  </si>
  <si>
    <t>.</t>
  </si>
  <si>
    <t>SÑV6.22.T.01.01</t>
  </si>
  <si>
    <t>SÑV.01.T.G01</t>
  </si>
  <si>
    <t>COLOCACIÓN DE CUADRO DE AVISO DE CIERRE EN PLANOS DE TODA LA RED.
HORARIO DIURNO, PLAZO DE EJECUCIÓN: LOS DOS DÍAS ANTERIORES A LA NOCHE DEL CIERRE DE SERVICIO.
LA MEDICIÓN HACE REFERENCIA A LA ACTUACIÓN COMPLETA (TODAS LAS ESTACIONES DE LA RED).</t>
  </si>
  <si>
    <t>SÑV.01.T.G02</t>
  </si>
  <si>
    <t>COLOCACIÓN DE CUADRO DE AVISO DE CIERRE EN PLANOS DE APEADEROS DE ML1.
HORARIO DIURNO, PLAZO DE EJECUCIÓN: LOS DOS DÍAS ANTERIORES A LA NOCHE DEL CIERRE DE SERVICIO.
LA MEDICIÓN HACE REFERENCIA A LA ACTUACIÓN COMPLETA (TODOS LOS APEADEROS DE LAS ESTACIONES DEL ML1).</t>
  </si>
  <si>
    <t>Total SÑV6.22.T.01.01</t>
  </si>
  <si>
    <t>SÑV6.22.T.01.03</t>
  </si>
  <si>
    <t>SÑV.01.T.L01</t>
  </si>
  <si>
    <t>Paneles adhesivos en directorios RE</t>
  </si>
  <si>
    <t>COLOCACIÓN DE PANELES ADHESIVOS INFORMATIVOS DEL CIERRE EN DIRECTORIOS DE LÍNEA 9 (AFECTADA POR EL CIERRE) EN EXPLOTACIÓN.
LA MEDICIÓN HACE REFERENCIA A LA ACTUACIÓN COMPLETA (TODAS LAS ESTACIONES ABIERTAS DE LÍNEA 9).
HORARIO NOCTURNO, PLAZO DE EJECUCIÓN: NOCHE DEL CIERRE DE SERVICIO.</t>
  </si>
  <si>
    <t>SÑV.01.T.L02</t>
  </si>
  <si>
    <t>Horarios</t>
  </si>
  <si>
    <t>COLOCACIÓN DE CARTELES DE HORARIOS EN ARMARIOS INFORMATIVOS DE LÍNEA 9 (AFECTADA POR EL CIERRE) EN EXPLOTACIÓN.
LA MEDICIÓN HACE REFERENCIA A LA ACTUACIÓN COMPLETA (TODAS LAS ESTACIONES ABIERTAS DE LÍNEA 9).
HORARIO NOCTURNO, PLAZO DE EJECUCIÓN: NOCHE DEL CIERRE DE SERVICIO.</t>
  </si>
  <si>
    <t>Total SÑV6.22.T.01.03</t>
  </si>
  <si>
    <t>SÑV6.22.T.01.04</t>
  </si>
  <si>
    <t>SÑV.01.T.E01</t>
  </si>
  <si>
    <t>COLOCACIÓN DE FLECHAS EXTERIORES DE SERVICIO ESPECIAL DE AUTOBUSES EN FAROLAS.
HORARIO NOCTURNO, PLAZO DE EJECUCIÓN: NOCHE DEL CIERRE DE SERVICIO</t>
  </si>
  <si>
    <t>SÑV.01.T.E03</t>
  </si>
  <si>
    <t>COLOCACIÓN DE PVC ESPUMADO DE INFORMACIÓN DE CIERRE GENERAL DE TRAMO EN PÓRTICOS DE ACCESO.
HORARIO NOCTURNO, PLAZO DE EJECUCIÓN: NOCHE DEL CIERRE DE SERVICIO</t>
  </si>
  <si>
    <t>SÑV.01.T.E04</t>
  </si>
  <si>
    <t>COLOCACIÓN DE VINILO ADHESIVO DE INFORMACIÓN DE CIERRE GENERAL DE TRAMO EN PÓRTICOS DE ACCESO.
HORARIO NOCTURNO, PLAZO DE EJECUCIÓN: NOCHE DEL CIERRE DE SERVICIO</t>
  </si>
  <si>
    <t>SÑV.01.T.E06</t>
  </si>
  <si>
    <t>COLOCACIÓN DE VINILOS DIRECCIONALES DE SERVICIO ESPECIAL DE AUTOBUSES EN ANDENES Y VESTÍBULO.
HORARIO NOCTURNO, PLAZO DE EJECUCIÓN: NOCHE DEL CIERRE DE SERVICIO</t>
  </si>
  <si>
    <t>SÑV.01.T.E07</t>
  </si>
  <si>
    <t>COLOCACIÓN DE VINILO AZUL SOBRE DIRECTORIOS DE LÍNEA CERRADA.
HORARIO NOCTURNO, PLAZO DE EJECUCIÓN: NOCHE DEL CIERRE DE SERVICIO</t>
  </si>
  <si>
    <t>SÑV.01.T.E09</t>
  </si>
  <si>
    <t>COLOCACIÓN DE VINILO FLECHAS DE LAMA TIPO L4, SOBRE LAMAS TIPO L4 PARA MODIFICAR LA DIRECCIONALIDAD.
HORARIO NOCTURNO, PLAZO DE EJECUCIÓN: NOCHE DEL CIERRE DE SERVICIO</t>
  </si>
  <si>
    <t>SÑV.01.T.E10</t>
  </si>
  <si>
    <t>COLOCACIÓN DE VINILO AZUL PARA TAPAR FLECHAS EN LAMAS TIPO L4, PARA TAPAR LA DIRECCIONALIDAD.
HORARIO NOCTURNO, PLAZO DE EJECUCIÓN: NOCHE DEL CIERRE DE SERVICIO</t>
  </si>
  <si>
    <t>SÑV.01.T.E11</t>
  </si>
  <si>
    <t>COLOCACIÓN DE VINILO AZUL PARA TAPAR NOMBRE DE CABECERA EN LAMAS TIPO L4.
HORARIO NOCTURNO, PLAZO DE EJECUCIÓN: NOCHE DEL CIERRE DE SERVICIO</t>
  </si>
  <si>
    <t>SÑV.01.T.E12</t>
  </si>
  <si>
    <t>COLOCACIÓN DE VINILO INVERSO PARA TAPAR NIVEL NO OPERATIVO EN CORRESPONDENCIA POR ASCENSOR.
HORARIO NOCTURNO, PLAZO DE EJECUCIÓN: NOCHE DEL CIERRE DE SERVICIO</t>
  </si>
  <si>
    <t>SÑV.01.T.E13</t>
  </si>
  <si>
    <t>Reubicación de directorios</t>
  </si>
  <si>
    <t>REUBICACIÓN DE DIRECTORIOS DE VESTÍBULO Y ANDENES.
HORARIO NOCTURNO, PLAZO DE EJECUCIÓN: NOCHE DEL CIERRE DE SERVICIO</t>
  </si>
  <si>
    <t>Total SÑV6.22.T.01.04</t>
  </si>
  <si>
    <t>SÑV6.22.T.01.05</t>
  </si>
  <si>
    <t>SÑV.01.T.E02</t>
  </si>
  <si>
    <t>COLOCACIÓN DE LONA DE INFORMACIÓN DE CIERRE EN PÓRTICOS DE ACCESO.
HORARIO NOCTURNO, PLAZO DE EJECUCIÓN: NOCHE DEL CIERRE DE SERVICIO</t>
  </si>
  <si>
    <t>Total SÑV6.22.T.01.05</t>
  </si>
  <si>
    <t>SÑV6.22.T.01.06</t>
  </si>
  <si>
    <t>SÑV.01.T.E08</t>
  </si>
  <si>
    <t>COLOCACIÓN DE VINILO INVERSO TIPO L4 SOBRE LAMAS TIPO L4 DE LÍNEA CERRADA.
HORARIO NOCTURNO, PLAZO DE EJECUCIÓN: NOCHE DEL CIERRE DE SERVICIO</t>
  </si>
  <si>
    <t>Total SÑV6.22.T.01.06</t>
  </si>
  <si>
    <t>SÑV6.22.T.01.07</t>
  </si>
  <si>
    <t>Total SÑV6.22.T.01.07</t>
  </si>
  <si>
    <t>SÑV6.22.T.01.08</t>
  </si>
  <si>
    <t>Total SÑV6.22.T.01.08</t>
  </si>
  <si>
    <t>SÑV6.22.T.01.09</t>
  </si>
  <si>
    <t>Total SÑV6.22.T.01.09</t>
  </si>
  <si>
    <t>SÑV6.22.T.01.10</t>
  </si>
  <si>
    <t>Total SÑV6.22.T.01.10</t>
  </si>
  <si>
    <t>Total SÑV6.22.T.01</t>
  </si>
  <si>
    <t>SÑV6.22.T.03</t>
  </si>
  <si>
    <t>REAPERTURA DE SERVICIO</t>
  </si>
  <si>
    <t>SÑV6.22.T.03.01</t>
  </si>
  <si>
    <t>SÑV.03.T.G01</t>
  </si>
  <si>
    <t>RETIRADA DE CUADRO DE AVISO DE CIERRE EN PLANOS DE TODA LA RED.
HORARIO DIURNO, PLAZO DE EJECUCIÓN: LOS DOS DÍAS POSTERIORES A LA NOCHE DE LA REAPERTURA DE SERVICIO.
LA MEDICIÓN HACE REFERENCIA A LA ACTUACIÓN COMPLETA (TODAS LAS ESTACIONES DE LA RED).</t>
  </si>
  <si>
    <t>SÑV.03.T.G02</t>
  </si>
  <si>
    <t>RETIRADA DE CUADRO DE AVISO DE CIERRE EN PLANOS DE APEADEROS DE ML1.
HORARIO DIURNO, PLAZO DE EJECUCIÓN: LOS DOS DÍAS POSTERIORES A LA NOCHE DE LA REAPERTURA DE SERVICIO.
LA MEDICIÓN HACE REFERENCIA A LA ACTUACIÓN COMPLETA (TODOS LOS APEADEROS DE LAS ESTACIONES DEL ML1).</t>
  </si>
  <si>
    <t>Total SÑV6.22.T.03.01</t>
  </si>
  <si>
    <t>SÑV6.22.T.03.03</t>
  </si>
  <si>
    <t>SÑV.03.T.L01</t>
  </si>
  <si>
    <t>RETIRADA DE PANELES ADHESIVOS INFORMATIVOS DE LA APERTURA PARCIAL EN DIRECTORIOS DE LÍNEA 9 (AFECTADA POR EL CIERRE).
LA MEDICIÓN HACE REFERENCIA A LA ACTUACIÓN COMPLETA (TODAS LAS ESTACIONES ABIERTAS DE LÍNEA 9 (AFECTADA POR LA REAPERTURA DE LÍNEA/TRAMO)).
HORARIO NOCTURNO, PLAZO DE EJECUCIÓN: NOCHE DE LA REAPERTURA DE SERVICIO.</t>
  </si>
  <si>
    <t>SÑV.03.T.L02</t>
  </si>
  <si>
    <t>SUSTITUCIÓN DE CARTELES DE HORARIOS EN ARMARIOS INFORMATIVOS DE LÍNEA 7 EN EXPLOTACIÓN.
LA MEDICIÓN HACE REFERENCIA A LA ACTUACIÓN COMPLETA (TODAS LAS ESTACIONES ABIERTAS DE LÍNEA 7).
HORARIO NOCTURNO, PLAZO DE EJECUCIÓN: NOCHE DE LA REAPERTURA DE SERVICIO.</t>
  </si>
  <si>
    <t>Total SÑV6.22.T.03.03</t>
  </si>
  <si>
    <t>SÑV6.22.T.03.04</t>
  </si>
  <si>
    <t>SÑV.03.T.E01</t>
  </si>
  <si>
    <t>RETIRADA DE FLECHAS EXTERIORES DE SERVICIO ESPECIAL DE AUTOBUSES EN FAROLAS.
HORARIO NOCTURNO, PLAZO DE EJECUCIÓN: NOCHE DE LA REAPERTURA DE SERVICIO</t>
  </si>
  <si>
    <t>SÑV.03.T.E03</t>
  </si>
  <si>
    <t>RETIRADA DE PVC ESPUMADO DE INFORMACIÓN DE CIERRE GENERAL DE TRAMO EN PÓRTICOS DE ACCESO.
HORARIO NOCTURNO, PLAZO DE EJECUCIÓN: NOCHE DE LA REAPERTURA DE SERVICIO</t>
  </si>
  <si>
    <t>SÑV.03.T.E04</t>
  </si>
  <si>
    <t>RETIRADA DE VINILO ADHESIVO DE INFORMACIÓN DE CIERRE GENERAL DE TRAMO EN PÓRTICOS DE ACCESO.
HORARIO NOCTURNO, PLAZO DE EJECUCIÓN: NOCHE DE LA REAPERTURA DE SERVICIO</t>
  </si>
  <si>
    <t>SÑV.03.T.E06</t>
  </si>
  <si>
    <t>RETIRADA DE VINILOS DIRECCIONALES DE SERVICIO ESPECIAL DE AUTOBUSES EN ANDENES Y VESTÍBULO.
HORARIO NOCTURNO, PLAZO DE EJECUCIÓN: NOCHE DE LA REAPERTURA DE SERVICIO</t>
  </si>
  <si>
    <t>SÑV.03.T.E07</t>
  </si>
  <si>
    <t>RETIRADA DE VINILO AZUL SOBRE DIRECTORIOS DE LÍNEA CERRADA.
HORARIO NOCTURNO, PLAZO DE EJECUCIÓN: NOCHE DE LA REAPERTURA DE SERVICIO</t>
  </si>
  <si>
    <t>SÑV.03.T.E09</t>
  </si>
  <si>
    <t>RETIRADA DE VINILO FLECHAS DE LAMA TIPO L4, SOBRE LAMAS TIPO L4 PARA MODIFICAR LA DIRECCIONALIDAD.
HORARIO NOCTURNO, PLAZO DE EJECUCIÓN: NOCHE DE LA REAPERTURA DE SERVICIO</t>
  </si>
  <si>
    <t>SÑV.03.T.E10</t>
  </si>
  <si>
    <t>RETIRADA DE VINILO AZUL PARA TAPAR FLECHAS EN LAMAS TIPO L4, PARA TAPAR LA DIRECCIONALIDAD.
HORARIO NOCTURNO, PLAZO DE EJECUCIÓN: NOCHE DE LA REAPERTURA DE SERVICIO</t>
  </si>
  <si>
    <t>SÑV.03.T.E11</t>
  </si>
  <si>
    <t>RETIRADA DE VINILO AZUL PARA TAPAR NOMBRE DE CABECERA EN LAMAS TIPO L4.
HORARIO NOCTURNO, PLAZO DE EJECUCIÓN: NOCHE DE LA REAPERTURA DE SERVICIO</t>
  </si>
  <si>
    <t>SÑV.03.T.E12</t>
  </si>
  <si>
    <t>RETIRADA DE VINILO INVERSO PARA TAPAR NIVEL NO OPERATIVO EN CORRESPONDENCIA POR ASCENSOR.
HORARIO NOCTURNO, PLAZO DE EJECUCIÓN: NOCHE DE LA REAPERTURA DE SERVICIO</t>
  </si>
  <si>
    <t>SÑV.03.T.E13</t>
  </si>
  <si>
    <t>COLOCACIÓN DE DIRECTORIOS DE VESTÍBULO Y ANDENES EN SU LUGAR ORIGINAL.
HORARIO NOCTURNO, PLAZO DE EJECUCIÓN: NOCHE DE LA REAPERTURA DE SERVICIO</t>
  </si>
  <si>
    <t>Total SÑV6.22.T.03.04</t>
  </si>
  <si>
    <t>SÑV6.22.T.03.05</t>
  </si>
  <si>
    <t>SÑV.03.T.E02</t>
  </si>
  <si>
    <t>RETIRADA DE LONA DE INFORMACIÓN DE CIERRE EN PÓRTICOS DE ACCESO.
HORARIO NOCTURNO, PLAZO DE EJECUCIÓN: NOCHE DE LA REAPERTURA DE SERVICIO</t>
  </si>
  <si>
    <t>Total SÑV6.22.T.03.05</t>
  </si>
  <si>
    <t>SÑV6.22.T.03.06</t>
  </si>
  <si>
    <t>SÑV.03.T.E08</t>
  </si>
  <si>
    <t>RETIRADA DE VINILO INVERSO TIPO L4 SOBRE LAMAS TIPO L4 DE LÍNEA CERRADA.
HORARIO NOCTURNO, PLAZO DE EJECUCIÓN: NOCHE DE LA REAPERTURA DE SERVICIO</t>
  </si>
  <si>
    <t>Total SÑV6.22.T.03.06</t>
  </si>
  <si>
    <t>SÑV6.22.T.03.07</t>
  </si>
  <si>
    <t>Total SÑV6.22.T.03.07</t>
  </si>
  <si>
    <t>SÑV6.22.T.03.08</t>
  </si>
  <si>
    <t>Total SÑV6.22.T.03.08</t>
  </si>
  <si>
    <t>SÑV6.22.T.03.09</t>
  </si>
  <si>
    <t>Total SÑV6.22.T.03.09</t>
  </si>
  <si>
    <t>SÑV6.22.T.03.10</t>
  </si>
  <si>
    <t>Total SÑV6.22.T.03.10</t>
  </si>
  <si>
    <t>Total SÑV6.22.T.03</t>
  </si>
  <si>
    <t>Total SÑV6.22.T</t>
  </si>
  <si>
    <t>PARTIDA ALZADA PARA ELEMENTOS DE SEÑALETICA A JUSTIFICAR</t>
  </si>
  <si>
    <t>PARTIDA ALZADA PARA SUMINISTRO Y MONTAJES DE ELEMENTOS DE SEÑALETICA. A JUSTIFICAR</t>
  </si>
  <si>
    <t>Total SÑV6.22</t>
  </si>
  <si>
    <t>CABL6</t>
  </si>
  <si>
    <t>CABINAS CONDUCTORES LÍNEA 6</t>
  </si>
  <si>
    <t>T0010</t>
  </si>
  <si>
    <t>SUMINISTRO Y MONTAJE DE CABINA DE CONDUCTORES Y ADECUACION DE CABINA DE ANDEN. JORNADA 2:30 - 5:00 A.M.</t>
  </si>
  <si>
    <t>MONTAJE DE CABINA DE CONDUCTORES EN ANDÉN, CON CUATRO LATERALES Y TECHO, ZÓCALO DE CHAPA EN PARTE BAJA Y CRISTALES EN PARTE ALTA, Y ADECUACION DE LA CABINA DE ANDEN. INCLUYE POSTERIOR DESMONTAJE Y RETIRADA DE ACUERDO A INDICACIONES DE LA DIRECCIÓN DE OBRA.
CABINA DE CONDUCTOR.
- SUMINISTRO DE CABINA CON VIDRIO LATERAL Y PUERTA (CON CERRADURA PARA LLAVE DE CUADRADILLO) CON DIMENSIONES MÍNIMAS DE 5000X3000X2200 MM (A DETERMINAR POR LA DIRECCION DE OBRA)
- MESA 1600X800 MM.
- BANCO.
- MUEBLE AUXILIAR.
- AIRE ACONDICIONADO.
- ELÉCTRICA. PUNTOS DE LUZ Y CINCO BASES DE ENCHUFE (COMO MINIMO).
- RED OFIMÁTICA Y TELEFONICA
- TELÉFONO AUTOMÁTICO Y ROSETA DE DATOS.
- AGUA. TOMA Y DESAGÜE PARA FUENTE DE AGUA POTABLE.
- MONTAJE DE CASETA.
- TRASLADOS NECESARIOS DE LAS MAQUINAS DE VENDING DESDE CABECERA ANTERIOR..
- RELOJ, BOTIQUIN Y ESTINTOR.
- ETC.
CABINA DE ANDEN.
- RED OFIMÁTICA
- ROSETA DE DATOS
- AIRE ACONDICIONADO
- ENCHUFES ELÉCTRICOS PARA CONEXIÓN WALKIES, PC, ETC.
- ETC.</t>
  </si>
  <si>
    <t>Total CABL6</t>
  </si>
  <si>
    <t>Total L06.07.OD</t>
  </si>
  <si>
    <t>Total 0</t>
  </si>
  <si>
    <t>TOTAL PRESUP. EJECUCIÓN MATERIAL</t>
  </si>
  <si>
    <t>BASE IMPONIBLE</t>
  </si>
  <si>
    <t>IMPORTE IVA</t>
  </si>
  <si>
    <t>PRESUPUESTO BASE DE LICITACIÓN</t>
  </si>
  <si>
    <t>GASTOS GENERALES</t>
  </si>
  <si>
    <t>BENEFICIO INDUSTRIAL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</si>
</sst>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Calibri"/>
      <family val="2"/>
      <scheme val="minor"/>
    </font>
    <font>
      <b/>
      <sz val="10"/>
      <color theme="1"/>
      <name val="Calibri"/>
      <family val="2"/>
      <scheme val="minor"/>
    </font>
    <font>
      <b/>
      <sz val="14"/>
      <color theme="1"/>
      <name val="Calibri"/>
      <family val="2"/>
      <scheme val="minor"/>
    </font>
    <font>
      <b/>
      <sz val="9"/>
      <color indexed="81"/>
      <name val="Tahoma"/>
      <family val="2"/>
    </font>
    <font>
      <b/>
      <i/>
      <sz val="10"/>
      <color theme="1"/>
      <name val="Calibri"/>
      <family val="2"/>
      <scheme val="minor"/>
    </font>
    <font>
      <b/>
      <sz val="8"/>
      <color theme="1"/>
      <name val="Calibri"/>
      <family val="2"/>
      <scheme val="minor"/>
    </font>
    <font>
      <b/>
      <sz val="8"/>
      <color rgb="FFFF40FF"/>
      <name val="Calibri"/>
      <family val="2"/>
      <scheme val="minor"/>
    </font>
    <font>
      <sz val="8"/>
      <color theme="1"/>
      <name val="Calibri"/>
      <family val="2"/>
      <scheme val="minor"/>
    </font>
    <font>
      <sz val="8"/>
      <color rgb="FFFF40FF"/>
      <name val="Calibri"/>
      <family val="2"/>
      <scheme val="minor"/>
    </font>
    <font>
      <b/>
      <sz val="8"/>
      <color rgb="FF0000FF"/>
      <name val="Calibri"/>
      <family val="2"/>
      <scheme val="minor"/>
    </font>
    <font>
      <sz val="8"/>
      <color rgb="FFFF8080"/>
      <name val="Calibri"/>
      <family val="2"/>
      <scheme val="minor"/>
    </font>
    <font>
      <b/>
      <sz val="8"/>
      <color rgb="FFFF00FF"/>
      <name val="Calibri"/>
      <family val="2"/>
      <scheme val="minor"/>
    </font>
    <font>
      <sz val="9"/>
      <color indexed="81"/>
      <name val="Tahoma"/>
      <family val="2"/>
    </font>
    <font>
      <sz val="11"/>
      <color theme="1"/>
      <name val="Calibri"/>
      <family val="2"/>
      <scheme val="minor"/>
    </font>
  </fonts>
  <fills count="10">
    <fill>
      <patternFill patternType="none"/>
    </fill>
    <fill>
      <patternFill patternType="gray125"/>
    </fill>
    <fill>
      <patternFill patternType="solid">
        <fgColor rgb="FFB4CBE0"/>
        <bgColor indexed="64"/>
      </patternFill>
    </fill>
    <fill>
      <patternFill patternType="solid">
        <fgColor rgb="FFC2D5E7"/>
        <bgColor indexed="64"/>
      </patternFill>
    </fill>
    <fill>
      <patternFill patternType="solid">
        <fgColor rgb="FFF0F0F0"/>
        <bgColor indexed="64"/>
      </patternFill>
    </fill>
    <fill>
      <patternFill patternType="solid">
        <fgColor rgb="FFC0C0C0"/>
        <bgColor indexed="64"/>
      </patternFill>
    </fill>
    <fill>
      <patternFill patternType="solid">
        <fgColor rgb="FFD1E1ED"/>
        <bgColor indexed="64"/>
      </patternFill>
    </fill>
    <fill>
      <patternFill patternType="solid">
        <fgColor rgb="FFE2E9F1"/>
        <bgColor indexed="64"/>
      </patternFill>
    </fill>
    <fill>
      <patternFill patternType="solid">
        <fgColor rgb="FFF0F4F9"/>
        <bgColor indexed="64"/>
      </patternFill>
    </fill>
    <fill>
      <patternFill patternType="solid">
        <fgColor theme="9" tint="0.79995117038483843"/>
        <bgColor indexed="64"/>
      </patternFill>
    </fill>
  </fills>
  <borders count="9">
    <border>
      <left/>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2">
    <xf numFmtId="0" fontId="0" fillId="0" borderId="0"/>
    <xf numFmtId="9" fontId="13" fillId="0" borderId="0" applyFont="0" applyFill="0" applyBorder="0" applyAlignment="0" applyProtection="0"/>
  </cellStyleXfs>
  <cellXfs count="55">
    <xf numFmtId="0" fontId="0" fillId="0" borderId="0" xfId="0"/>
    <xf numFmtId="0" fontId="1" fillId="0" borderId="0" xfId="0" applyFont="1" applyAlignment="1">
      <alignment vertical="top"/>
    </xf>
    <xf numFmtId="0" fontId="0" fillId="0" borderId="0" xfId="0" applyAlignment="1">
      <alignment vertical="top"/>
    </xf>
    <xf numFmtId="0" fontId="2" fillId="0" borderId="0" xfId="0" applyFont="1" applyAlignment="1">
      <alignment vertical="top"/>
    </xf>
    <xf numFmtId="0" fontId="4" fillId="0" borderId="0" xfId="0" applyFont="1" applyAlignment="1">
      <alignment vertical="top"/>
    </xf>
    <xf numFmtId="49" fontId="5" fillId="2" borderId="0" xfId="0" applyNumberFormat="1" applyFont="1" applyFill="1" applyAlignment="1">
      <alignment vertical="top"/>
    </xf>
    <xf numFmtId="3" fontId="6" fillId="2" borderId="0" xfId="0" applyNumberFormat="1" applyFont="1" applyFill="1" applyAlignment="1">
      <alignment vertical="top"/>
    </xf>
    <xf numFmtId="4" fontId="6" fillId="2" borderId="0" xfId="0" applyNumberFormat="1" applyFont="1" applyFill="1" applyAlignment="1">
      <alignment vertical="top"/>
    </xf>
    <xf numFmtId="49" fontId="5" fillId="3" borderId="0" xfId="0" applyNumberFormat="1" applyFont="1" applyFill="1" applyAlignment="1">
      <alignment vertical="top"/>
    </xf>
    <xf numFmtId="4" fontId="6" fillId="3" borderId="0" xfId="0" applyNumberFormat="1" applyFont="1" applyFill="1" applyAlignment="1">
      <alignment vertical="top"/>
    </xf>
    <xf numFmtId="49" fontId="7" fillId="4" borderId="0" xfId="0" applyNumberFormat="1" applyFont="1" applyFill="1" applyAlignment="1">
      <alignment vertical="top"/>
    </xf>
    <xf numFmtId="49" fontId="7" fillId="0" borderId="0" xfId="0" applyNumberFormat="1" applyFont="1" applyAlignment="1">
      <alignment vertical="top"/>
    </xf>
    <xf numFmtId="4" fontId="7" fillId="0" borderId="0" xfId="0" applyNumberFormat="1" applyFont="1" applyAlignment="1">
      <alignment vertical="top"/>
    </xf>
    <xf numFmtId="4" fontId="8" fillId="0" borderId="0" xfId="0" applyNumberFormat="1" applyFont="1" applyAlignment="1">
      <alignment vertical="top"/>
    </xf>
    <xf numFmtId="0" fontId="7" fillId="0" borderId="0" xfId="0" applyFont="1" applyAlignment="1">
      <alignment vertical="top"/>
    </xf>
    <xf numFmtId="49" fontId="7" fillId="0" borderId="0" xfId="0" applyNumberFormat="1" applyFont="1" applyAlignment="1">
      <alignment vertical="top" wrapText="1"/>
    </xf>
    <xf numFmtId="4" fontId="6" fillId="0" borderId="0" xfId="0" applyNumberFormat="1" applyFont="1" applyAlignment="1">
      <alignment vertical="top"/>
    </xf>
    <xf numFmtId="0" fontId="7" fillId="5" borderId="0" xfId="0" applyFont="1" applyFill="1" applyAlignment="1">
      <alignment vertical="top"/>
    </xf>
    <xf numFmtId="3" fontId="7" fillId="0" borderId="0" xfId="0" applyNumberFormat="1" applyFont="1" applyAlignment="1">
      <alignment vertical="top"/>
    </xf>
    <xf numFmtId="49" fontId="9" fillId="3" borderId="0" xfId="0" applyNumberFormat="1" applyFont="1" applyFill="1" applyAlignment="1">
      <alignment vertical="top"/>
    </xf>
    <xf numFmtId="49" fontId="5" fillId="6" borderId="0" xfId="0" applyNumberFormat="1" applyFont="1" applyFill="1" applyAlignment="1">
      <alignment vertical="top"/>
    </xf>
    <xf numFmtId="4" fontId="6" fillId="6" borderId="0" xfId="0" applyNumberFormat="1" applyFont="1" applyFill="1" applyAlignment="1">
      <alignment vertical="top"/>
    </xf>
    <xf numFmtId="49" fontId="5" fillId="7" borderId="0" xfId="0" applyNumberFormat="1" applyFont="1" applyFill="1" applyAlignment="1">
      <alignment vertical="top"/>
    </xf>
    <xf numFmtId="4" fontId="6" fillId="7" borderId="0" xfId="0" applyNumberFormat="1" applyFont="1" applyFill="1" applyAlignment="1">
      <alignment vertical="top"/>
    </xf>
    <xf numFmtId="49" fontId="9" fillId="6" borderId="0" xfId="0" applyNumberFormat="1" applyFont="1" applyFill="1" applyAlignment="1">
      <alignment vertical="top"/>
    </xf>
    <xf numFmtId="49" fontId="10" fillId="0" borderId="0" xfId="0" applyNumberFormat="1" applyFont="1" applyAlignment="1">
      <alignment vertical="top"/>
    </xf>
    <xf numFmtId="49" fontId="5" fillId="8" borderId="0" xfId="0" applyNumberFormat="1" applyFont="1" applyFill="1" applyAlignment="1">
      <alignment vertical="top"/>
    </xf>
    <xf numFmtId="4" fontId="6" fillId="8" borderId="0" xfId="0" applyNumberFormat="1" applyFont="1" applyFill="1" applyAlignment="1">
      <alignment vertical="top"/>
    </xf>
    <xf numFmtId="0" fontId="4" fillId="0" borderId="0" xfId="0" applyFont="1" applyAlignment="1">
      <alignment vertical="top" wrapText="1"/>
    </xf>
    <xf numFmtId="49" fontId="5" fillId="2" borderId="0" xfId="0" applyNumberFormat="1" applyFont="1" applyFill="1" applyAlignment="1">
      <alignment vertical="top" wrapText="1"/>
    </xf>
    <xf numFmtId="49" fontId="5" fillId="3" borderId="0" xfId="0" applyNumberFormat="1" applyFont="1" applyFill="1" applyAlignment="1">
      <alignment vertical="top" wrapText="1"/>
    </xf>
    <xf numFmtId="49" fontId="5" fillId="0" borderId="0" xfId="0" applyNumberFormat="1" applyFont="1" applyAlignment="1">
      <alignment vertical="top" wrapText="1"/>
    </xf>
    <xf numFmtId="0" fontId="7" fillId="5" borderId="0" xfId="0" applyFont="1" applyFill="1" applyAlignment="1">
      <alignment vertical="top" wrapText="1"/>
    </xf>
    <xf numFmtId="49" fontId="5" fillId="6" borderId="0" xfId="0" applyNumberFormat="1" applyFont="1" applyFill="1" applyAlignment="1">
      <alignment vertical="top" wrapText="1"/>
    </xf>
    <xf numFmtId="49" fontId="5" fillId="7" borderId="0" xfId="0" applyNumberFormat="1" applyFont="1" applyFill="1" applyAlignment="1">
      <alignment vertical="top" wrapText="1"/>
    </xf>
    <xf numFmtId="49" fontId="5" fillId="8" borderId="0" xfId="0" applyNumberFormat="1" applyFont="1" applyFill="1" applyAlignment="1">
      <alignment vertical="top" wrapText="1"/>
    </xf>
    <xf numFmtId="4" fontId="7" fillId="9" borderId="0" xfId="0" applyNumberFormat="1" applyFont="1" applyFill="1" applyAlignment="1" applyProtection="1">
      <alignment vertical="top"/>
      <protection locked="0"/>
    </xf>
    <xf numFmtId="49" fontId="5" fillId="2" borderId="1" xfId="0" applyNumberFormat="1" applyFont="1" applyFill="1" applyBorder="1" applyAlignment="1">
      <alignment vertical="top" wrapText="1"/>
    </xf>
    <xf numFmtId="49" fontId="5" fillId="2" borderId="2" xfId="0" applyNumberFormat="1" applyFont="1" applyFill="1" applyBorder="1" applyAlignment="1">
      <alignment vertical="top" wrapText="1"/>
    </xf>
    <xf numFmtId="0" fontId="0" fillId="2" borderId="1" xfId="0" applyFill="1" applyBorder="1"/>
    <xf numFmtId="0" fontId="0" fillId="2" borderId="2" xfId="0" applyFill="1" applyBorder="1"/>
    <xf numFmtId="4" fontId="11" fillId="2" borderId="3" xfId="0" applyNumberFormat="1" applyFont="1" applyFill="1" applyBorder="1" applyAlignment="1">
      <alignment vertical="top"/>
    </xf>
    <xf numFmtId="49" fontId="5" fillId="2" borderId="4" xfId="0" applyNumberFormat="1" applyFont="1" applyFill="1" applyBorder="1" applyAlignment="1">
      <alignment vertical="top" wrapText="1"/>
    </xf>
    <xf numFmtId="49" fontId="5" fillId="2" borderId="0" xfId="0" applyNumberFormat="1" applyFont="1" applyFill="1" applyBorder="1" applyAlignment="1">
      <alignment vertical="top" wrapText="1"/>
    </xf>
    <xf numFmtId="9" fontId="7" fillId="2" borderId="4" xfId="0" applyNumberFormat="1" applyFont="1" applyFill="1" applyBorder="1" applyAlignment="1">
      <alignment vertical="top"/>
    </xf>
    <xf numFmtId="0" fontId="0" fillId="2" borderId="0" xfId="0" applyFill="1" applyBorder="1"/>
    <xf numFmtId="4" fontId="11" fillId="2" borderId="5" xfId="0" applyNumberFormat="1" applyFont="1" applyFill="1" applyBorder="1" applyAlignment="1">
      <alignment vertical="top"/>
    </xf>
    <xf numFmtId="0" fontId="0" fillId="2" borderId="4" xfId="0" applyFill="1" applyBorder="1"/>
    <xf numFmtId="49" fontId="5" fillId="2" borderId="6" xfId="0" applyNumberFormat="1" applyFont="1" applyFill="1" applyBorder="1" applyAlignment="1">
      <alignment vertical="top" wrapText="1"/>
    </xf>
    <xf numFmtId="49" fontId="5" fillId="2" borderId="7" xfId="0" applyNumberFormat="1" applyFont="1" applyFill="1" applyBorder="1" applyAlignment="1">
      <alignment vertical="top" wrapText="1"/>
    </xf>
    <xf numFmtId="0" fontId="0" fillId="2" borderId="6" xfId="0" applyFill="1" applyBorder="1"/>
    <xf numFmtId="0" fontId="0" fillId="2" borderId="7" xfId="0" applyFill="1" applyBorder="1"/>
    <xf numFmtId="4" fontId="11" fillId="2" borderId="8" xfId="0" applyNumberFormat="1" applyFont="1" applyFill="1" applyBorder="1" applyAlignment="1">
      <alignment vertical="top"/>
    </xf>
    <xf numFmtId="4" fontId="7" fillId="9" borderId="0" xfId="0" applyNumberFormat="1" applyFont="1" applyFill="1" applyAlignment="1" applyProtection="1">
      <alignment vertical="top"/>
    </xf>
    <xf numFmtId="9" fontId="7" fillId="0" borderId="0" xfId="1" applyFont="1" applyFill="1" applyBorder="1" applyProtection="1">
      <protection locked="0"/>
    </xf>
  </cellXfs>
  <cellStyles count="2">
    <cellStyle name="Normal" xfId="0" builtinId="0"/>
    <cellStyle name="Porcentaje"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0</xdr:col>
      <xdr:colOff>171451</xdr:colOff>
      <xdr:row>1074</xdr:row>
      <xdr:rowOff>57150</xdr:rowOff>
    </xdr:from>
    <xdr:to>
      <xdr:col>9</xdr:col>
      <xdr:colOff>466726</xdr:colOff>
      <xdr:row>1082</xdr:row>
      <xdr:rowOff>38100</xdr:rowOff>
    </xdr:to>
    <xdr:sp macro="" textlink="" fLocksText="0">
      <xdr:nvSpPr>
        <xdr:cNvPr id="2" name="CuadroTexto 1">
          <a:extLst>
            <a:ext uri="{FF2B5EF4-FFF2-40B4-BE49-F238E27FC236}">
              <a16:creationId xmlns:a16="http://schemas.microsoft.com/office/drawing/2014/main" id="{2B5E15C6-C626-46A1-A094-389159778695}"/>
            </a:ext>
          </a:extLst>
        </xdr:cNvPr>
        <xdr:cNvSpPr txBox="1"/>
      </xdr:nvSpPr>
      <xdr:spPr>
        <a:xfrm>
          <a:off x="171451" y="2533650"/>
          <a:ext cx="5915025" cy="1504950"/>
        </a:xfrm>
        <a:prstGeom prst="rect">
          <a:avLst/>
        </a:prstGeom>
        <a:solidFill>
          <a:schemeClr val="accent4">
            <a:lumMod val="60000"/>
            <a:lumOff val="4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s-ES" sz="1800" b="1"/>
            <a:t>OBSERVACIONES</a:t>
          </a:r>
        </a:p>
        <a:p>
          <a:r>
            <a:rPr lang="es-ES" sz="1050"/>
            <a:t>La</a:t>
          </a:r>
          <a:r>
            <a:rPr lang="es-ES" sz="1050" baseline="0"/>
            <a:t> oferta sin IVA no podrá superar la base imponible</a:t>
          </a:r>
        </a:p>
        <a:p>
          <a:r>
            <a:rPr lang="es-ES" sz="1050" baseline="0"/>
            <a:t>La oferta con IVA no podrá superar el presupuesto base de licitación.</a:t>
          </a:r>
        </a:p>
        <a:p>
          <a:r>
            <a:rPr lang="es-ES" sz="1050" baseline="0"/>
            <a:t>Los precios por partida no podrán ser superiores a los presupuestados.</a:t>
          </a:r>
        </a:p>
        <a:p>
          <a:r>
            <a:rPr lang="es-ES" sz="1050" baseline="0"/>
            <a:t>Los precios unitarios de las partidas no se podrán modificar.</a:t>
          </a:r>
        </a:p>
        <a:p>
          <a:r>
            <a:rPr lang="es-ES" sz="1050" b="1">
              <a:solidFill>
                <a:schemeClr val="dk1"/>
              </a:solidFill>
              <a:effectLst/>
              <a:latin typeface="+mn-lt"/>
              <a:ea typeface="+mn-ea"/>
              <a:cs typeface="+mn-cs"/>
            </a:rPr>
            <a:t>Se deberán tener en cuenta las Notas del apartado “27. Evaluación de las ofertas” del cuadro resumen del Pliego de Condiciones Particulares.</a:t>
          </a:r>
          <a:endParaRPr lang="es-ES" sz="1050"/>
        </a:p>
      </xdr:txBody>
    </xdr:sp>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A798CCA-8D0E-4BB1-B777-2E755B51C389}">
  <sheetPr codeName="Hoja1"/>
  <dimension ref="A1:J1073"/>
  <sheetViews>
    <sheetView tabSelected="1" workbookViewId="0">
      <pane xSplit="4" ySplit="3" topLeftCell="E4" activePane="bottomRight" state="frozen"/>
      <selection pane="topRight" activeCell="E1" sqref="E1"/>
      <selection pane="bottomLeft" activeCell="A4" sqref="A4"/>
      <selection pane="bottomRight" activeCell="I6" sqref="I6"/>
    </sheetView>
  </sheetViews>
  <sheetFormatPr baseColWidth="10" defaultRowHeight="15" x14ac:dyDescent="0.25"/>
  <cols>
    <col min="1" max="1" width="13" bestFit="1" customWidth="1"/>
    <col min="2" max="2" width="5.7109375" bestFit="1" customWidth="1"/>
    <col min="3" max="3" width="3.85546875" bestFit="1" customWidth="1"/>
    <col min="4" max="4" width="33.140625" customWidth="1"/>
    <col min="5" max="5" width="8" bestFit="1" customWidth="1"/>
    <col min="6" max="6" width="16.140625" customWidth="1"/>
    <col min="7" max="7" width="21" customWidth="1"/>
    <col min="8" max="8" width="6.7109375" hidden="1" customWidth="1"/>
    <col min="9" max="9" width="18.140625" customWidth="1"/>
    <col min="10" max="10" width="23.140625" customWidth="1"/>
  </cols>
  <sheetData>
    <row r="1" spans="1:10" x14ac:dyDescent="0.25">
      <c r="A1" s="1" t="s">
        <v>0</v>
      </c>
      <c r="B1" s="2"/>
      <c r="C1" s="2"/>
      <c r="D1" s="2"/>
      <c r="E1" s="2"/>
      <c r="F1" s="2"/>
      <c r="G1" s="2"/>
      <c r="H1" s="2"/>
      <c r="I1" s="2"/>
      <c r="J1" s="2"/>
    </row>
    <row r="2" spans="1:10" ht="18.75" x14ac:dyDescent="0.25">
      <c r="A2" s="3" t="s">
        <v>1</v>
      </c>
      <c r="B2" s="2"/>
      <c r="C2" s="2"/>
      <c r="D2" s="2"/>
      <c r="E2" s="2"/>
      <c r="F2" s="2"/>
      <c r="G2" s="2"/>
      <c r="H2" s="2"/>
      <c r="I2" s="2"/>
      <c r="J2" s="2"/>
    </row>
    <row r="3" spans="1:10" x14ac:dyDescent="0.25">
      <c r="A3" s="4" t="s">
        <v>2</v>
      </c>
      <c r="B3" s="4" t="s">
        <v>3</v>
      </c>
      <c r="C3" s="4" t="s">
        <v>4</v>
      </c>
      <c r="D3" s="28" t="s">
        <v>5</v>
      </c>
      <c r="E3" s="4" t="s">
        <v>6</v>
      </c>
      <c r="F3" s="4" t="s">
        <v>7</v>
      </c>
      <c r="G3" s="4" t="s">
        <v>8</v>
      </c>
      <c r="H3" s="4" t="s">
        <v>6</v>
      </c>
      <c r="I3" s="4" t="s">
        <v>7</v>
      </c>
      <c r="J3" s="4" t="s">
        <v>8</v>
      </c>
    </row>
    <row r="4" spans="1:10" x14ac:dyDescent="0.25">
      <c r="A4" s="5" t="s">
        <v>9</v>
      </c>
      <c r="B4" s="5" t="s">
        <v>10</v>
      </c>
      <c r="C4" s="5" t="s">
        <v>11</v>
      </c>
      <c r="D4" s="29" t="s">
        <v>12</v>
      </c>
      <c r="E4" s="6">
        <f t="shared" ref="E4:J4" si="0">E142</f>
        <v>1</v>
      </c>
      <c r="F4" s="7">
        <f t="shared" si="0"/>
        <v>690657.87</v>
      </c>
      <c r="G4" s="7">
        <f t="shared" si="0"/>
        <v>690657.87</v>
      </c>
      <c r="H4" s="6">
        <f t="shared" si="0"/>
        <v>1</v>
      </c>
      <c r="I4" s="7">
        <f t="shared" si="0"/>
        <v>0</v>
      </c>
      <c r="J4" s="7">
        <f t="shared" si="0"/>
        <v>0</v>
      </c>
    </row>
    <row r="5" spans="1:10" x14ac:dyDescent="0.25">
      <c r="A5" s="8" t="s">
        <v>13</v>
      </c>
      <c r="B5" s="8" t="s">
        <v>10</v>
      </c>
      <c r="C5" s="8" t="s">
        <v>11</v>
      </c>
      <c r="D5" s="30" t="s">
        <v>14</v>
      </c>
      <c r="E5" s="9">
        <f t="shared" ref="E5:J5" si="1">E33</f>
        <v>1</v>
      </c>
      <c r="F5" s="9">
        <f t="shared" si="1"/>
        <v>135898.21</v>
      </c>
      <c r="G5" s="9">
        <f t="shared" si="1"/>
        <v>135898.21</v>
      </c>
      <c r="H5" s="9">
        <f t="shared" si="1"/>
        <v>1</v>
      </c>
      <c r="I5" s="9">
        <f t="shared" si="1"/>
        <v>0</v>
      </c>
      <c r="J5" s="9">
        <f t="shared" si="1"/>
        <v>0</v>
      </c>
    </row>
    <row r="6" spans="1:10" x14ac:dyDescent="0.25">
      <c r="A6" s="10" t="s">
        <v>15</v>
      </c>
      <c r="B6" s="11" t="s">
        <v>16</v>
      </c>
      <c r="C6" s="11" t="s">
        <v>17</v>
      </c>
      <c r="D6" s="15" t="s">
        <v>18</v>
      </c>
      <c r="E6" s="12">
        <v>4</v>
      </c>
      <c r="F6" s="12">
        <v>50</v>
      </c>
      <c r="G6" s="13">
        <f>ROUND(E6*F6,2)</f>
        <v>200</v>
      </c>
      <c r="H6" s="12">
        <v>4</v>
      </c>
      <c r="I6" s="36">
        <v>0</v>
      </c>
      <c r="J6" s="13">
        <f>ROUND(H6*I6,2)</f>
        <v>0</v>
      </c>
    </row>
    <row r="7" spans="1:10" ht="56.25" x14ac:dyDescent="0.25">
      <c r="A7" s="14"/>
      <c r="B7" s="14"/>
      <c r="C7" s="14"/>
      <c r="D7" s="15" t="s">
        <v>19</v>
      </c>
      <c r="E7" s="14"/>
      <c r="F7" s="14"/>
      <c r="G7" s="14"/>
      <c r="H7" s="14"/>
      <c r="I7" s="14"/>
      <c r="J7" s="14"/>
    </row>
    <row r="8" spans="1:10" ht="22.5" x14ac:dyDescent="0.25">
      <c r="A8" s="10" t="s">
        <v>20</v>
      </c>
      <c r="B8" s="11" t="s">
        <v>16</v>
      </c>
      <c r="C8" s="11" t="s">
        <v>21</v>
      </c>
      <c r="D8" s="15" t="s">
        <v>22</v>
      </c>
      <c r="E8" s="12">
        <v>690</v>
      </c>
      <c r="F8" s="12">
        <v>24.4</v>
      </c>
      <c r="G8" s="13">
        <f>ROUND(E8*F8,2)</f>
        <v>16836</v>
      </c>
      <c r="H8" s="12">
        <v>690</v>
      </c>
      <c r="I8" s="36">
        <v>0</v>
      </c>
      <c r="J8" s="13">
        <f>ROUND(H8*I8,2)</f>
        <v>0</v>
      </c>
    </row>
    <row r="9" spans="1:10" ht="67.5" x14ac:dyDescent="0.25">
      <c r="A9" s="14"/>
      <c r="B9" s="14"/>
      <c r="C9" s="14"/>
      <c r="D9" s="15" t="s">
        <v>23</v>
      </c>
      <c r="E9" s="14"/>
      <c r="F9" s="14"/>
      <c r="G9" s="14"/>
      <c r="H9" s="14"/>
      <c r="I9" s="14"/>
      <c r="J9" s="14"/>
    </row>
    <row r="10" spans="1:10" ht="22.5" x14ac:dyDescent="0.25">
      <c r="A10" s="10" t="s">
        <v>24</v>
      </c>
      <c r="B10" s="11" t="s">
        <v>16</v>
      </c>
      <c r="C10" s="11" t="s">
        <v>17</v>
      </c>
      <c r="D10" s="15" t="s">
        <v>25</v>
      </c>
      <c r="E10" s="12">
        <v>2</v>
      </c>
      <c r="F10" s="12">
        <v>159.69</v>
      </c>
      <c r="G10" s="13">
        <f>ROUND(E10*F10,2)</f>
        <v>319.38</v>
      </c>
      <c r="H10" s="12">
        <v>2</v>
      </c>
      <c r="I10" s="36">
        <v>0</v>
      </c>
      <c r="J10" s="13">
        <f>ROUND(H10*I10,2)</f>
        <v>0</v>
      </c>
    </row>
    <row r="11" spans="1:10" ht="67.5" x14ac:dyDescent="0.25">
      <c r="A11" s="14"/>
      <c r="B11" s="14"/>
      <c r="C11" s="14"/>
      <c r="D11" s="15" t="s">
        <v>26</v>
      </c>
      <c r="E11" s="14"/>
      <c r="F11" s="14"/>
      <c r="G11" s="14"/>
      <c r="H11" s="14"/>
      <c r="I11" s="14"/>
      <c r="J11" s="14"/>
    </row>
    <row r="12" spans="1:10" ht="22.5" x14ac:dyDescent="0.25">
      <c r="A12" s="10" t="s">
        <v>27</v>
      </c>
      <c r="B12" s="11" t="s">
        <v>16</v>
      </c>
      <c r="C12" s="11" t="s">
        <v>28</v>
      </c>
      <c r="D12" s="15" t="s">
        <v>29</v>
      </c>
      <c r="E12" s="12">
        <v>4</v>
      </c>
      <c r="F12" s="12">
        <v>88.5</v>
      </c>
      <c r="G12" s="13">
        <f>ROUND(E12*F12,2)</f>
        <v>354</v>
      </c>
      <c r="H12" s="12">
        <v>4</v>
      </c>
      <c r="I12" s="36">
        <v>0</v>
      </c>
      <c r="J12" s="13">
        <f>ROUND(H12*I12,2)</f>
        <v>0</v>
      </c>
    </row>
    <row r="13" spans="1:10" ht="78.75" x14ac:dyDescent="0.25">
      <c r="A13" s="14"/>
      <c r="B13" s="14"/>
      <c r="C13" s="14"/>
      <c r="D13" s="15" t="s">
        <v>30</v>
      </c>
      <c r="E13" s="14"/>
      <c r="F13" s="14"/>
      <c r="G13" s="14"/>
      <c r="H13" s="14"/>
      <c r="I13" s="14"/>
      <c r="J13" s="14"/>
    </row>
    <row r="14" spans="1:10" ht="22.5" x14ac:dyDescent="0.25">
      <c r="A14" s="10" t="s">
        <v>31</v>
      </c>
      <c r="B14" s="11" t="s">
        <v>16</v>
      </c>
      <c r="C14" s="11" t="s">
        <v>21</v>
      </c>
      <c r="D14" s="15" t="s">
        <v>32</v>
      </c>
      <c r="E14" s="12">
        <v>1035</v>
      </c>
      <c r="F14" s="12">
        <v>40.08</v>
      </c>
      <c r="G14" s="13">
        <f>ROUND(E14*F14,2)</f>
        <v>41482.800000000003</v>
      </c>
      <c r="H14" s="12">
        <v>1035</v>
      </c>
      <c r="I14" s="36">
        <v>0</v>
      </c>
      <c r="J14" s="13">
        <f>ROUND(H14*I14,2)</f>
        <v>0</v>
      </c>
    </row>
    <row r="15" spans="1:10" ht="337.5" x14ac:dyDescent="0.25">
      <c r="A15" s="14"/>
      <c r="B15" s="14"/>
      <c r="C15" s="14"/>
      <c r="D15" s="15" t="s">
        <v>33</v>
      </c>
      <c r="E15" s="14"/>
      <c r="F15" s="14"/>
      <c r="G15" s="14"/>
      <c r="H15" s="14"/>
      <c r="I15" s="14"/>
      <c r="J15" s="14"/>
    </row>
    <row r="16" spans="1:10" ht="22.5" x14ac:dyDescent="0.25">
      <c r="A16" s="10" t="s">
        <v>34</v>
      </c>
      <c r="B16" s="11" t="s">
        <v>16</v>
      </c>
      <c r="C16" s="11" t="s">
        <v>21</v>
      </c>
      <c r="D16" s="15" t="s">
        <v>35</v>
      </c>
      <c r="E16" s="12">
        <v>1035</v>
      </c>
      <c r="F16" s="12">
        <v>44.54</v>
      </c>
      <c r="G16" s="13">
        <f>ROUND(E16*F16,2)</f>
        <v>46098.9</v>
      </c>
      <c r="H16" s="12">
        <v>1035</v>
      </c>
      <c r="I16" s="36">
        <v>0</v>
      </c>
      <c r="J16" s="13">
        <f>ROUND(H16*I16,2)</f>
        <v>0</v>
      </c>
    </row>
    <row r="17" spans="1:10" ht="360" x14ac:dyDescent="0.25">
      <c r="A17" s="14"/>
      <c r="B17" s="14"/>
      <c r="C17" s="14"/>
      <c r="D17" s="15" t="s">
        <v>36</v>
      </c>
      <c r="E17" s="14"/>
      <c r="F17" s="14"/>
      <c r="G17" s="14"/>
      <c r="H17" s="14"/>
      <c r="I17" s="14"/>
      <c r="J17" s="14"/>
    </row>
    <row r="18" spans="1:10" ht="22.5" x14ac:dyDescent="0.25">
      <c r="A18" s="10" t="s">
        <v>37</v>
      </c>
      <c r="B18" s="11" t="s">
        <v>16</v>
      </c>
      <c r="C18" s="11" t="s">
        <v>38</v>
      </c>
      <c r="D18" s="15" t="s">
        <v>39</v>
      </c>
      <c r="E18" s="12">
        <v>32</v>
      </c>
      <c r="F18" s="12">
        <v>196.76</v>
      </c>
      <c r="G18" s="13">
        <f>ROUND(E18*F18,2)</f>
        <v>6296.32</v>
      </c>
      <c r="H18" s="12">
        <v>32</v>
      </c>
      <c r="I18" s="36">
        <v>0</v>
      </c>
      <c r="J18" s="13">
        <f>ROUND(H18*I18,2)</f>
        <v>0</v>
      </c>
    </row>
    <row r="19" spans="1:10" x14ac:dyDescent="0.25">
      <c r="A19" s="10" t="s">
        <v>40</v>
      </c>
      <c r="B19" s="11" t="s">
        <v>16</v>
      </c>
      <c r="C19" s="11" t="s">
        <v>41</v>
      </c>
      <c r="D19" s="15" t="s">
        <v>42</v>
      </c>
      <c r="E19" s="12">
        <v>30.45</v>
      </c>
      <c r="F19" s="12">
        <v>19.16</v>
      </c>
      <c r="G19" s="13">
        <f>ROUND(E19*F19,2)</f>
        <v>583.41999999999996</v>
      </c>
      <c r="H19" s="12">
        <v>30.45</v>
      </c>
      <c r="I19" s="36">
        <v>0</v>
      </c>
      <c r="J19" s="13">
        <f>ROUND(H19*I19,2)</f>
        <v>0</v>
      </c>
    </row>
    <row r="20" spans="1:10" ht="67.5" x14ac:dyDescent="0.25">
      <c r="A20" s="14"/>
      <c r="B20" s="14"/>
      <c r="C20" s="14"/>
      <c r="D20" s="15" t="s">
        <v>43</v>
      </c>
      <c r="E20" s="14"/>
      <c r="F20" s="14"/>
      <c r="G20" s="14"/>
      <c r="H20" s="14"/>
      <c r="I20" s="14"/>
      <c r="J20" s="14"/>
    </row>
    <row r="21" spans="1:10" ht="22.5" x14ac:dyDescent="0.25">
      <c r="A21" s="10" t="s">
        <v>44</v>
      </c>
      <c r="B21" s="11" t="s">
        <v>16</v>
      </c>
      <c r="C21" s="11" t="s">
        <v>28</v>
      </c>
      <c r="D21" s="15" t="s">
        <v>45</v>
      </c>
      <c r="E21" s="12">
        <v>1</v>
      </c>
      <c r="F21" s="12">
        <v>13.02</v>
      </c>
      <c r="G21" s="13">
        <f>ROUND(E21*F21,2)</f>
        <v>13.02</v>
      </c>
      <c r="H21" s="12">
        <v>1</v>
      </c>
      <c r="I21" s="36">
        <v>0</v>
      </c>
      <c r="J21" s="13">
        <f>ROUND(H21*I21,2)</f>
        <v>0</v>
      </c>
    </row>
    <row r="22" spans="1:10" ht="56.25" x14ac:dyDescent="0.25">
      <c r="A22" s="14"/>
      <c r="B22" s="14"/>
      <c r="C22" s="14"/>
      <c r="D22" s="15" t="s">
        <v>46</v>
      </c>
      <c r="E22" s="14"/>
      <c r="F22" s="14"/>
      <c r="G22" s="14"/>
      <c r="H22" s="14"/>
      <c r="I22" s="14"/>
      <c r="J22" s="14"/>
    </row>
    <row r="23" spans="1:10" ht="22.5" x14ac:dyDescent="0.25">
      <c r="A23" s="10" t="s">
        <v>47</v>
      </c>
      <c r="B23" s="11" t="s">
        <v>16</v>
      </c>
      <c r="C23" s="11" t="s">
        <v>38</v>
      </c>
      <c r="D23" s="15" t="s">
        <v>48</v>
      </c>
      <c r="E23" s="12">
        <v>125</v>
      </c>
      <c r="F23" s="12">
        <v>21.24</v>
      </c>
      <c r="G23" s="13">
        <f>ROUND(E23*F23,2)</f>
        <v>2655</v>
      </c>
      <c r="H23" s="12">
        <v>125</v>
      </c>
      <c r="I23" s="36">
        <v>0</v>
      </c>
      <c r="J23" s="13">
        <f>ROUND(H23*I23,2)</f>
        <v>0</v>
      </c>
    </row>
    <row r="24" spans="1:10" ht="101.25" x14ac:dyDescent="0.25">
      <c r="A24" s="14"/>
      <c r="B24" s="14"/>
      <c r="C24" s="14"/>
      <c r="D24" s="15" t="s">
        <v>49</v>
      </c>
      <c r="E24" s="14"/>
      <c r="F24" s="14"/>
      <c r="G24" s="14"/>
      <c r="H24" s="14"/>
      <c r="I24" s="14"/>
      <c r="J24" s="14"/>
    </row>
    <row r="25" spans="1:10" ht="22.5" x14ac:dyDescent="0.25">
      <c r="A25" s="10" t="s">
        <v>50</v>
      </c>
      <c r="B25" s="11" t="s">
        <v>16</v>
      </c>
      <c r="C25" s="11" t="s">
        <v>38</v>
      </c>
      <c r="D25" s="15" t="s">
        <v>51</v>
      </c>
      <c r="E25" s="12">
        <v>125</v>
      </c>
      <c r="F25" s="12">
        <v>26.55</v>
      </c>
      <c r="G25" s="13">
        <f>ROUND(E25*F25,2)</f>
        <v>3318.75</v>
      </c>
      <c r="H25" s="12">
        <v>125</v>
      </c>
      <c r="I25" s="36">
        <v>0</v>
      </c>
      <c r="J25" s="13">
        <f>ROUND(H25*I25,2)</f>
        <v>0</v>
      </c>
    </row>
    <row r="26" spans="1:10" ht="112.5" x14ac:dyDescent="0.25">
      <c r="A26" s="14"/>
      <c r="B26" s="14"/>
      <c r="C26" s="14"/>
      <c r="D26" s="15" t="s">
        <v>52</v>
      </c>
      <c r="E26" s="14"/>
      <c r="F26" s="14"/>
      <c r="G26" s="14"/>
      <c r="H26" s="14"/>
      <c r="I26" s="14"/>
      <c r="J26" s="14"/>
    </row>
    <row r="27" spans="1:10" ht="22.5" x14ac:dyDescent="0.25">
      <c r="A27" s="10" t="s">
        <v>53</v>
      </c>
      <c r="B27" s="11" t="s">
        <v>16</v>
      </c>
      <c r="C27" s="11" t="s">
        <v>28</v>
      </c>
      <c r="D27" s="15" t="s">
        <v>54</v>
      </c>
      <c r="E27" s="12">
        <v>2</v>
      </c>
      <c r="F27" s="12">
        <v>15.88</v>
      </c>
      <c r="G27" s="13">
        <f>ROUND(E27*F27,2)</f>
        <v>31.76</v>
      </c>
      <c r="H27" s="12">
        <v>2</v>
      </c>
      <c r="I27" s="36">
        <v>0</v>
      </c>
      <c r="J27" s="13">
        <f>ROUND(H27*I27,2)</f>
        <v>0</v>
      </c>
    </row>
    <row r="28" spans="1:10" ht="67.5" x14ac:dyDescent="0.25">
      <c r="A28" s="14"/>
      <c r="B28" s="14"/>
      <c r="C28" s="14"/>
      <c r="D28" s="15" t="s">
        <v>55</v>
      </c>
      <c r="E28" s="14"/>
      <c r="F28" s="14"/>
      <c r="G28" s="14"/>
      <c r="H28" s="14"/>
      <c r="I28" s="14"/>
      <c r="J28" s="14"/>
    </row>
    <row r="29" spans="1:10" ht="22.5" x14ac:dyDescent="0.25">
      <c r="A29" s="10" t="s">
        <v>56</v>
      </c>
      <c r="B29" s="11" t="s">
        <v>16</v>
      </c>
      <c r="C29" s="11" t="s">
        <v>28</v>
      </c>
      <c r="D29" s="15" t="s">
        <v>57</v>
      </c>
      <c r="E29" s="12">
        <v>8</v>
      </c>
      <c r="F29" s="12">
        <v>468.77</v>
      </c>
      <c r="G29" s="13">
        <f>ROUND(E29*F29,2)</f>
        <v>3750.16</v>
      </c>
      <c r="H29" s="12">
        <v>8</v>
      </c>
      <c r="I29" s="36">
        <v>0</v>
      </c>
      <c r="J29" s="13">
        <f>ROUND(H29*I29,2)</f>
        <v>0</v>
      </c>
    </row>
    <row r="30" spans="1:10" ht="56.25" x14ac:dyDescent="0.25">
      <c r="A30" s="14"/>
      <c r="B30" s="14"/>
      <c r="C30" s="14"/>
      <c r="D30" s="15" t="s">
        <v>58</v>
      </c>
      <c r="E30" s="14"/>
      <c r="F30" s="14"/>
      <c r="G30" s="14"/>
      <c r="H30" s="14"/>
      <c r="I30" s="14"/>
      <c r="J30" s="14"/>
    </row>
    <row r="31" spans="1:10" ht="22.5" x14ac:dyDescent="0.25">
      <c r="A31" s="10" t="s">
        <v>59</v>
      </c>
      <c r="B31" s="11" t="s">
        <v>16</v>
      </c>
      <c r="C31" s="11" t="s">
        <v>21</v>
      </c>
      <c r="D31" s="15" t="s">
        <v>60</v>
      </c>
      <c r="E31" s="12">
        <v>690</v>
      </c>
      <c r="F31" s="12">
        <v>20.23</v>
      </c>
      <c r="G31" s="13">
        <f>ROUND(E31*F31,2)</f>
        <v>13958.7</v>
      </c>
      <c r="H31" s="12">
        <v>690</v>
      </c>
      <c r="I31" s="36">
        <v>0</v>
      </c>
      <c r="J31" s="13">
        <f>ROUND(H31*I31,2)</f>
        <v>0</v>
      </c>
    </row>
    <row r="32" spans="1:10" ht="67.5" x14ac:dyDescent="0.25">
      <c r="A32" s="14"/>
      <c r="B32" s="14"/>
      <c r="C32" s="14"/>
      <c r="D32" s="15" t="s">
        <v>61</v>
      </c>
      <c r="E32" s="14"/>
      <c r="F32" s="14"/>
      <c r="G32" s="14"/>
      <c r="H32" s="14"/>
      <c r="I32" s="14"/>
      <c r="J32" s="14"/>
    </row>
    <row r="33" spans="1:10" x14ac:dyDescent="0.25">
      <c r="A33" s="14"/>
      <c r="B33" s="14"/>
      <c r="C33" s="14"/>
      <c r="D33" s="31" t="s">
        <v>62</v>
      </c>
      <c r="E33" s="12">
        <v>1</v>
      </c>
      <c r="F33" s="16">
        <f>G6+G8+G10+G12+G14+G16+G18+G19+G21+G23+G25+G27+G29+G31</f>
        <v>135898.21</v>
      </c>
      <c r="G33" s="16">
        <f>ROUND(E33*F33,2)</f>
        <v>135898.21</v>
      </c>
      <c r="H33" s="12">
        <v>1</v>
      </c>
      <c r="I33" s="16">
        <f>J6+J8+J10+J12+J14+J16+J18+J19+J21+J23+J25+J27+J29+J31</f>
        <v>0</v>
      </c>
      <c r="J33" s="16">
        <f>ROUND(H33*I33,2)</f>
        <v>0</v>
      </c>
    </row>
    <row r="34" spans="1:10" ht="1.1499999999999999" customHeight="1" x14ac:dyDescent="0.25">
      <c r="A34" s="17"/>
      <c r="B34" s="17"/>
      <c r="C34" s="17"/>
      <c r="D34" s="32"/>
      <c r="E34" s="17"/>
      <c r="F34" s="17"/>
      <c r="G34" s="17"/>
      <c r="H34" s="17"/>
      <c r="I34" s="17"/>
      <c r="J34" s="17"/>
    </row>
    <row r="35" spans="1:10" x14ac:dyDescent="0.25">
      <c r="A35" s="8" t="s">
        <v>63</v>
      </c>
      <c r="B35" s="8" t="s">
        <v>10</v>
      </c>
      <c r="C35" s="8" t="s">
        <v>11</v>
      </c>
      <c r="D35" s="30" t="s">
        <v>64</v>
      </c>
      <c r="E35" s="9">
        <f t="shared" ref="E35:J35" si="2">E48</f>
        <v>1</v>
      </c>
      <c r="F35" s="9">
        <f t="shared" si="2"/>
        <v>29091.27</v>
      </c>
      <c r="G35" s="9">
        <f t="shared" si="2"/>
        <v>29091.27</v>
      </c>
      <c r="H35" s="9">
        <f t="shared" si="2"/>
        <v>1</v>
      </c>
      <c r="I35" s="9">
        <f t="shared" si="2"/>
        <v>0</v>
      </c>
      <c r="J35" s="9">
        <f t="shared" si="2"/>
        <v>0</v>
      </c>
    </row>
    <row r="36" spans="1:10" x14ac:dyDescent="0.25">
      <c r="A36" s="10" t="s">
        <v>65</v>
      </c>
      <c r="B36" s="11" t="s">
        <v>16</v>
      </c>
      <c r="C36" s="11" t="s">
        <v>38</v>
      </c>
      <c r="D36" s="15" t="s">
        <v>66</v>
      </c>
      <c r="E36" s="12">
        <v>25</v>
      </c>
      <c r="F36" s="12">
        <v>16.84</v>
      </c>
      <c r="G36" s="13">
        <f>ROUND(E36*F36,2)</f>
        <v>421</v>
      </c>
      <c r="H36" s="12">
        <v>25</v>
      </c>
      <c r="I36" s="36">
        <v>0</v>
      </c>
      <c r="J36" s="13">
        <f>ROUND(H36*I36,2)</f>
        <v>0</v>
      </c>
    </row>
    <row r="37" spans="1:10" ht="56.25" x14ac:dyDescent="0.25">
      <c r="A37" s="14"/>
      <c r="B37" s="14"/>
      <c r="C37" s="14"/>
      <c r="D37" s="15" t="s">
        <v>67</v>
      </c>
      <c r="E37" s="14"/>
      <c r="F37" s="14"/>
      <c r="G37" s="14"/>
      <c r="H37" s="14"/>
      <c r="I37" s="14"/>
      <c r="J37" s="14"/>
    </row>
    <row r="38" spans="1:10" ht="22.5" x14ac:dyDescent="0.25">
      <c r="A38" s="10" t="s">
        <v>68</v>
      </c>
      <c r="B38" s="11" t="s">
        <v>16</v>
      </c>
      <c r="C38" s="11" t="s">
        <v>21</v>
      </c>
      <c r="D38" s="15" t="s">
        <v>69</v>
      </c>
      <c r="E38" s="12">
        <v>230</v>
      </c>
      <c r="F38" s="12">
        <v>36.32</v>
      </c>
      <c r="G38" s="13">
        <f>ROUND(E38*F38,2)</f>
        <v>8353.6</v>
      </c>
      <c r="H38" s="12">
        <v>230</v>
      </c>
      <c r="I38" s="36">
        <v>0</v>
      </c>
      <c r="J38" s="13">
        <f>ROUND(H38*I38,2)</f>
        <v>0</v>
      </c>
    </row>
    <row r="39" spans="1:10" ht="56.25" x14ac:dyDescent="0.25">
      <c r="A39" s="14"/>
      <c r="B39" s="14"/>
      <c r="C39" s="14"/>
      <c r="D39" s="15" t="s">
        <v>70</v>
      </c>
      <c r="E39" s="14"/>
      <c r="F39" s="14"/>
      <c r="G39" s="14"/>
      <c r="H39" s="14"/>
      <c r="I39" s="14"/>
      <c r="J39" s="14"/>
    </row>
    <row r="40" spans="1:10" ht="22.5" x14ac:dyDescent="0.25">
      <c r="A40" s="10" t="s">
        <v>71</v>
      </c>
      <c r="B40" s="11" t="s">
        <v>16</v>
      </c>
      <c r="C40" s="11" t="s">
        <v>21</v>
      </c>
      <c r="D40" s="15" t="s">
        <v>72</v>
      </c>
      <c r="E40" s="12">
        <v>124</v>
      </c>
      <c r="F40" s="12">
        <v>21.96</v>
      </c>
      <c r="G40" s="13">
        <f>ROUND(E40*F40,2)</f>
        <v>2723.04</v>
      </c>
      <c r="H40" s="12">
        <v>124</v>
      </c>
      <c r="I40" s="36">
        <v>0</v>
      </c>
      <c r="J40" s="13">
        <f>ROUND(H40*I40,2)</f>
        <v>0</v>
      </c>
    </row>
    <row r="41" spans="1:10" ht="123.75" x14ac:dyDescent="0.25">
      <c r="A41" s="14"/>
      <c r="B41" s="14"/>
      <c r="C41" s="14"/>
      <c r="D41" s="15" t="s">
        <v>73</v>
      </c>
      <c r="E41" s="14"/>
      <c r="F41" s="14"/>
      <c r="G41" s="14"/>
      <c r="H41" s="14"/>
      <c r="I41" s="14"/>
      <c r="J41" s="14"/>
    </row>
    <row r="42" spans="1:10" ht="22.5" x14ac:dyDescent="0.25">
      <c r="A42" s="10" t="s">
        <v>74</v>
      </c>
      <c r="B42" s="11" t="s">
        <v>16</v>
      </c>
      <c r="C42" s="11" t="s">
        <v>21</v>
      </c>
      <c r="D42" s="15" t="s">
        <v>75</v>
      </c>
      <c r="E42" s="12">
        <v>530.94000000000005</v>
      </c>
      <c r="F42" s="12">
        <v>26.61</v>
      </c>
      <c r="G42" s="13">
        <f>ROUND(E42*F42,2)</f>
        <v>14128.31</v>
      </c>
      <c r="H42" s="12">
        <v>530.94000000000005</v>
      </c>
      <c r="I42" s="36">
        <v>0</v>
      </c>
      <c r="J42" s="13">
        <f>ROUND(H42*I42,2)</f>
        <v>0</v>
      </c>
    </row>
    <row r="43" spans="1:10" ht="135" x14ac:dyDescent="0.25">
      <c r="A43" s="14"/>
      <c r="B43" s="14"/>
      <c r="C43" s="14"/>
      <c r="D43" s="15" t="s">
        <v>76</v>
      </c>
      <c r="E43" s="14"/>
      <c r="F43" s="14"/>
      <c r="G43" s="14"/>
      <c r="H43" s="14"/>
      <c r="I43" s="14"/>
      <c r="J43" s="14"/>
    </row>
    <row r="44" spans="1:10" x14ac:dyDescent="0.25">
      <c r="A44" s="10" t="s">
        <v>77</v>
      </c>
      <c r="B44" s="11" t="s">
        <v>16</v>
      </c>
      <c r="C44" s="11" t="s">
        <v>38</v>
      </c>
      <c r="D44" s="15" t="s">
        <v>78</v>
      </c>
      <c r="E44" s="12">
        <v>250</v>
      </c>
      <c r="F44" s="12">
        <v>11.18</v>
      </c>
      <c r="G44" s="13">
        <f>ROUND(E44*F44,2)</f>
        <v>2795</v>
      </c>
      <c r="H44" s="12">
        <v>250</v>
      </c>
      <c r="I44" s="36">
        <v>0</v>
      </c>
      <c r="J44" s="13">
        <f>ROUND(H44*I44,2)</f>
        <v>0</v>
      </c>
    </row>
    <row r="45" spans="1:10" ht="56.25" x14ac:dyDescent="0.25">
      <c r="A45" s="14"/>
      <c r="B45" s="14"/>
      <c r="C45" s="14"/>
      <c r="D45" s="15" t="s">
        <v>79</v>
      </c>
      <c r="E45" s="14"/>
      <c r="F45" s="14"/>
      <c r="G45" s="14"/>
      <c r="H45" s="14"/>
      <c r="I45" s="14"/>
      <c r="J45" s="14"/>
    </row>
    <row r="46" spans="1:10" ht="22.5" x14ac:dyDescent="0.25">
      <c r="A46" s="10" t="s">
        <v>80</v>
      </c>
      <c r="B46" s="11" t="s">
        <v>16</v>
      </c>
      <c r="C46" s="11" t="s">
        <v>21</v>
      </c>
      <c r="D46" s="15" t="s">
        <v>81</v>
      </c>
      <c r="E46" s="12">
        <v>30.65</v>
      </c>
      <c r="F46" s="12">
        <v>21.87</v>
      </c>
      <c r="G46" s="13">
        <f>ROUND(E46*F46,2)</f>
        <v>670.32</v>
      </c>
      <c r="H46" s="12">
        <v>30.65</v>
      </c>
      <c r="I46" s="36">
        <v>0</v>
      </c>
      <c r="J46" s="13">
        <f>ROUND(H46*I46,2)</f>
        <v>0</v>
      </c>
    </row>
    <row r="47" spans="1:10" ht="78.75" x14ac:dyDescent="0.25">
      <c r="A47" s="14"/>
      <c r="B47" s="14"/>
      <c r="C47" s="14"/>
      <c r="D47" s="15" t="s">
        <v>82</v>
      </c>
      <c r="E47" s="14"/>
      <c r="F47" s="14"/>
      <c r="G47" s="14"/>
      <c r="H47" s="14"/>
      <c r="I47" s="14"/>
      <c r="J47" s="14"/>
    </row>
    <row r="48" spans="1:10" x14ac:dyDescent="0.25">
      <c r="A48" s="14"/>
      <c r="B48" s="14"/>
      <c r="C48" s="14"/>
      <c r="D48" s="31" t="s">
        <v>83</v>
      </c>
      <c r="E48" s="12">
        <v>1</v>
      </c>
      <c r="F48" s="16">
        <f>G36+G38+G40+G42+G44+G46</f>
        <v>29091.27</v>
      </c>
      <c r="G48" s="16">
        <f>ROUND(E48*F48,2)</f>
        <v>29091.27</v>
      </c>
      <c r="H48" s="12">
        <v>1</v>
      </c>
      <c r="I48" s="16">
        <f>J36+J38+J40+J42+J44+J46</f>
        <v>0</v>
      </c>
      <c r="J48" s="16">
        <f>ROUND(H48*I48,2)</f>
        <v>0</v>
      </c>
    </row>
    <row r="49" spans="1:10" ht="1.1499999999999999" customHeight="1" x14ac:dyDescent="0.25">
      <c r="A49" s="17"/>
      <c r="B49" s="17"/>
      <c r="C49" s="17"/>
      <c r="D49" s="32"/>
      <c r="E49" s="17"/>
      <c r="F49" s="17"/>
      <c r="G49" s="17"/>
      <c r="H49" s="17"/>
      <c r="I49" s="17"/>
      <c r="J49" s="17"/>
    </row>
    <row r="50" spans="1:10" x14ac:dyDescent="0.25">
      <c r="A50" s="8" t="s">
        <v>84</v>
      </c>
      <c r="B50" s="8" t="s">
        <v>10</v>
      </c>
      <c r="C50" s="8" t="s">
        <v>11</v>
      </c>
      <c r="D50" s="30" t="s">
        <v>85</v>
      </c>
      <c r="E50" s="9">
        <f t="shared" ref="E50:J50" si="3">E55</f>
        <v>1</v>
      </c>
      <c r="F50" s="9">
        <f t="shared" si="3"/>
        <v>1981.64</v>
      </c>
      <c r="G50" s="9">
        <f t="shared" si="3"/>
        <v>1981.64</v>
      </c>
      <c r="H50" s="9">
        <f t="shared" si="3"/>
        <v>1</v>
      </c>
      <c r="I50" s="9">
        <f t="shared" si="3"/>
        <v>0</v>
      </c>
      <c r="J50" s="9">
        <f t="shared" si="3"/>
        <v>0</v>
      </c>
    </row>
    <row r="51" spans="1:10" x14ac:dyDescent="0.25">
      <c r="A51" s="10" t="s">
        <v>86</v>
      </c>
      <c r="B51" s="11" t="s">
        <v>16</v>
      </c>
      <c r="C51" s="11" t="s">
        <v>38</v>
      </c>
      <c r="D51" s="15" t="s">
        <v>87</v>
      </c>
      <c r="E51" s="12">
        <v>40</v>
      </c>
      <c r="F51" s="12">
        <v>20.71</v>
      </c>
      <c r="G51" s="13">
        <f>ROUND(E51*F51,2)</f>
        <v>828.4</v>
      </c>
      <c r="H51" s="12">
        <v>40</v>
      </c>
      <c r="I51" s="36">
        <v>0</v>
      </c>
      <c r="J51" s="13">
        <f>ROUND(H51*I51,2)</f>
        <v>0</v>
      </c>
    </row>
    <row r="52" spans="1:10" ht="67.5" x14ac:dyDescent="0.25">
      <c r="A52" s="14"/>
      <c r="B52" s="14"/>
      <c r="C52" s="14"/>
      <c r="D52" s="15" t="s">
        <v>88</v>
      </c>
      <c r="E52" s="14"/>
      <c r="F52" s="14"/>
      <c r="G52" s="14"/>
      <c r="H52" s="14"/>
      <c r="I52" s="14"/>
      <c r="J52" s="14"/>
    </row>
    <row r="53" spans="1:10" ht="22.5" x14ac:dyDescent="0.25">
      <c r="A53" s="10" t="s">
        <v>89</v>
      </c>
      <c r="B53" s="11" t="s">
        <v>16</v>
      </c>
      <c r="C53" s="11" t="s">
        <v>38</v>
      </c>
      <c r="D53" s="15" t="s">
        <v>90</v>
      </c>
      <c r="E53" s="12">
        <v>44</v>
      </c>
      <c r="F53" s="12">
        <v>26.21</v>
      </c>
      <c r="G53" s="13">
        <f>ROUND(E53*F53,2)</f>
        <v>1153.24</v>
      </c>
      <c r="H53" s="12">
        <v>44</v>
      </c>
      <c r="I53" s="36">
        <v>0</v>
      </c>
      <c r="J53" s="13">
        <f>ROUND(H53*I53,2)</f>
        <v>0</v>
      </c>
    </row>
    <row r="54" spans="1:10" ht="78.75" x14ac:dyDescent="0.25">
      <c r="A54" s="14"/>
      <c r="B54" s="14"/>
      <c r="C54" s="14"/>
      <c r="D54" s="15" t="s">
        <v>91</v>
      </c>
      <c r="E54" s="14"/>
      <c r="F54" s="14"/>
      <c r="G54" s="14"/>
      <c r="H54" s="14"/>
      <c r="I54" s="14"/>
      <c r="J54" s="14"/>
    </row>
    <row r="55" spans="1:10" x14ac:dyDescent="0.25">
      <c r="A55" s="14"/>
      <c r="B55" s="14"/>
      <c r="C55" s="14"/>
      <c r="D55" s="31" t="s">
        <v>92</v>
      </c>
      <c r="E55" s="12">
        <v>1</v>
      </c>
      <c r="F55" s="16">
        <f>G51+G53</f>
        <v>1981.64</v>
      </c>
      <c r="G55" s="16">
        <f>ROUND(E55*F55,2)</f>
        <v>1981.64</v>
      </c>
      <c r="H55" s="12">
        <v>1</v>
      </c>
      <c r="I55" s="16">
        <f>J51+J53</f>
        <v>0</v>
      </c>
      <c r="J55" s="16">
        <f>ROUND(H55*I55,2)</f>
        <v>0</v>
      </c>
    </row>
    <row r="56" spans="1:10" ht="1.1499999999999999" customHeight="1" x14ac:dyDescent="0.25">
      <c r="A56" s="17"/>
      <c r="B56" s="17"/>
      <c r="C56" s="17"/>
      <c r="D56" s="32"/>
      <c r="E56" s="17"/>
      <c r="F56" s="17"/>
      <c r="G56" s="17"/>
      <c r="H56" s="17"/>
      <c r="I56" s="17"/>
      <c r="J56" s="17"/>
    </row>
    <row r="57" spans="1:10" x14ac:dyDescent="0.25">
      <c r="A57" s="8" t="s">
        <v>93</v>
      </c>
      <c r="B57" s="8" t="s">
        <v>10</v>
      </c>
      <c r="C57" s="8" t="s">
        <v>11</v>
      </c>
      <c r="D57" s="30" t="s">
        <v>94</v>
      </c>
      <c r="E57" s="9">
        <f t="shared" ref="E57:J57" si="4">E70</f>
        <v>1</v>
      </c>
      <c r="F57" s="9">
        <f t="shared" si="4"/>
        <v>270167.48</v>
      </c>
      <c r="G57" s="9">
        <f t="shared" si="4"/>
        <v>270167.48</v>
      </c>
      <c r="H57" s="9">
        <f t="shared" si="4"/>
        <v>1</v>
      </c>
      <c r="I57" s="9">
        <f t="shared" si="4"/>
        <v>0</v>
      </c>
      <c r="J57" s="9">
        <f t="shared" si="4"/>
        <v>0</v>
      </c>
    </row>
    <row r="58" spans="1:10" ht="22.5" x14ac:dyDescent="0.25">
      <c r="A58" s="10" t="s">
        <v>95</v>
      </c>
      <c r="B58" s="11" t="s">
        <v>16</v>
      </c>
      <c r="C58" s="11" t="s">
        <v>96</v>
      </c>
      <c r="D58" s="15" t="s">
        <v>97</v>
      </c>
      <c r="E58" s="12">
        <v>44</v>
      </c>
      <c r="F58" s="12">
        <v>25.25</v>
      </c>
      <c r="G58" s="13">
        <f>ROUND(E58*F58,2)</f>
        <v>1111</v>
      </c>
      <c r="H58" s="12">
        <v>44</v>
      </c>
      <c r="I58" s="36">
        <v>0</v>
      </c>
      <c r="J58" s="13">
        <f>ROUND(H58*I58,2)</f>
        <v>0</v>
      </c>
    </row>
    <row r="59" spans="1:10" ht="78.75" x14ac:dyDescent="0.25">
      <c r="A59" s="14"/>
      <c r="B59" s="14"/>
      <c r="C59" s="14"/>
      <c r="D59" s="15" t="s">
        <v>98</v>
      </c>
      <c r="E59" s="14"/>
      <c r="F59" s="14"/>
      <c r="G59" s="14"/>
      <c r="H59" s="14"/>
      <c r="I59" s="14"/>
      <c r="J59" s="14"/>
    </row>
    <row r="60" spans="1:10" ht="22.5" x14ac:dyDescent="0.25">
      <c r="A60" s="10" t="s">
        <v>99</v>
      </c>
      <c r="B60" s="11" t="s">
        <v>16</v>
      </c>
      <c r="C60" s="11" t="s">
        <v>38</v>
      </c>
      <c r="D60" s="15" t="s">
        <v>100</v>
      </c>
      <c r="E60" s="12">
        <v>135</v>
      </c>
      <c r="F60" s="12">
        <v>18.47</v>
      </c>
      <c r="G60" s="13">
        <f>ROUND(E60*F60,2)</f>
        <v>2493.4499999999998</v>
      </c>
      <c r="H60" s="12">
        <v>135</v>
      </c>
      <c r="I60" s="36">
        <v>0</v>
      </c>
      <c r="J60" s="13">
        <f>ROUND(H60*I60,2)</f>
        <v>0</v>
      </c>
    </row>
    <row r="61" spans="1:10" ht="112.5" x14ac:dyDescent="0.25">
      <c r="A61" s="14"/>
      <c r="B61" s="14"/>
      <c r="C61" s="14"/>
      <c r="D61" s="15" t="s">
        <v>101</v>
      </c>
      <c r="E61" s="14"/>
      <c r="F61" s="14"/>
      <c r="G61" s="14"/>
      <c r="H61" s="14"/>
      <c r="I61" s="14"/>
      <c r="J61" s="14"/>
    </row>
    <row r="62" spans="1:10" x14ac:dyDescent="0.25">
      <c r="A62" s="10" t="s">
        <v>102</v>
      </c>
      <c r="B62" s="11" t="s">
        <v>16</v>
      </c>
      <c r="C62" s="11" t="s">
        <v>17</v>
      </c>
      <c r="D62" s="15" t="s">
        <v>103</v>
      </c>
      <c r="E62" s="12">
        <v>10</v>
      </c>
      <c r="F62" s="12">
        <v>262.5</v>
      </c>
      <c r="G62" s="13">
        <f>ROUND(E62*F62,2)</f>
        <v>2625</v>
      </c>
      <c r="H62" s="12">
        <v>10</v>
      </c>
      <c r="I62" s="36">
        <v>0</v>
      </c>
      <c r="J62" s="13">
        <f>ROUND(H62*I62,2)</f>
        <v>0</v>
      </c>
    </row>
    <row r="63" spans="1:10" ht="33.75" x14ac:dyDescent="0.25">
      <c r="A63" s="14"/>
      <c r="B63" s="14"/>
      <c r="C63" s="14"/>
      <c r="D63" s="15" t="s">
        <v>104</v>
      </c>
      <c r="E63" s="14"/>
      <c r="F63" s="14"/>
      <c r="G63" s="14"/>
      <c r="H63" s="14"/>
      <c r="I63" s="14"/>
      <c r="J63" s="14"/>
    </row>
    <row r="64" spans="1:10" ht="22.5" x14ac:dyDescent="0.25">
      <c r="A64" s="10" t="s">
        <v>105</v>
      </c>
      <c r="B64" s="11" t="s">
        <v>16</v>
      </c>
      <c r="C64" s="11" t="s">
        <v>21</v>
      </c>
      <c r="D64" s="15" t="s">
        <v>106</v>
      </c>
      <c r="E64" s="12">
        <v>1095.5</v>
      </c>
      <c r="F64" s="12">
        <v>113.85</v>
      </c>
      <c r="G64" s="13">
        <f>ROUND(E64*F64,2)</f>
        <v>124722.68</v>
      </c>
      <c r="H64" s="12">
        <v>1095.5</v>
      </c>
      <c r="I64" s="36">
        <v>0</v>
      </c>
      <c r="J64" s="13">
        <f>ROUND(H64*I64,2)</f>
        <v>0</v>
      </c>
    </row>
    <row r="65" spans="1:10" ht="157.5" x14ac:dyDescent="0.25">
      <c r="A65" s="14"/>
      <c r="B65" s="14"/>
      <c r="C65" s="14"/>
      <c r="D65" s="15" t="s">
        <v>107</v>
      </c>
      <c r="E65" s="14"/>
      <c r="F65" s="14"/>
      <c r="G65" s="14"/>
      <c r="H65" s="14"/>
      <c r="I65" s="14"/>
      <c r="J65" s="14"/>
    </row>
    <row r="66" spans="1:10" ht="22.5" x14ac:dyDescent="0.25">
      <c r="A66" s="10" t="s">
        <v>108</v>
      </c>
      <c r="B66" s="11" t="s">
        <v>16</v>
      </c>
      <c r="C66" s="11" t="s">
        <v>21</v>
      </c>
      <c r="D66" s="15" t="s">
        <v>109</v>
      </c>
      <c r="E66" s="12">
        <v>1095.5</v>
      </c>
      <c r="F66" s="12">
        <v>125.31</v>
      </c>
      <c r="G66" s="13">
        <f>ROUND(E66*F66,2)</f>
        <v>137277.10999999999</v>
      </c>
      <c r="H66" s="12">
        <v>1095.5</v>
      </c>
      <c r="I66" s="36">
        <v>0</v>
      </c>
      <c r="J66" s="13">
        <f>ROUND(H66*I66,2)</f>
        <v>0</v>
      </c>
    </row>
    <row r="67" spans="1:10" ht="168.75" x14ac:dyDescent="0.25">
      <c r="A67" s="14"/>
      <c r="B67" s="14"/>
      <c r="C67" s="14"/>
      <c r="D67" s="15" t="s">
        <v>110</v>
      </c>
      <c r="E67" s="14"/>
      <c r="F67" s="14"/>
      <c r="G67" s="14"/>
      <c r="H67" s="14"/>
      <c r="I67" s="14"/>
      <c r="J67" s="14"/>
    </row>
    <row r="68" spans="1:10" ht="22.5" x14ac:dyDescent="0.25">
      <c r="A68" s="10" t="s">
        <v>111</v>
      </c>
      <c r="B68" s="11" t="s">
        <v>16</v>
      </c>
      <c r="C68" s="11" t="s">
        <v>21</v>
      </c>
      <c r="D68" s="15" t="s">
        <v>112</v>
      </c>
      <c r="E68" s="12">
        <v>72</v>
      </c>
      <c r="F68" s="12">
        <v>26.92</v>
      </c>
      <c r="G68" s="13">
        <f>ROUND(E68*F68,2)</f>
        <v>1938.24</v>
      </c>
      <c r="H68" s="12">
        <v>72</v>
      </c>
      <c r="I68" s="36">
        <v>0</v>
      </c>
      <c r="J68" s="13">
        <f>ROUND(H68*I68,2)</f>
        <v>0</v>
      </c>
    </row>
    <row r="69" spans="1:10" ht="303.75" x14ac:dyDescent="0.25">
      <c r="A69" s="14"/>
      <c r="B69" s="14"/>
      <c r="C69" s="14"/>
      <c r="D69" s="15" t="s">
        <v>113</v>
      </c>
      <c r="E69" s="14"/>
      <c r="F69" s="14"/>
      <c r="G69" s="14"/>
      <c r="H69" s="14"/>
      <c r="I69" s="14"/>
      <c r="J69" s="14"/>
    </row>
    <row r="70" spans="1:10" x14ac:dyDescent="0.25">
      <c r="A70" s="14"/>
      <c r="B70" s="14"/>
      <c r="C70" s="14"/>
      <c r="D70" s="31" t="s">
        <v>114</v>
      </c>
      <c r="E70" s="12">
        <v>1</v>
      </c>
      <c r="F70" s="16">
        <f>G58+G60+G62+G64+G66+G68</f>
        <v>270167.48</v>
      </c>
      <c r="G70" s="16">
        <f>ROUND(E70*F70,2)</f>
        <v>270167.48</v>
      </c>
      <c r="H70" s="12">
        <v>1</v>
      </c>
      <c r="I70" s="16">
        <f>J58+J60+J62+J64+J66+J68</f>
        <v>0</v>
      </c>
      <c r="J70" s="16">
        <f>ROUND(H70*I70,2)</f>
        <v>0</v>
      </c>
    </row>
    <row r="71" spans="1:10" ht="1.1499999999999999" customHeight="1" x14ac:dyDescent="0.25">
      <c r="A71" s="17"/>
      <c r="B71" s="17"/>
      <c r="C71" s="17"/>
      <c r="D71" s="32"/>
      <c r="E71" s="17"/>
      <c r="F71" s="17"/>
      <c r="G71" s="17"/>
      <c r="H71" s="17"/>
      <c r="I71" s="17"/>
      <c r="J71" s="17"/>
    </row>
    <row r="72" spans="1:10" x14ac:dyDescent="0.25">
      <c r="A72" s="8" t="s">
        <v>115</v>
      </c>
      <c r="B72" s="8" t="s">
        <v>10</v>
      </c>
      <c r="C72" s="8" t="s">
        <v>11</v>
      </c>
      <c r="D72" s="30" t="s">
        <v>116</v>
      </c>
      <c r="E72" s="9">
        <f t="shared" ref="E72:J72" si="5">E85</f>
        <v>1</v>
      </c>
      <c r="F72" s="9">
        <f t="shared" si="5"/>
        <v>19702.22</v>
      </c>
      <c r="G72" s="9">
        <f t="shared" si="5"/>
        <v>19702.22</v>
      </c>
      <c r="H72" s="9">
        <f t="shared" si="5"/>
        <v>1</v>
      </c>
      <c r="I72" s="9">
        <f t="shared" si="5"/>
        <v>0</v>
      </c>
      <c r="J72" s="9">
        <f t="shared" si="5"/>
        <v>0</v>
      </c>
    </row>
    <row r="73" spans="1:10" ht="33.75" x14ac:dyDescent="0.25">
      <c r="A73" s="10" t="s">
        <v>117</v>
      </c>
      <c r="B73" s="11" t="s">
        <v>16</v>
      </c>
      <c r="C73" s="11" t="s">
        <v>21</v>
      </c>
      <c r="D73" s="15" t="s">
        <v>118</v>
      </c>
      <c r="E73" s="12">
        <v>48</v>
      </c>
      <c r="F73" s="12">
        <v>61.87</v>
      </c>
      <c r="G73" s="13">
        <f>ROUND(E73*F73,2)</f>
        <v>2969.76</v>
      </c>
      <c r="H73" s="12">
        <v>48</v>
      </c>
      <c r="I73" s="36">
        <v>0</v>
      </c>
      <c r="J73" s="13">
        <f>ROUND(H73*I73,2)</f>
        <v>0</v>
      </c>
    </row>
    <row r="74" spans="1:10" ht="225" x14ac:dyDescent="0.25">
      <c r="A74" s="14"/>
      <c r="B74" s="14"/>
      <c r="C74" s="14"/>
      <c r="D74" s="15" t="s">
        <v>119</v>
      </c>
      <c r="E74" s="14"/>
      <c r="F74" s="14"/>
      <c r="G74" s="14"/>
      <c r="H74" s="14"/>
      <c r="I74" s="14"/>
      <c r="J74" s="14"/>
    </row>
    <row r="75" spans="1:10" ht="22.5" x14ac:dyDescent="0.25">
      <c r="A75" s="10" t="s">
        <v>120</v>
      </c>
      <c r="B75" s="11" t="s">
        <v>16</v>
      </c>
      <c r="C75" s="11" t="s">
        <v>28</v>
      </c>
      <c r="D75" s="15" t="s">
        <v>121</v>
      </c>
      <c r="E75" s="12">
        <v>1</v>
      </c>
      <c r="F75" s="12">
        <v>4513.74</v>
      </c>
      <c r="G75" s="13">
        <f>ROUND(E75*F75,2)</f>
        <v>4513.74</v>
      </c>
      <c r="H75" s="12">
        <v>1</v>
      </c>
      <c r="I75" s="36">
        <v>0</v>
      </c>
      <c r="J75" s="13">
        <f>ROUND(H75*I75,2)</f>
        <v>0</v>
      </c>
    </row>
    <row r="76" spans="1:10" ht="22.5" x14ac:dyDescent="0.25">
      <c r="A76" s="14"/>
      <c r="B76" s="14"/>
      <c r="C76" s="14"/>
      <c r="D76" s="15" t="s">
        <v>122</v>
      </c>
      <c r="E76" s="14"/>
      <c r="F76" s="14"/>
      <c r="G76" s="14"/>
      <c r="H76" s="14"/>
      <c r="I76" s="14"/>
      <c r="J76" s="14"/>
    </row>
    <row r="77" spans="1:10" ht="22.5" x14ac:dyDescent="0.25">
      <c r="A77" s="10" t="s">
        <v>123</v>
      </c>
      <c r="B77" s="11" t="s">
        <v>16</v>
      </c>
      <c r="C77" s="11" t="s">
        <v>21</v>
      </c>
      <c r="D77" s="15" t="s">
        <v>124</v>
      </c>
      <c r="E77" s="12">
        <v>96</v>
      </c>
      <c r="F77" s="12">
        <v>48.44</v>
      </c>
      <c r="G77" s="13">
        <f>ROUND(E77*F77,2)</f>
        <v>4650.24</v>
      </c>
      <c r="H77" s="12">
        <v>96</v>
      </c>
      <c r="I77" s="36">
        <v>0</v>
      </c>
      <c r="J77" s="13">
        <f>ROUND(H77*I77,2)</f>
        <v>0</v>
      </c>
    </row>
    <row r="78" spans="1:10" ht="123.75" x14ac:dyDescent="0.25">
      <c r="A78" s="14"/>
      <c r="B78" s="14"/>
      <c r="C78" s="14"/>
      <c r="D78" s="15" t="s">
        <v>125</v>
      </c>
      <c r="E78" s="14"/>
      <c r="F78" s="14"/>
      <c r="G78" s="14"/>
      <c r="H78" s="14"/>
      <c r="I78" s="14"/>
      <c r="J78" s="14"/>
    </row>
    <row r="79" spans="1:10" ht="22.5" x14ac:dyDescent="0.25">
      <c r="A79" s="10" t="s">
        <v>126</v>
      </c>
      <c r="B79" s="11" t="s">
        <v>16</v>
      </c>
      <c r="C79" s="11" t="s">
        <v>21</v>
      </c>
      <c r="D79" s="15" t="s">
        <v>127</v>
      </c>
      <c r="E79" s="12">
        <v>48</v>
      </c>
      <c r="F79" s="12">
        <v>21.45</v>
      </c>
      <c r="G79" s="13">
        <f>ROUND(E79*F79,2)</f>
        <v>1029.5999999999999</v>
      </c>
      <c r="H79" s="12">
        <v>48</v>
      </c>
      <c r="I79" s="36">
        <v>0</v>
      </c>
      <c r="J79" s="13">
        <f>ROUND(H79*I79,2)</f>
        <v>0</v>
      </c>
    </row>
    <row r="80" spans="1:10" ht="67.5" x14ac:dyDescent="0.25">
      <c r="A80" s="14"/>
      <c r="B80" s="14"/>
      <c r="C80" s="14"/>
      <c r="D80" s="15" t="s">
        <v>128</v>
      </c>
      <c r="E80" s="14"/>
      <c r="F80" s="14"/>
      <c r="G80" s="14"/>
      <c r="H80" s="14"/>
      <c r="I80" s="14"/>
      <c r="J80" s="14"/>
    </row>
    <row r="81" spans="1:10" ht="22.5" x14ac:dyDescent="0.25">
      <c r="A81" s="10" t="s">
        <v>129</v>
      </c>
      <c r="B81" s="11" t="s">
        <v>16</v>
      </c>
      <c r="C81" s="11" t="s">
        <v>21</v>
      </c>
      <c r="D81" s="15" t="s">
        <v>130</v>
      </c>
      <c r="E81" s="12">
        <v>82.8</v>
      </c>
      <c r="F81" s="12">
        <v>25.53</v>
      </c>
      <c r="G81" s="13">
        <f>ROUND(E81*F81,2)</f>
        <v>2113.88</v>
      </c>
      <c r="H81" s="12">
        <v>82.8</v>
      </c>
      <c r="I81" s="36">
        <v>0</v>
      </c>
      <c r="J81" s="13">
        <f>ROUND(H81*I81,2)</f>
        <v>0</v>
      </c>
    </row>
    <row r="82" spans="1:10" ht="146.25" x14ac:dyDescent="0.25">
      <c r="A82" s="14"/>
      <c r="B82" s="14"/>
      <c r="C82" s="14"/>
      <c r="D82" s="15" t="s">
        <v>131</v>
      </c>
      <c r="E82" s="14"/>
      <c r="F82" s="14"/>
      <c r="G82" s="14"/>
      <c r="H82" s="14"/>
      <c r="I82" s="14"/>
      <c r="J82" s="14"/>
    </row>
    <row r="83" spans="1:10" ht="22.5" x14ac:dyDescent="0.25">
      <c r="A83" s="10" t="s">
        <v>132</v>
      </c>
      <c r="B83" s="11" t="s">
        <v>16</v>
      </c>
      <c r="C83" s="11" t="s">
        <v>38</v>
      </c>
      <c r="D83" s="15" t="s">
        <v>133</v>
      </c>
      <c r="E83" s="12">
        <v>250</v>
      </c>
      <c r="F83" s="12">
        <v>17.7</v>
      </c>
      <c r="G83" s="13">
        <f>ROUND(E83*F83,2)</f>
        <v>4425</v>
      </c>
      <c r="H83" s="12">
        <v>250</v>
      </c>
      <c r="I83" s="36">
        <v>0</v>
      </c>
      <c r="J83" s="13">
        <f>ROUND(H83*I83,2)</f>
        <v>0</v>
      </c>
    </row>
    <row r="84" spans="1:10" ht="78.75" x14ac:dyDescent="0.25">
      <c r="A84" s="14"/>
      <c r="B84" s="14"/>
      <c r="C84" s="14"/>
      <c r="D84" s="15" t="s">
        <v>134</v>
      </c>
      <c r="E84" s="14"/>
      <c r="F84" s="14"/>
      <c r="G84" s="14"/>
      <c r="H84" s="14"/>
      <c r="I84" s="14"/>
      <c r="J84" s="14"/>
    </row>
    <row r="85" spans="1:10" x14ac:dyDescent="0.25">
      <c r="A85" s="14"/>
      <c r="B85" s="14"/>
      <c r="C85" s="14"/>
      <c r="D85" s="31" t="s">
        <v>135</v>
      </c>
      <c r="E85" s="12">
        <v>1</v>
      </c>
      <c r="F85" s="16">
        <f>G73+G75+G77+G79+G81+G83</f>
        <v>19702.22</v>
      </c>
      <c r="G85" s="16">
        <f>ROUND(E85*F85,2)</f>
        <v>19702.22</v>
      </c>
      <c r="H85" s="12">
        <v>1</v>
      </c>
      <c r="I85" s="16">
        <f>J73+J75+J77+J79+J81+J83</f>
        <v>0</v>
      </c>
      <c r="J85" s="16">
        <f>ROUND(H85*I85,2)</f>
        <v>0</v>
      </c>
    </row>
    <row r="86" spans="1:10" ht="1.1499999999999999" customHeight="1" x14ac:dyDescent="0.25">
      <c r="A86" s="17"/>
      <c r="B86" s="17"/>
      <c r="C86" s="17"/>
      <c r="D86" s="32"/>
      <c r="E86" s="17"/>
      <c r="F86" s="17"/>
      <c r="G86" s="17"/>
      <c r="H86" s="17"/>
      <c r="I86" s="17"/>
      <c r="J86" s="17"/>
    </row>
    <row r="87" spans="1:10" x14ac:dyDescent="0.25">
      <c r="A87" s="8" t="s">
        <v>136</v>
      </c>
      <c r="B87" s="8" t="s">
        <v>10</v>
      </c>
      <c r="C87" s="8" t="s">
        <v>11</v>
      </c>
      <c r="D87" s="30" t="s">
        <v>137</v>
      </c>
      <c r="E87" s="9">
        <f t="shared" ref="E87:J87" si="6">E104</f>
        <v>1</v>
      </c>
      <c r="F87" s="9">
        <f t="shared" si="6"/>
        <v>121471.36</v>
      </c>
      <c r="G87" s="9">
        <f t="shared" si="6"/>
        <v>121471.36</v>
      </c>
      <c r="H87" s="9">
        <f t="shared" si="6"/>
        <v>1</v>
      </c>
      <c r="I87" s="9">
        <f t="shared" si="6"/>
        <v>0</v>
      </c>
      <c r="J87" s="9">
        <f t="shared" si="6"/>
        <v>0</v>
      </c>
    </row>
    <row r="88" spans="1:10" ht="22.5" x14ac:dyDescent="0.25">
      <c r="A88" s="10" t="s">
        <v>138</v>
      </c>
      <c r="B88" s="11" t="s">
        <v>16</v>
      </c>
      <c r="C88" s="11" t="s">
        <v>38</v>
      </c>
      <c r="D88" s="15" t="s">
        <v>139</v>
      </c>
      <c r="E88" s="12">
        <v>32</v>
      </c>
      <c r="F88" s="12">
        <v>343.57</v>
      </c>
      <c r="G88" s="13">
        <f>ROUND(E88*F88,2)</f>
        <v>10994.24</v>
      </c>
      <c r="H88" s="12">
        <v>32</v>
      </c>
      <c r="I88" s="36">
        <v>0</v>
      </c>
      <c r="J88" s="13">
        <f>ROUND(H88*I88,2)</f>
        <v>0</v>
      </c>
    </row>
    <row r="89" spans="1:10" ht="123.75" x14ac:dyDescent="0.25">
      <c r="A89" s="14"/>
      <c r="B89" s="14"/>
      <c r="C89" s="14"/>
      <c r="D89" s="15" t="s">
        <v>140</v>
      </c>
      <c r="E89" s="14"/>
      <c r="F89" s="14"/>
      <c r="G89" s="14"/>
      <c r="H89" s="14"/>
      <c r="I89" s="14"/>
      <c r="J89" s="14"/>
    </row>
    <row r="90" spans="1:10" ht="22.5" x14ac:dyDescent="0.25">
      <c r="A90" s="10" t="s">
        <v>141</v>
      </c>
      <c r="B90" s="11" t="s">
        <v>16</v>
      </c>
      <c r="C90" s="11" t="s">
        <v>38</v>
      </c>
      <c r="D90" s="15" t="s">
        <v>142</v>
      </c>
      <c r="E90" s="12">
        <v>250</v>
      </c>
      <c r="F90" s="12">
        <v>92.63</v>
      </c>
      <c r="G90" s="13">
        <f>ROUND(E90*F90,2)</f>
        <v>23157.5</v>
      </c>
      <c r="H90" s="12">
        <v>250</v>
      </c>
      <c r="I90" s="36">
        <v>0</v>
      </c>
      <c r="J90" s="13">
        <f>ROUND(H90*I90,2)</f>
        <v>0</v>
      </c>
    </row>
    <row r="91" spans="1:10" ht="123.75" x14ac:dyDescent="0.25">
      <c r="A91" s="14"/>
      <c r="B91" s="14"/>
      <c r="C91" s="14"/>
      <c r="D91" s="15" t="s">
        <v>143</v>
      </c>
      <c r="E91" s="14"/>
      <c r="F91" s="14"/>
      <c r="G91" s="14"/>
      <c r="H91" s="14"/>
      <c r="I91" s="14"/>
      <c r="J91" s="14"/>
    </row>
    <row r="92" spans="1:10" ht="22.5" x14ac:dyDescent="0.25">
      <c r="A92" s="10" t="s">
        <v>144</v>
      </c>
      <c r="B92" s="11" t="s">
        <v>16</v>
      </c>
      <c r="C92" s="11" t="s">
        <v>38</v>
      </c>
      <c r="D92" s="15" t="s">
        <v>145</v>
      </c>
      <c r="E92" s="12">
        <v>16.8</v>
      </c>
      <c r="F92" s="12">
        <v>341.31</v>
      </c>
      <c r="G92" s="13">
        <f>ROUND(E92*F92,2)</f>
        <v>5734.01</v>
      </c>
      <c r="H92" s="12">
        <v>16.8</v>
      </c>
      <c r="I92" s="36">
        <v>0</v>
      </c>
      <c r="J92" s="13">
        <f>ROUND(H92*I92,2)</f>
        <v>0</v>
      </c>
    </row>
    <row r="93" spans="1:10" ht="123.75" x14ac:dyDescent="0.25">
      <c r="A93" s="14"/>
      <c r="B93" s="14"/>
      <c r="C93" s="14"/>
      <c r="D93" s="15" t="s">
        <v>146</v>
      </c>
      <c r="E93" s="14"/>
      <c r="F93" s="14"/>
      <c r="G93" s="14"/>
      <c r="H93" s="14"/>
      <c r="I93" s="14"/>
      <c r="J93" s="14"/>
    </row>
    <row r="94" spans="1:10" ht="22.5" x14ac:dyDescent="0.25">
      <c r="A94" s="10" t="s">
        <v>147</v>
      </c>
      <c r="B94" s="11" t="s">
        <v>16</v>
      </c>
      <c r="C94" s="11" t="s">
        <v>17</v>
      </c>
      <c r="D94" s="15" t="s">
        <v>148</v>
      </c>
      <c r="E94" s="12">
        <v>125</v>
      </c>
      <c r="F94" s="12">
        <v>361.15</v>
      </c>
      <c r="G94" s="13">
        <f>ROUND(E94*F94,2)</f>
        <v>45143.75</v>
      </c>
      <c r="H94" s="12">
        <v>125</v>
      </c>
      <c r="I94" s="36">
        <v>0</v>
      </c>
      <c r="J94" s="13">
        <f>ROUND(H94*I94,2)</f>
        <v>0</v>
      </c>
    </row>
    <row r="95" spans="1:10" ht="213.75" x14ac:dyDescent="0.25">
      <c r="A95" s="14"/>
      <c r="B95" s="14"/>
      <c r="C95" s="14"/>
      <c r="D95" s="15" t="s">
        <v>149</v>
      </c>
      <c r="E95" s="14"/>
      <c r="F95" s="14"/>
      <c r="G95" s="14"/>
      <c r="H95" s="14"/>
      <c r="I95" s="14"/>
      <c r="J95" s="14"/>
    </row>
    <row r="96" spans="1:10" ht="22.5" x14ac:dyDescent="0.25">
      <c r="A96" s="10" t="s">
        <v>150</v>
      </c>
      <c r="B96" s="11" t="s">
        <v>16</v>
      </c>
      <c r="C96" s="11" t="s">
        <v>38</v>
      </c>
      <c r="D96" s="15" t="s">
        <v>151</v>
      </c>
      <c r="E96" s="12">
        <v>50</v>
      </c>
      <c r="F96" s="12">
        <v>87.19</v>
      </c>
      <c r="G96" s="13">
        <f>ROUND(E96*F96,2)</f>
        <v>4359.5</v>
      </c>
      <c r="H96" s="12">
        <v>50</v>
      </c>
      <c r="I96" s="36">
        <v>0</v>
      </c>
      <c r="J96" s="13">
        <f>ROUND(H96*I96,2)</f>
        <v>0</v>
      </c>
    </row>
    <row r="97" spans="1:10" ht="56.25" x14ac:dyDescent="0.25">
      <c r="A97" s="14"/>
      <c r="B97" s="14"/>
      <c r="C97" s="14"/>
      <c r="D97" s="15" t="s">
        <v>152</v>
      </c>
      <c r="E97" s="14"/>
      <c r="F97" s="14"/>
      <c r="G97" s="14"/>
      <c r="H97" s="14"/>
      <c r="I97" s="14"/>
      <c r="J97" s="14"/>
    </row>
    <row r="98" spans="1:10" ht="22.5" x14ac:dyDescent="0.25">
      <c r="A98" s="10" t="s">
        <v>153</v>
      </c>
      <c r="B98" s="11" t="s">
        <v>16</v>
      </c>
      <c r="C98" s="11" t="s">
        <v>21</v>
      </c>
      <c r="D98" s="15" t="s">
        <v>154</v>
      </c>
      <c r="E98" s="12">
        <v>24</v>
      </c>
      <c r="F98" s="12">
        <v>238.78</v>
      </c>
      <c r="G98" s="13">
        <f>ROUND(E98*F98,2)</f>
        <v>5730.72</v>
      </c>
      <c r="H98" s="12">
        <v>24</v>
      </c>
      <c r="I98" s="36">
        <v>0</v>
      </c>
      <c r="J98" s="13">
        <f>ROUND(H98*I98,2)</f>
        <v>0</v>
      </c>
    </row>
    <row r="99" spans="1:10" ht="78.75" x14ac:dyDescent="0.25">
      <c r="A99" s="14"/>
      <c r="B99" s="14"/>
      <c r="C99" s="14"/>
      <c r="D99" s="15" t="s">
        <v>155</v>
      </c>
      <c r="E99" s="14"/>
      <c r="F99" s="14"/>
      <c r="G99" s="14"/>
      <c r="H99" s="14"/>
      <c r="I99" s="14"/>
      <c r="J99" s="14"/>
    </row>
    <row r="100" spans="1:10" ht="33.75" x14ac:dyDescent="0.25">
      <c r="A100" s="10" t="s">
        <v>156</v>
      </c>
      <c r="B100" s="11" t="s">
        <v>16</v>
      </c>
      <c r="C100" s="11" t="s">
        <v>38</v>
      </c>
      <c r="D100" s="15" t="s">
        <v>157</v>
      </c>
      <c r="E100" s="12">
        <v>250</v>
      </c>
      <c r="F100" s="12">
        <v>79.42</v>
      </c>
      <c r="G100" s="13">
        <f>ROUND(E100*F100,2)</f>
        <v>19855</v>
      </c>
      <c r="H100" s="12">
        <v>250</v>
      </c>
      <c r="I100" s="36">
        <v>0</v>
      </c>
      <c r="J100" s="13">
        <f>ROUND(H100*I100,2)</f>
        <v>0</v>
      </c>
    </row>
    <row r="101" spans="1:10" ht="191.25" x14ac:dyDescent="0.25">
      <c r="A101" s="14"/>
      <c r="B101" s="14"/>
      <c r="C101" s="14"/>
      <c r="D101" s="15" t="s">
        <v>158</v>
      </c>
      <c r="E101" s="14"/>
      <c r="F101" s="14"/>
      <c r="G101" s="14"/>
      <c r="H101" s="14"/>
      <c r="I101" s="14"/>
      <c r="J101" s="14"/>
    </row>
    <row r="102" spans="1:10" x14ac:dyDescent="0.25">
      <c r="A102" s="10" t="s">
        <v>159</v>
      </c>
      <c r="B102" s="11" t="s">
        <v>16</v>
      </c>
      <c r="C102" s="11" t="s">
        <v>38</v>
      </c>
      <c r="D102" s="15" t="s">
        <v>160</v>
      </c>
      <c r="E102" s="12">
        <v>32</v>
      </c>
      <c r="F102" s="12">
        <v>203.02</v>
      </c>
      <c r="G102" s="13">
        <f>ROUND(E102*F102,2)</f>
        <v>6496.64</v>
      </c>
      <c r="H102" s="12">
        <v>32</v>
      </c>
      <c r="I102" s="36">
        <v>0</v>
      </c>
      <c r="J102" s="13">
        <f>ROUND(H102*I102,2)</f>
        <v>0</v>
      </c>
    </row>
    <row r="103" spans="1:10" ht="123.75" x14ac:dyDescent="0.25">
      <c r="A103" s="14"/>
      <c r="B103" s="14"/>
      <c r="C103" s="14"/>
      <c r="D103" s="15" t="s">
        <v>161</v>
      </c>
      <c r="E103" s="14"/>
      <c r="F103" s="14"/>
      <c r="G103" s="14"/>
      <c r="H103" s="14"/>
      <c r="I103" s="14"/>
      <c r="J103" s="14"/>
    </row>
    <row r="104" spans="1:10" x14ac:dyDescent="0.25">
      <c r="A104" s="14"/>
      <c r="B104" s="14"/>
      <c r="C104" s="14"/>
      <c r="D104" s="31" t="s">
        <v>162</v>
      </c>
      <c r="E104" s="12">
        <v>1</v>
      </c>
      <c r="F104" s="16">
        <f>G88+G90+G92+G94+G96+G98+G100+G102</f>
        <v>121471.36</v>
      </c>
      <c r="G104" s="16">
        <f>ROUND(E104*F104,2)</f>
        <v>121471.36</v>
      </c>
      <c r="H104" s="12">
        <v>1</v>
      </c>
      <c r="I104" s="16">
        <f>J88+J90+J92+J94+J96+J98+J100+J102</f>
        <v>0</v>
      </c>
      <c r="J104" s="16">
        <f>ROUND(H104*I104,2)</f>
        <v>0</v>
      </c>
    </row>
    <row r="105" spans="1:10" ht="1.1499999999999999" customHeight="1" x14ac:dyDescent="0.25">
      <c r="A105" s="17"/>
      <c r="B105" s="17"/>
      <c r="C105" s="17"/>
      <c r="D105" s="32"/>
      <c r="E105" s="17"/>
      <c r="F105" s="17"/>
      <c r="G105" s="17"/>
      <c r="H105" s="17"/>
      <c r="I105" s="17"/>
      <c r="J105" s="17"/>
    </row>
    <row r="106" spans="1:10" x14ac:dyDescent="0.25">
      <c r="A106" s="8" t="s">
        <v>163</v>
      </c>
      <c r="B106" s="8" t="s">
        <v>10</v>
      </c>
      <c r="C106" s="8" t="s">
        <v>11</v>
      </c>
      <c r="D106" s="30" t="s">
        <v>164</v>
      </c>
      <c r="E106" s="9">
        <f t="shared" ref="E106:J106" si="7">E113</f>
        <v>1</v>
      </c>
      <c r="F106" s="9">
        <f t="shared" si="7"/>
        <v>26336.98</v>
      </c>
      <c r="G106" s="9">
        <f t="shared" si="7"/>
        <v>26336.98</v>
      </c>
      <c r="H106" s="9">
        <f t="shared" si="7"/>
        <v>1</v>
      </c>
      <c r="I106" s="9">
        <f t="shared" si="7"/>
        <v>0</v>
      </c>
      <c r="J106" s="9">
        <f t="shared" si="7"/>
        <v>0</v>
      </c>
    </row>
    <row r="107" spans="1:10" x14ac:dyDescent="0.25">
      <c r="A107" s="10" t="s">
        <v>165</v>
      </c>
      <c r="B107" s="11" t="s">
        <v>16</v>
      </c>
      <c r="C107" s="11" t="s">
        <v>28</v>
      </c>
      <c r="D107" s="15" t="s">
        <v>166</v>
      </c>
      <c r="E107" s="12">
        <v>4</v>
      </c>
      <c r="F107" s="12">
        <v>77.44</v>
      </c>
      <c r="G107" s="13">
        <f>ROUND(E107*F107,2)</f>
        <v>309.76</v>
      </c>
      <c r="H107" s="12">
        <v>4</v>
      </c>
      <c r="I107" s="36">
        <v>0</v>
      </c>
      <c r="J107" s="13">
        <f>ROUND(H107*I107,2)</f>
        <v>0</v>
      </c>
    </row>
    <row r="108" spans="1:10" ht="67.5" x14ac:dyDescent="0.25">
      <c r="A108" s="14"/>
      <c r="B108" s="14"/>
      <c r="C108" s="14"/>
      <c r="D108" s="15" t="s">
        <v>167</v>
      </c>
      <c r="E108" s="14"/>
      <c r="F108" s="14"/>
      <c r="G108" s="14"/>
      <c r="H108" s="14"/>
      <c r="I108" s="14"/>
      <c r="J108" s="14"/>
    </row>
    <row r="109" spans="1:10" ht="22.5" x14ac:dyDescent="0.25">
      <c r="A109" s="10" t="s">
        <v>168</v>
      </c>
      <c r="B109" s="11" t="s">
        <v>16</v>
      </c>
      <c r="C109" s="11" t="s">
        <v>17</v>
      </c>
      <c r="D109" s="15" t="s">
        <v>169</v>
      </c>
      <c r="E109" s="12">
        <v>4</v>
      </c>
      <c r="F109" s="12">
        <v>5987.34</v>
      </c>
      <c r="G109" s="13">
        <f>ROUND(E109*F109,2)</f>
        <v>23949.360000000001</v>
      </c>
      <c r="H109" s="12">
        <v>4</v>
      </c>
      <c r="I109" s="36">
        <v>0</v>
      </c>
      <c r="J109" s="13">
        <f>ROUND(H109*I109,2)</f>
        <v>0</v>
      </c>
    </row>
    <row r="110" spans="1:10" ht="90" x14ac:dyDescent="0.25">
      <c r="A110" s="14"/>
      <c r="B110" s="14"/>
      <c r="C110" s="14"/>
      <c r="D110" s="15" t="s">
        <v>170</v>
      </c>
      <c r="E110" s="14"/>
      <c r="F110" s="14"/>
      <c r="G110" s="14"/>
      <c r="H110" s="14"/>
      <c r="I110" s="14"/>
      <c r="J110" s="14"/>
    </row>
    <row r="111" spans="1:10" x14ac:dyDescent="0.25">
      <c r="A111" s="10" t="s">
        <v>171</v>
      </c>
      <c r="B111" s="11" t="s">
        <v>16</v>
      </c>
      <c r="C111" s="11" t="s">
        <v>17</v>
      </c>
      <c r="D111" s="15" t="s">
        <v>172</v>
      </c>
      <c r="E111" s="12">
        <v>2</v>
      </c>
      <c r="F111" s="12">
        <v>1038.93</v>
      </c>
      <c r="G111" s="13">
        <f>ROUND(E111*F111,2)</f>
        <v>2077.86</v>
      </c>
      <c r="H111" s="12">
        <v>2</v>
      </c>
      <c r="I111" s="36">
        <v>0</v>
      </c>
      <c r="J111" s="13">
        <f>ROUND(H111*I111,2)</f>
        <v>0</v>
      </c>
    </row>
    <row r="112" spans="1:10" ht="67.5" x14ac:dyDescent="0.25">
      <c r="A112" s="14"/>
      <c r="B112" s="14"/>
      <c r="C112" s="14"/>
      <c r="D112" s="15" t="s">
        <v>173</v>
      </c>
      <c r="E112" s="14"/>
      <c r="F112" s="14"/>
      <c r="G112" s="14"/>
      <c r="H112" s="14"/>
      <c r="I112" s="14"/>
      <c r="J112" s="14"/>
    </row>
    <row r="113" spans="1:10" x14ac:dyDescent="0.25">
      <c r="A113" s="14"/>
      <c r="B113" s="14"/>
      <c r="C113" s="14"/>
      <c r="D113" s="31" t="s">
        <v>174</v>
      </c>
      <c r="E113" s="12">
        <v>1</v>
      </c>
      <c r="F113" s="16">
        <f>G107+G109+G111</f>
        <v>26336.98</v>
      </c>
      <c r="G113" s="16">
        <f>ROUND(E113*F113,2)</f>
        <v>26336.98</v>
      </c>
      <c r="H113" s="12">
        <v>1</v>
      </c>
      <c r="I113" s="16">
        <f>J107+J109+J111</f>
        <v>0</v>
      </c>
      <c r="J113" s="16">
        <f>ROUND(H113*I113,2)</f>
        <v>0</v>
      </c>
    </row>
    <row r="114" spans="1:10" ht="1.1499999999999999" customHeight="1" x14ac:dyDescent="0.25">
      <c r="A114" s="17"/>
      <c r="B114" s="17"/>
      <c r="C114" s="17"/>
      <c r="D114" s="32"/>
      <c r="E114" s="17"/>
      <c r="F114" s="17"/>
      <c r="G114" s="17"/>
      <c r="H114" s="17"/>
      <c r="I114" s="17"/>
      <c r="J114" s="17"/>
    </row>
    <row r="115" spans="1:10" x14ac:dyDescent="0.25">
      <c r="A115" s="8" t="s">
        <v>175</v>
      </c>
      <c r="B115" s="8" t="s">
        <v>10</v>
      </c>
      <c r="C115" s="8" t="s">
        <v>11</v>
      </c>
      <c r="D115" s="30" t="s">
        <v>176</v>
      </c>
      <c r="E115" s="9">
        <f t="shared" ref="E115:J115" si="8">E118</f>
        <v>1</v>
      </c>
      <c r="F115" s="9">
        <f t="shared" si="8"/>
        <v>506</v>
      </c>
      <c r="G115" s="9">
        <f t="shared" si="8"/>
        <v>506</v>
      </c>
      <c r="H115" s="9">
        <f t="shared" si="8"/>
        <v>1</v>
      </c>
      <c r="I115" s="9">
        <f t="shared" si="8"/>
        <v>0</v>
      </c>
      <c r="J115" s="9">
        <f t="shared" si="8"/>
        <v>0</v>
      </c>
    </row>
    <row r="116" spans="1:10" ht="22.5" x14ac:dyDescent="0.25">
      <c r="A116" s="10" t="s">
        <v>177</v>
      </c>
      <c r="B116" s="11" t="s">
        <v>16</v>
      </c>
      <c r="C116" s="11" t="s">
        <v>21</v>
      </c>
      <c r="D116" s="15" t="s">
        <v>178</v>
      </c>
      <c r="E116" s="12">
        <v>22.65</v>
      </c>
      <c r="F116" s="12">
        <v>22.34</v>
      </c>
      <c r="G116" s="13">
        <f>ROUND(E116*F116,2)</f>
        <v>506</v>
      </c>
      <c r="H116" s="12">
        <v>22.65</v>
      </c>
      <c r="I116" s="36">
        <v>0</v>
      </c>
      <c r="J116" s="13">
        <f>ROUND(H116*I116,2)</f>
        <v>0</v>
      </c>
    </row>
    <row r="117" spans="1:10" ht="56.25" x14ac:dyDescent="0.25">
      <c r="A117" s="14"/>
      <c r="B117" s="14"/>
      <c r="C117" s="14"/>
      <c r="D117" s="15" t="s">
        <v>179</v>
      </c>
      <c r="E117" s="14"/>
      <c r="F117" s="14"/>
      <c r="G117" s="14"/>
      <c r="H117" s="14"/>
      <c r="I117" s="14"/>
      <c r="J117" s="14"/>
    </row>
    <row r="118" spans="1:10" x14ac:dyDescent="0.25">
      <c r="A118" s="14"/>
      <c r="B118" s="14"/>
      <c r="C118" s="14"/>
      <c r="D118" s="31" t="s">
        <v>180</v>
      </c>
      <c r="E118" s="12">
        <v>1</v>
      </c>
      <c r="F118" s="16">
        <f>G116</f>
        <v>506</v>
      </c>
      <c r="G118" s="16">
        <f>ROUND(E118*F118,2)</f>
        <v>506</v>
      </c>
      <c r="H118" s="12">
        <v>1</v>
      </c>
      <c r="I118" s="16">
        <f>J116</f>
        <v>0</v>
      </c>
      <c r="J118" s="16">
        <f>ROUND(H118*I118,2)</f>
        <v>0</v>
      </c>
    </row>
    <row r="119" spans="1:10" ht="1.1499999999999999" customHeight="1" x14ac:dyDescent="0.25">
      <c r="A119" s="17"/>
      <c r="B119" s="17"/>
      <c r="C119" s="17"/>
      <c r="D119" s="32"/>
      <c r="E119" s="17"/>
      <c r="F119" s="17"/>
      <c r="G119" s="17"/>
      <c r="H119" s="17"/>
      <c r="I119" s="17"/>
      <c r="J119" s="17"/>
    </row>
    <row r="120" spans="1:10" x14ac:dyDescent="0.25">
      <c r="A120" s="8" t="s">
        <v>181</v>
      </c>
      <c r="B120" s="8" t="s">
        <v>10</v>
      </c>
      <c r="C120" s="8" t="s">
        <v>11</v>
      </c>
      <c r="D120" s="30" t="s">
        <v>182</v>
      </c>
      <c r="E120" s="9">
        <f t="shared" ref="E120:J120" si="9">E140</f>
        <v>1</v>
      </c>
      <c r="F120" s="9">
        <f t="shared" si="9"/>
        <v>85502.71</v>
      </c>
      <c r="G120" s="9">
        <f t="shared" si="9"/>
        <v>85502.71</v>
      </c>
      <c r="H120" s="9">
        <f t="shared" si="9"/>
        <v>1</v>
      </c>
      <c r="I120" s="9">
        <f t="shared" si="9"/>
        <v>0</v>
      </c>
      <c r="J120" s="9">
        <f t="shared" si="9"/>
        <v>0</v>
      </c>
    </row>
    <row r="121" spans="1:10" ht="22.5" x14ac:dyDescent="0.25">
      <c r="A121" s="10" t="s">
        <v>183</v>
      </c>
      <c r="B121" s="11" t="s">
        <v>16</v>
      </c>
      <c r="C121" s="11" t="s">
        <v>21</v>
      </c>
      <c r="D121" s="15" t="s">
        <v>184</v>
      </c>
      <c r="E121" s="12">
        <v>72</v>
      </c>
      <c r="F121" s="12">
        <v>131.66999999999999</v>
      </c>
      <c r="G121" s="13">
        <f>ROUND(E121*F121,2)</f>
        <v>9480.24</v>
      </c>
      <c r="H121" s="12">
        <v>72</v>
      </c>
      <c r="I121" s="36">
        <v>0</v>
      </c>
      <c r="J121" s="13">
        <f>ROUND(H121*I121,2)</f>
        <v>0</v>
      </c>
    </row>
    <row r="122" spans="1:10" ht="101.25" x14ac:dyDescent="0.25">
      <c r="A122" s="14"/>
      <c r="B122" s="14"/>
      <c r="C122" s="14"/>
      <c r="D122" s="15" t="s">
        <v>185</v>
      </c>
      <c r="E122" s="14"/>
      <c r="F122" s="14"/>
      <c r="G122" s="14"/>
      <c r="H122" s="14"/>
      <c r="I122" s="14"/>
      <c r="J122" s="14"/>
    </row>
    <row r="123" spans="1:10" ht="33.75" x14ac:dyDescent="0.25">
      <c r="A123" s="10" t="s">
        <v>186</v>
      </c>
      <c r="B123" s="11" t="s">
        <v>16</v>
      </c>
      <c r="C123" s="11" t="s">
        <v>28</v>
      </c>
      <c r="D123" s="15" t="s">
        <v>187</v>
      </c>
      <c r="E123" s="12">
        <v>2</v>
      </c>
      <c r="F123" s="12">
        <v>181.27</v>
      </c>
      <c r="G123" s="13">
        <f>ROUND(E123*F123,2)</f>
        <v>362.54</v>
      </c>
      <c r="H123" s="12">
        <v>2</v>
      </c>
      <c r="I123" s="36">
        <v>0</v>
      </c>
      <c r="J123" s="13">
        <f>ROUND(H123*I123,2)</f>
        <v>0</v>
      </c>
    </row>
    <row r="124" spans="1:10" ht="146.25" x14ac:dyDescent="0.25">
      <c r="A124" s="14"/>
      <c r="B124" s="14"/>
      <c r="C124" s="14"/>
      <c r="D124" s="15" t="s">
        <v>188</v>
      </c>
      <c r="E124" s="14"/>
      <c r="F124" s="14"/>
      <c r="G124" s="14"/>
      <c r="H124" s="14"/>
      <c r="I124" s="14"/>
      <c r="J124" s="14"/>
    </row>
    <row r="125" spans="1:10" ht="33.75" x14ac:dyDescent="0.25">
      <c r="A125" s="10" t="s">
        <v>189</v>
      </c>
      <c r="B125" s="11" t="s">
        <v>16</v>
      </c>
      <c r="C125" s="11" t="s">
        <v>190</v>
      </c>
      <c r="D125" s="15" t="s">
        <v>191</v>
      </c>
      <c r="E125" s="12">
        <v>50</v>
      </c>
      <c r="F125" s="12">
        <v>71.319999999999993</v>
      </c>
      <c r="G125" s="13">
        <f>ROUND(E125*F125,2)</f>
        <v>3566</v>
      </c>
      <c r="H125" s="12">
        <v>50</v>
      </c>
      <c r="I125" s="36">
        <v>0</v>
      </c>
      <c r="J125" s="13">
        <f>ROUND(H125*I125,2)</f>
        <v>0</v>
      </c>
    </row>
    <row r="126" spans="1:10" ht="168.75" x14ac:dyDescent="0.25">
      <c r="A126" s="14"/>
      <c r="B126" s="14"/>
      <c r="C126" s="14"/>
      <c r="D126" s="15" t="s">
        <v>192</v>
      </c>
      <c r="E126" s="14"/>
      <c r="F126" s="14"/>
      <c r="G126" s="14"/>
      <c r="H126" s="14"/>
      <c r="I126" s="14"/>
      <c r="J126" s="14"/>
    </row>
    <row r="127" spans="1:10" ht="22.5" x14ac:dyDescent="0.25">
      <c r="A127" s="10" t="s">
        <v>193</v>
      </c>
      <c r="B127" s="11" t="s">
        <v>16</v>
      </c>
      <c r="C127" s="11" t="s">
        <v>17</v>
      </c>
      <c r="D127" s="15" t="s">
        <v>194</v>
      </c>
      <c r="E127" s="12">
        <v>4</v>
      </c>
      <c r="F127" s="12">
        <v>74.540000000000006</v>
      </c>
      <c r="G127" s="13">
        <f>ROUND(E127*F127,2)</f>
        <v>298.16000000000003</v>
      </c>
      <c r="H127" s="12">
        <v>4</v>
      </c>
      <c r="I127" s="36">
        <v>0</v>
      </c>
      <c r="J127" s="13">
        <f>ROUND(H127*I127,2)</f>
        <v>0</v>
      </c>
    </row>
    <row r="128" spans="1:10" ht="78.75" x14ac:dyDescent="0.25">
      <c r="A128" s="14"/>
      <c r="B128" s="14"/>
      <c r="C128" s="14"/>
      <c r="D128" s="15" t="s">
        <v>195</v>
      </c>
      <c r="E128" s="14"/>
      <c r="F128" s="14"/>
      <c r="G128" s="14"/>
      <c r="H128" s="14"/>
      <c r="I128" s="14"/>
      <c r="J128" s="14"/>
    </row>
    <row r="129" spans="1:10" ht="22.5" x14ac:dyDescent="0.25">
      <c r="A129" s="10" t="s">
        <v>196</v>
      </c>
      <c r="B129" s="11" t="s">
        <v>16</v>
      </c>
      <c r="C129" s="11" t="s">
        <v>197</v>
      </c>
      <c r="D129" s="15" t="s">
        <v>198</v>
      </c>
      <c r="E129" s="12">
        <v>15</v>
      </c>
      <c r="F129" s="12">
        <v>436.54</v>
      </c>
      <c r="G129" s="13">
        <f>ROUND(E129*F129,2)</f>
        <v>6548.1</v>
      </c>
      <c r="H129" s="12">
        <v>15</v>
      </c>
      <c r="I129" s="36">
        <v>0</v>
      </c>
      <c r="J129" s="13">
        <f>ROUND(H129*I129,2)</f>
        <v>0</v>
      </c>
    </row>
    <row r="130" spans="1:10" ht="78.75" x14ac:dyDescent="0.25">
      <c r="A130" s="14"/>
      <c r="B130" s="14"/>
      <c r="C130" s="14"/>
      <c r="D130" s="15" t="s">
        <v>199</v>
      </c>
      <c r="E130" s="14"/>
      <c r="F130" s="14"/>
      <c r="G130" s="14"/>
      <c r="H130" s="14"/>
      <c r="I130" s="14"/>
      <c r="J130" s="14"/>
    </row>
    <row r="131" spans="1:10" ht="22.5" x14ac:dyDescent="0.25">
      <c r="A131" s="10" t="s">
        <v>200</v>
      </c>
      <c r="B131" s="11" t="s">
        <v>16</v>
      </c>
      <c r="C131" s="11" t="s">
        <v>201</v>
      </c>
      <c r="D131" s="15" t="s">
        <v>202</v>
      </c>
      <c r="E131" s="12">
        <v>120</v>
      </c>
      <c r="F131" s="12">
        <v>377.35</v>
      </c>
      <c r="G131" s="13">
        <f>ROUND(E131*F131,2)</f>
        <v>45282</v>
      </c>
      <c r="H131" s="12">
        <v>120</v>
      </c>
      <c r="I131" s="36">
        <v>0</v>
      </c>
      <c r="J131" s="13">
        <f>ROUND(H131*I131,2)</f>
        <v>0</v>
      </c>
    </row>
    <row r="132" spans="1:10" ht="33.75" x14ac:dyDescent="0.25">
      <c r="A132" s="10" t="s">
        <v>203</v>
      </c>
      <c r="B132" s="11" t="s">
        <v>16</v>
      </c>
      <c r="C132" s="11" t="s">
        <v>21</v>
      </c>
      <c r="D132" s="15" t="s">
        <v>204</v>
      </c>
      <c r="E132" s="12">
        <v>125</v>
      </c>
      <c r="F132" s="12">
        <v>57.17</v>
      </c>
      <c r="G132" s="13">
        <f>ROUND(E132*F132,2)</f>
        <v>7146.25</v>
      </c>
      <c r="H132" s="12">
        <v>125</v>
      </c>
      <c r="I132" s="36">
        <v>0</v>
      </c>
      <c r="J132" s="13">
        <f>ROUND(H132*I132,2)</f>
        <v>0</v>
      </c>
    </row>
    <row r="133" spans="1:10" ht="213.75" x14ac:dyDescent="0.25">
      <c r="A133" s="14"/>
      <c r="B133" s="14"/>
      <c r="C133" s="14"/>
      <c r="D133" s="15" t="s">
        <v>205</v>
      </c>
      <c r="E133" s="14"/>
      <c r="F133" s="14"/>
      <c r="G133" s="14"/>
      <c r="H133" s="14"/>
      <c r="I133" s="14"/>
      <c r="J133" s="14"/>
    </row>
    <row r="134" spans="1:10" ht="22.5" x14ac:dyDescent="0.25">
      <c r="A134" s="10" t="s">
        <v>206</v>
      </c>
      <c r="B134" s="11" t="s">
        <v>16</v>
      </c>
      <c r="C134" s="11" t="s">
        <v>197</v>
      </c>
      <c r="D134" s="15" t="s">
        <v>207</v>
      </c>
      <c r="E134" s="12">
        <v>30</v>
      </c>
      <c r="F134" s="12">
        <v>396.9</v>
      </c>
      <c r="G134" s="13">
        <f>ROUND(E134*F134,2)</f>
        <v>11907</v>
      </c>
      <c r="H134" s="12">
        <v>30</v>
      </c>
      <c r="I134" s="36">
        <v>0</v>
      </c>
      <c r="J134" s="13">
        <f>ROUND(H134*I134,2)</f>
        <v>0</v>
      </c>
    </row>
    <row r="135" spans="1:10" ht="101.25" x14ac:dyDescent="0.25">
      <c r="A135" s="14"/>
      <c r="B135" s="14"/>
      <c r="C135" s="14"/>
      <c r="D135" s="15" t="s">
        <v>208</v>
      </c>
      <c r="E135" s="14"/>
      <c r="F135" s="14"/>
      <c r="G135" s="14"/>
      <c r="H135" s="14"/>
      <c r="I135" s="14"/>
      <c r="J135" s="14"/>
    </row>
    <row r="136" spans="1:10" ht="22.5" x14ac:dyDescent="0.25">
      <c r="A136" s="10" t="s">
        <v>209</v>
      </c>
      <c r="B136" s="11" t="s">
        <v>16</v>
      </c>
      <c r="C136" s="11" t="s">
        <v>28</v>
      </c>
      <c r="D136" s="15" t="s">
        <v>210</v>
      </c>
      <c r="E136" s="12">
        <v>1</v>
      </c>
      <c r="F136" s="12">
        <v>467.42</v>
      </c>
      <c r="G136" s="13">
        <f>ROUND(E136*F136,2)</f>
        <v>467.42</v>
      </c>
      <c r="H136" s="12">
        <v>1</v>
      </c>
      <c r="I136" s="36">
        <v>0</v>
      </c>
      <c r="J136" s="13">
        <f>ROUND(H136*I136,2)</f>
        <v>0</v>
      </c>
    </row>
    <row r="137" spans="1:10" ht="101.25" x14ac:dyDescent="0.25">
      <c r="A137" s="14"/>
      <c r="B137" s="14"/>
      <c r="C137" s="14"/>
      <c r="D137" s="15" t="s">
        <v>211</v>
      </c>
      <c r="E137" s="14"/>
      <c r="F137" s="14"/>
      <c r="G137" s="14"/>
      <c r="H137" s="14"/>
      <c r="I137" s="14"/>
      <c r="J137" s="14"/>
    </row>
    <row r="138" spans="1:10" x14ac:dyDescent="0.25">
      <c r="A138" s="10" t="s">
        <v>212</v>
      </c>
      <c r="B138" s="11" t="s">
        <v>16</v>
      </c>
      <c r="C138" s="11" t="s">
        <v>38</v>
      </c>
      <c r="D138" s="15" t="s">
        <v>213</v>
      </c>
      <c r="E138" s="12">
        <v>50</v>
      </c>
      <c r="F138" s="12">
        <v>8.9</v>
      </c>
      <c r="G138" s="13">
        <f>ROUND(E138*F138,2)</f>
        <v>445</v>
      </c>
      <c r="H138" s="12">
        <v>50</v>
      </c>
      <c r="I138" s="36">
        <v>0</v>
      </c>
      <c r="J138" s="13">
        <f>ROUND(H138*I138,2)</f>
        <v>0</v>
      </c>
    </row>
    <row r="139" spans="1:10" ht="135" x14ac:dyDescent="0.25">
      <c r="A139" s="14"/>
      <c r="B139" s="14"/>
      <c r="C139" s="14"/>
      <c r="D139" s="15" t="s">
        <v>214</v>
      </c>
      <c r="E139" s="14"/>
      <c r="F139" s="14"/>
      <c r="G139" s="14"/>
      <c r="H139" s="14"/>
      <c r="I139" s="14"/>
      <c r="J139" s="14"/>
    </row>
    <row r="140" spans="1:10" x14ac:dyDescent="0.25">
      <c r="A140" s="14"/>
      <c r="B140" s="14"/>
      <c r="C140" s="14"/>
      <c r="D140" s="31" t="s">
        <v>215</v>
      </c>
      <c r="E140" s="12">
        <v>1</v>
      </c>
      <c r="F140" s="16">
        <f>G121+G123+G125+G127+G129+G131+G132+G134+G136+G138</f>
        <v>85502.71</v>
      </c>
      <c r="G140" s="16">
        <f>ROUND(E140*F140,2)</f>
        <v>85502.71</v>
      </c>
      <c r="H140" s="12">
        <v>1</v>
      </c>
      <c r="I140" s="16">
        <f>J121+J123+J125+J127+J129+J131+J132+J134+J136+J138</f>
        <v>0</v>
      </c>
      <c r="J140" s="16">
        <f>ROUND(H140*I140,2)</f>
        <v>0</v>
      </c>
    </row>
    <row r="141" spans="1:10" ht="1.1499999999999999" customHeight="1" x14ac:dyDescent="0.25">
      <c r="A141" s="17"/>
      <c r="B141" s="17"/>
      <c r="C141" s="17"/>
      <c r="D141" s="32"/>
      <c r="E141" s="17"/>
      <c r="F141" s="17"/>
      <c r="G141" s="17"/>
      <c r="H141" s="17"/>
      <c r="I141" s="17"/>
      <c r="J141" s="17"/>
    </row>
    <row r="142" spans="1:10" x14ac:dyDescent="0.25">
      <c r="A142" s="14"/>
      <c r="B142" s="14"/>
      <c r="C142" s="14"/>
      <c r="D142" s="31" t="s">
        <v>216</v>
      </c>
      <c r="E142" s="18">
        <v>1</v>
      </c>
      <c r="F142" s="16">
        <f>G5+G35+G50+G57+G72+G87+G106+G115+G120</f>
        <v>690657.87</v>
      </c>
      <c r="G142" s="16">
        <f>ROUND(E142*F142,2)</f>
        <v>690657.87</v>
      </c>
      <c r="H142" s="18">
        <v>1</v>
      </c>
      <c r="I142" s="16">
        <f>J5+J35+J50+J57+J72+J87+J106+J115+J120</f>
        <v>0</v>
      </c>
      <c r="J142" s="16">
        <f>ROUND(H142*I142,2)</f>
        <v>0</v>
      </c>
    </row>
    <row r="143" spans="1:10" ht="1.1499999999999999" customHeight="1" x14ac:dyDescent="0.25">
      <c r="A143" s="17"/>
      <c r="B143" s="17"/>
      <c r="C143" s="17"/>
      <c r="D143" s="32"/>
      <c r="E143" s="17"/>
      <c r="F143" s="17"/>
      <c r="G143" s="17"/>
      <c r="H143" s="17"/>
      <c r="I143" s="17"/>
      <c r="J143" s="17"/>
    </row>
    <row r="144" spans="1:10" x14ac:dyDescent="0.25">
      <c r="A144" s="5" t="s">
        <v>217</v>
      </c>
      <c r="B144" s="5" t="s">
        <v>10</v>
      </c>
      <c r="C144" s="5" t="s">
        <v>11</v>
      </c>
      <c r="D144" s="29" t="s">
        <v>218</v>
      </c>
      <c r="E144" s="6">
        <f t="shared" ref="E144:J144" si="10">E537</f>
        <v>1</v>
      </c>
      <c r="F144" s="7">
        <f t="shared" si="10"/>
        <v>603638.29</v>
      </c>
      <c r="G144" s="7">
        <f t="shared" si="10"/>
        <v>603638.29</v>
      </c>
      <c r="H144" s="6">
        <f t="shared" si="10"/>
        <v>1</v>
      </c>
      <c r="I144" s="7">
        <f t="shared" si="10"/>
        <v>0</v>
      </c>
      <c r="J144" s="7">
        <f t="shared" si="10"/>
        <v>0</v>
      </c>
    </row>
    <row r="145" spans="1:10" ht="22.5" x14ac:dyDescent="0.25">
      <c r="A145" s="8" t="s">
        <v>219</v>
      </c>
      <c r="B145" s="19" t="s">
        <v>10</v>
      </c>
      <c r="C145" s="8" t="s">
        <v>11</v>
      </c>
      <c r="D145" s="30" t="s">
        <v>220</v>
      </c>
      <c r="E145" s="9">
        <f t="shared" ref="E145:J145" si="11">E190</f>
        <v>1</v>
      </c>
      <c r="F145" s="9">
        <f t="shared" si="11"/>
        <v>19640.150000000001</v>
      </c>
      <c r="G145" s="9">
        <f t="shared" si="11"/>
        <v>19640.150000000001</v>
      </c>
      <c r="H145" s="9">
        <f t="shared" si="11"/>
        <v>1</v>
      </c>
      <c r="I145" s="9">
        <f t="shared" si="11"/>
        <v>0</v>
      </c>
      <c r="J145" s="9">
        <f t="shared" si="11"/>
        <v>0</v>
      </c>
    </row>
    <row r="146" spans="1:10" x14ac:dyDescent="0.25">
      <c r="A146" s="20" t="s">
        <v>221</v>
      </c>
      <c r="B146" s="20" t="s">
        <v>10</v>
      </c>
      <c r="C146" s="20" t="s">
        <v>11</v>
      </c>
      <c r="D146" s="33" t="s">
        <v>222</v>
      </c>
      <c r="E146" s="21">
        <f t="shared" ref="E146:J146" si="12">E155</f>
        <v>1</v>
      </c>
      <c r="F146" s="21">
        <f t="shared" si="12"/>
        <v>6327.8</v>
      </c>
      <c r="G146" s="21">
        <f t="shared" si="12"/>
        <v>6327.8</v>
      </c>
      <c r="H146" s="21">
        <f t="shared" si="12"/>
        <v>1</v>
      </c>
      <c r="I146" s="21">
        <f t="shared" si="12"/>
        <v>0</v>
      </c>
      <c r="J146" s="21">
        <f t="shared" si="12"/>
        <v>0</v>
      </c>
    </row>
    <row r="147" spans="1:10" x14ac:dyDescent="0.25">
      <c r="A147" s="10" t="s">
        <v>223</v>
      </c>
      <c r="B147" s="11" t="s">
        <v>16</v>
      </c>
      <c r="C147" s="11" t="s">
        <v>38</v>
      </c>
      <c r="D147" s="15" t="s">
        <v>224</v>
      </c>
      <c r="E147" s="12">
        <v>200</v>
      </c>
      <c r="F147" s="12">
        <v>5.12</v>
      </c>
      <c r="G147" s="13">
        <f>ROUND(E147*F147,2)</f>
        <v>1024</v>
      </c>
      <c r="H147" s="12">
        <v>200</v>
      </c>
      <c r="I147" s="36">
        <v>0</v>
      </c>
      <c r="J147" s="13">
        <f>ROUND(H147*I147,2)</f>
        <v>0</v>
      </c>
    </row>
    <row r="148" spans="1:10" ht="101.25" x14ac:dyDescent="0.25">
      <c r="A148" s="14"/>
      <c r="B148" s="14"/>
      <c r="C148" s="14"/>
      <c r="D148" s="15" t="s">
        <v>225</v>
      </c>
      <c r="E148" s="14"/>
      <c r="F148" s="14"/>
      <c r="G148" s="14"/>
      <c r="H148" s="14"/>
      <c r="I148" s="14"/>
      <c r="J148" s="14"/>
    </row>
    <row r="149" spans="1:10" ht="22.5" x14ac:dyDescent="0.25">
      <c r="A149" s="10" t="s">
        <v>226</v>
      </c>
      <c r="B149" s="11" t="s">
        <v>16</v>
      </c>
      <c r="C149" s="11" t="s">
        <v>17</v>
      </c>
      <c r="D149" s="15" t="s">
        <v>227</v>
      </c>
      <c r="E149" s="12">
        <v>8</v>
      </c>
      <c r="F149" s="12">
        <v>71.95</v>
      </c>
      <c r="G149" s="13">
        <f>ROUND(E149*F149,2)</f>
        <v>575.6</v>
      </c>
      <c r="H149" s="12">
        <v>8</v>
      </c>
      <c r="I149" s="36">
        <v>0</v>
      </c>
      <c r="J149" s="13">
        <f>ROUND(H149*I149,2)</f>
        <v>0</v>
      </c>
    </row>
    <row r="150" spans="1:10" ht="101.25" x14ac:dyDescent="0.25">
      <c r="A150" s="14"/>
      <c r="B150" s="14"/>
      <c r="C150" s="14"/>
      <c r="D150" s="15" t="s">
        <v>228</v>
      </c>
      <c r="E150" s="14"/>
      <c r="F150" s="14"/>
      <c r="G150" s="14"/>
      <c r="H150" s="14"/>
      <c r="I150" s="14"/>
      <c r="J150" s="14"/>
    </row>
    <row r="151" spans="1:10" x14ac:dyDescent="0.25">
      <c r="A151" s="10" t="s">
        <v>229</v>
      </c>
      <c r="B151" s="11" t="s">
        <v>16</v>
      </c>
      <c r="C151" s="11" t="s">
        <v>38</v>
      </c>
      <c r="D151" s="15" t="s">
        <v>230</v>
      </c>
      <c r="E151" s="12">
        <v>200</v>
      </c>
      <c r="F151" s="12">
        <v>10.54</v>
      </c>
      <c r="G151" s="13">
        <f>ROUND(E151*F151,2)</f>
        <v>2108</v>
      </c>
      <c r="H151" s="12">
        <v>200</v>
      </c>
      <c r="I151" s="36">
        <v>0</v>
      </c>
      <c r="J151" s="13">
        <f>ROUND(H151*I151,2)</f>
        <v>0</v>
      </c>
    </row>
    <row r="152" spans="1:10" ht="168.75" x14ac:dyDescent="0.25">
      <c r="A152" s="14"/>
      <c r="B152" s="14"/>
      <c r="C152" s="14"/>
      <c r="D152" s="15" t="s">
        <v>231</v>
      </c>
      <c r="E152" s="14"/>
      <c r="F152" s="14"/>
      <c r="G152" s="14"/>
      <c r="H152" s="14"/>
      <c r="I152" s="14"/>
      <c r="J152" s="14"/>
    </row>
    <row r="153" spans="1:10" ht="22.5" x14ac:dyDescent="0.25">
      <c r="A153" s="10" t="s">
        <v>232</v>
      </c>
      <c r="B153" s="11" t="s">
        <v>16</v>
      </c>
      <c r="C153" s="11" t="s">
        <v>38</v>
      </c>
      <c r="D153" s="15" t="s">
        <v>233</v>
      </c>
      <c r="E153" s="12">
        <v>220</v>
      </c>
      <c r="F153" s="12">
        <v>11.91</v>
      </c>
      <c r="G153" s="13">
        <f>ROUND(E153*F153,2)</f>
        <v>2620.1999999999998</v>
      </c>
      <c r="H153" s="12">
        <v>220</v>
      </c>
      <c r="I153" s="36">
        <v>0</v>
      </c>
      <c r="J153" s="13">
        <f>ROUND(H153*I153,2)</f>
        <v>0</v>
      </c>
    </row>
    <row r="154" spans="1:10" ht="123.75" x14ac:dyDescent="0.25">
      <c r="A154" s="14"/>
      <c r="B154" s="14"/>
      <c r="C154" s="14"/>
      <c r="D154" s="15" t="s">
        <v>234</v>
      </c>
      <c r="E154" s="14"/>
      <c r="F154" s="14"/>
      <c r="G154" s="14"/>
      <c r="H154" s="14"/>
      <c r="I154" s="14"/>
      <c r="J154" s="14"/>
    </row>
    <row r="155" spans="1:10" x14ac:dyDescent="0.25">
      <c r="A155" s="14"/>
      <c r="B155" s="14"/>
      <c r="C155" s="14"/>
      <c r="D155" s="31" t="s">
        <v>235</v>
      </c>
      <c r="E155" s="12">
        <v>1</v>
      </c>
      <c r="F155" s="16">
        <f>G147+G149+G151+G153</f>
        <v>6327.8</v>
      </c>
      <c r="G155" s="16">
        <f>ROUND(E155*F155,2)</f>
        <v>6327.8</v>
      </c>
      <c r="H155" s="12">
        <v>1</v>
      </c>
      <c r="I155" s="16">
        <f>J147+J149+J151+J153</f>
        <v>0</v>
      </c>
      <c r="J155" s="16">
        <f>ROUND(H155*I155,2)</f>
        <v>0</v>
      </c>
    </row>
    <row r="156" spans="1:10" ht="1.1499999999999999" customHeight="1" x14ac:dyDescent="0.25">
      <c r="A156" s="17"/>
      <c r="B156" s="17"/>
      <c r="C156" s="17"/>
      <c r="D156" s="32"/>
      <c r="E156" s="17"/>
      <c r="F156" s="17"/>
      <c r="G156" s="17"/>
      <c r="H156" s="17"/>
      <c r="I156" s="17"/>
      <c r="J156" s="17"/>
    </row>
    <row r="157" spans="1:10" x14ac:dyDescent="0.25">
      <c r="A157" s="20" t="s">
        <v>236</v>
      </c>
      <c r="B157" s="20" t="s">
        <v>10</v>
      </c>
      <c r="C157" s="20" t="s">
        <v>11</v>
      </c>
      <c r="D157" s="33" t="s">
        <v>237</v>
      </c>
      <c r="E157" s="21">
        <f t="shared" ref="E157:J157" si="13">E170</f>
        <v>1</v>
      </c>
      <c r="F157" s="21">
        <f t="shared" si="13"/>
        <v>8301.06</v>
      </c>
      <c r="G157" s="21">
        <f t="shared" si="13"/>
        <v>8301.06</v>
      </c>
      <c r="H157" s="21">
        <f t="shared" si="13"/>
        <v>1</v>
      </c>
      <c r="I157" s="21">
        <f t="shared" si="13"/>
        <v>0</v>
      </c>
      <c r="J157" s="21">
        <f t="shared" si="13"/>
        <v>0</v>
      </c>
    </row>
    <row r="158" spans="1:10" x14ac:dyDescent="0.25">
      <c r="A158" s="10" t="s">
        <v>238</v>
      </c>
      <c r="B158" s="11" t="s">
        <v>16</v>
      </c>
      <c r="C158" s="11" t="s">
        <v>17</v>
      </c>
      <c r="D158" s="15" t="s">
        <v>239</v>
      </c>
      <c r="E158" s="12">
        <v>2</v>
      </c>
      <c r="F158" s="12">
        <v>91.18</v>
      </c>
      <c r="G158" s="13">
        <f>ROUND(E158*F158,2)</f>
        <v>182.36</v>
      </c>
      <c r="H158" s="12">
        <v>2</v>
      </c>
      <c r="I158" s="36">
        <v>0</v>
      </c>
      <c r="J158" s="13">
        <f>ROUND(H158*I158,2)</f>
        <v>0</v>
      </c>
    </row>
    <row r="159" spans="1:10" ht="67.5" x14ac:dyDescent="0.25">
      <c r="A159" s="14"/>
      <c r="B159" s="14"/>
      <c r="C159" s="14"/>
      <c r="D159" s="15" t="s">
        <v>240</v>
      </c>
      <c r="E159" s="14"/>
      <c r="F159" s="14"/>
      <c r="G159" s="14"/>
      <c r="H159" s="14"/>
      <c r="I159" s="14"/>
      <c r="J159" s="14"/>
    </row>
    <row r="160" spans="1:10" x14ac:dyDescent="0.25">
      <c r="A160" s="10" t="s">
        <v>241</v>
      </c>
      <c r="B160" s="11" t="s">
        <v>16</v>
      </c>
      <c r="C160" s="11" t="s">
        <v>38</v>
      </c>
      <c r="D160" s="15" t="s">
        <v>242</v>
      </c>
      <c r="E160" s="12">
        <v>50</v>
      </c>
      <c r="F160" s="12">
        <v>2.56</v>
      </c>
      <c r="G160" s="13">
        <f>ROUND(E160*F160,2)</f>
        <v>128</v>
      </c>
      <c r="H160" s="12">
        <v>50</v>
      </c>
      <c r="I160" s="36">
        <v>0</v>
      </c>
      <c r="J160" s="13">
        <f>ROUND(H160*I160,2)</f>
        <v>0</v>
      </c>
    </row>
    <row r="161" spans="1:10" ht="45" x14ac:dyDescent="0.25">
      <c r="A161" s="14"/>
      <c r="B161" s="14"/>
      <c r="C161" s="14"/>
      <c r="D161" s="15" t="s">
        <v>243</v>
      </c>
      <c r="E161" s="14"/>
      <c r="F161" s="14"/>
      <c r="G161" s="14"/>
      <c r="H161" s="14"/>
      <c r="I161" s="14"/>
      <c r="J161" s="14"/>
    </row>
    <row r="162" spans="1:10" x14ac:dyDescent="0.25">
      <c r="A162" s="10" t="s">
        <v>244</v>
      </c>
      <c r="B162" s="11" t="s">
        <v>16</v>
      </c>
      <c r="C162" s="11" t="s">
        <v>38</v>
      </c>
      <c r="D162" s="15" t="s">
        <v>245</v>
      </c>
      <c r="E162" s="12">
        <v>80</v>
      </c>
      <c r="F162" s="12">
        <v>76.06</v>
      </c>
      <c r="G162" s="13">
        <f>ROUND(E162*F162,2)</f>
        <v>6084.8</v>
      </c>
      <c r="H162" s="12">
        <v>80</v>
      </c>
      <c r="I162" s="36">
        <v>0</v>
      </c>
      <c r="J162" s="13">
        <f>ROUND(H162*I162,2)</f>
        <v>0</v>
      </c>
    </row>
    <row r="163" spans="1:10" ht="123.75" x14ac:dyDescent="0.25">
      <c r="A163" s="14"/>
      <c r="B163" s="14"/>
      <c r="C163" s="14"/>
      <c r="D163" s="15" t="s">
        <v>246</v>
      </c>
      <c r="E163" s="14"/>
      <c r="F163" s="14"/>
      <c r="G163" s="14"/>
      <c r="H163" s="14"/>
      <c r="I163" s="14"/>
      <c r="J163" s="14"/>
    </row>
    <row r="164" spans="1:10" x14ac:dyDescent="0.25">
      <c r="A164" s="10" t="s">
        <v>247</v>
      </c>
      <c r="B164" s="11" t="s">
        <v>16</v>
      </c>
      <c r="C164" s="11" t="s">
        <v>38</v>
      </c>
      <c r="D164" s="15" t="s">
        <v>248</v>
      </c>
      <c r="E164" s="12">
        <v>6</v>
      </c>
      <c r="F164" s="12">
        <v>84.57</v>
      </c>
      <c r="G164" s="13">
        <f>ROUND(E164*F164,2)</f>
        <v>507.42</v>
      </c>
      <c r="H164" s="12">
        <v>6</v>
      </c>
      <c r="I164" s="36">
        <v>0</v>
      </c>
      <c r="J164" s="13">
        <f>ROUND(H164*I164,2)</f>
        <v>0</v>
      </c>
    </row>
    <row r="165" spans="1:10" ht="123.75" x14ac:dyDescent="0.25">
      <c r="A165" s="14"/>
      <c r="B165" s="14"/>
      <c r="C165" s="14"/>
      <c r="D165" s="15" t="s">
        <v>249</v>
      </c>
      <c r="E165" s="14"/>
      <c r="F165" s="14"/>
      <c r="G165" s="14"/>
      <c r="H165" s="14"/>
      <c r="I165" s="14"/>
      <c r="J165" s="14"/>
    </row>
    <row r="166" spans="1:10" x14ac:dyDescent="0.25">
      <c r="A166" s="10" t="s">
        <v>250</v>
      </c>
      <c r="B166" s="11" t="s">
        <v>16</v>
      </c>
      <c r="C166" s="11" t="s">
        <v>17</v>
      </c>
      <c r="D166" s="15" t="s">
        <v>251</v>
      </c>
      <c r="E166" s="12">
        <v>2</v>
      </c>
      <c r="F166" s="12">
        <v>520.63</v>
      </c>
      <c r="G166" s="13">
        <f>ROUND(E166*F166,2)</f>
        <v>1041.26</v>
      </c>
      <c r="H166" s="12">
        <v>2</v>
      </c>
      <c r="I166" s="36">
        <v>0</v>
      </c>
      <c r="J166" s="13">
        <f>ROUND(H166*I166,2)</f>
        <v>0</v>
      </c>
    </row>
    <row r="167" spans="1:10" ht="101.25" x14ac:dyDescent="0.25">
      <c r="A167" s="14"/>
      <c r="B167" s="14"/>
      <c r="C167" s="14"/>
      <c r="D167" s="15" t="s">
        <v>252</v>
      </c>
      <c r="E167" s="14"/>
      <c r="F167" s="14"/>
      <c r="G167" s="14"/>
      <c r="H167" s="14"/>
      <c r="I167" s="14"/>
      <c r="J167" s="14"/>
    </row>
    <row r="168" spans="1:10" x14ac:dyDescent="0.25">
      <c r="A168" s="10" t="s">
        <v>253</v>
      </c>
      <c r="B168" s="11" t="s">
        <v>16</v>
      </c>
      <c r="C168" s="11" t="s">
        <v>17</v>
      </c>
      <c r="D168" s="15" t="s">
        <v>254</v>
      </c>
      <c r="E168" s="12">
        <v>2</v>
      </c>
      <c r="F168" s="12">
        <v>178.61</v>
      </c>
      <c r="G168" s="13">
        <f>ROUND(E168*F168,2)</f>
        <v>357.22</v>
      </c>
      <c r="H168" s="12">
        <v>2</v>
      </c>
      <c r="I168" s="36">
        <v>0</v>
      </c>
      <c r="J168" s="13">
        <f>ROUND(H168*I168,2)</f>
        <v>0</v>
      </c>
    </row>
    <row r="169" spans="1:10" ht="45" x14ac:dyDescent="0.25">
      <c r="A169" s="14"/>
      <c r="B169" s="14"/>
      <c r="C169" s="14"/>
      <c r="D169" s="15" t="s">
        <v>255</v>
      </c>
      <c r="E169" s="14"/>
      <c r="F169" s="14"/>
      <c r="G169" s="14"/>
      <c r="H169" s="14"/>
      <c r="I169" s="14"/>
      <c r="J169" s="14"/>
    </row>
    <row r="170" spans="1:10" x14ac:dyDescent="0.25">
      <c r="A170" s="14"/>
      <c r="B170" s="14"/>
      <c r="C170" s="14"/>
      <c r="D170" s="31" t="s">
        <v>256</v>
      </c>
      <c r="E170" s="12">
        <v>1</v>
      </c>
      <c r="F170" s="16">
        <f>G158+G160+G162+G164+G166+G168</f>
        <v>8301.06</v>
      </c>
      <c r="G170" s="16">
        <f>ROUND(E170*F170,2)</f>
        <v>8301.06</v>
      </c>
      <c r="H170" s="12">
        <v>1</v>
      </c>
      <c r="I170" s="16">
        <f>J158+J160+J162+J164+J166+J168</f>
        <v>0</v>
      </c>
      <c r="J170" s="16">
        <f>ROUND(H170*I170,2)</f>
        <v>0</v>
      </c>
    </row>
    <row r="171" spans="1:10" ht="1.1499999999999999" customHeight="1" x14ac:dyDescent="0.25">
      <c r="A171" s="17"/>
      <c r="B171" s="17"/>
      <c r="C171" s="17"/>
      <c r="D171" s="32"/>
      <c r="E171" s="17"/>
      <c r="F171" s="17"/>
      <c r="G171" s="17"/>
      <c r="H171" s="17"/>
      <c r="I171" s="17"/>
      <c r="J171" s="17"/>
    </row>
    <row r="172" spans="1:10" x14ac:dyDescent="0.25">
      <c r="A172" s="20" t="s">
        <v>257</v>
      </c>
      <c r="B172" s="20" t="s">
        <v>10</v>
      </c>
      <c r="C172" s="20" t="s">
        <v>11</v>
      </c>
      <c r="D172" s="33" t="s">
        <v>258</v>
      </c>
      <c r="E172" s="21">
        <f t="shared" ref="E172:J172" si="14">E179</f>
        <v>1</v>
      </c>
      <c r="F172" s="21">
        <f t="shared" si="14"/>
        <v>1415.6</v>
      </c>
      <c r="G172" s="21">
        <f t="shared" si="14"/>
        <v>1415.6</v>
      </c>
      <c r="H172" s="21">
        <f t="shared" si="14"/>
        <v>1</v>
      </c>
      <c r="I172" s="21">
        <f t="shared" si="14"/>
        <v>0</v>
      </c>
      <c r="J172" s="21">
        <f t="shared" si="14"/>
        <v>0</v>
      </c>
    </row>
    <row r="173" spans="1:10" ht="22.5" x14ac:dyDescent="0.25">
      <c r="A173" s="10" t="s">
        <v>259</v>
      </c>
      <c r="B173" s="11" t="s">
        <v>16</v>
      </c>
      <c r="C173" s="11" t="s">
        <v>38</v>
      </c>
      <c r="D173" s="15" t="s">
        <v>260</v>
      </c>
      <c r="E173" s="12">
        <v>5</v>
      </c>
      <c r="F173" s="12">
        <v>36.840000000000003</v>
      </c>
      <c r="G173" s="13">
        <f>ROUND(E173*F173,2)</f>
        <v>184.2</v>
      </c>
      <c r="H173" s="12">
        <v>5</v>
      </c>
      <c r="I173" s="36">
        <v>0</v>
      </c>
      <c r="J173" s="13">
        <f>ROUND(H173*I173,2)</f>
        <v>0</v>
      </c>
    </row>
    <row r="174" spans="1:10" ht="101.25" x14ac:dyDescent="0.25">
      <c r="A174" s="14"/>
      <c r="B174" s="14"/>
      <c r="C174" s="14"/>
      <c r="D174" s="15" t="s">
        <v>261</v>
      </c>
      <c r="E174" s="14"/>
      <c r="F174" s="14"/>
      <c r="G174" s="14"/>
      <c r="H174" s="14"/>
      <c r="I174" s="14"/>
      <c r="J174" s="14"/>
    </row>
    <row r="175" spans="1:10" ht="22.5" x14ac:dyDescent="0.25">
      <c r="A175" s="10" t="s">
        <v>262</v>
      </c>
      <c r="B175" s="11" t="s">
        <v>16</v>
      </c>
      <c r="C175" s="11" t="s">
        <v>17</v>
      </c>
      <c r="D175" s="15" t="s">
        <v>263</v>
      </c>
      <c r="E175" s="12">
        <v>10</v>
      </c>
      <c r="F175" s="12">
        <v>45.87</v>
      </c>
      <c r="G175" s="13">
        <f>ROUND(E175*F175,2)</f>
        <v>458.7</v>
      </c>
      <c r="H175" s="12">
        <v>10</v>
      </c>
      <c r="I175" s="36">
        <v>0</v>
      </c>
      <c r="J175" s="13">
        <f>ROUND(H175*I175,2)</f>
        <v>0</v>
      </c>
    </row>
    <row r="176" spans="1:10" ht="90" x14ac:dyDescent="0.25">
      <c r="A176" s="14"/>
      <c r="B176" s="14"/>
      <c r="C176" s="14"/>
      <c r="D176" s="15" t="s">
        <v>264</v>
      </c>
      <c r="E176" s="14"/>
      <c r="F176" s="14"/>
      <c r="G176" s="14"/>
      <c r="H176" s="14"/>
      <c r="I176" s="14"/>
      <c r="J176" s="14"/>
    </row>
    <row r="177" spans="1:10" ht="22.5" x14ac:dyDescent="0.25">
      <c r="A177" s="10" t="s">
        <v>265</v>
      </c>
      <c r="B177" s="11" t="s">
        <v>16</v>
      </c>
      <c r="C177" s="11" t="s">
        <v>17</v>
      </c>
      <c r="D177" s="15" t="s">
        <v>266</v>
      </c>
      <c r="E177" s="12">
        <v>10</v>
      </c>
      <c r="F177" s="12">
        <v>77.27</v>
      </c>
      <c r="G177" s="13">
        <f>ROUND(E177*F177,2)</f>
        <v>772.7</v>
      </c>
      <c r="H177" s="12">
        <v>10</v>
      </c>
      <c r="I177" s="36">
        <v>0</v>
      </c>
      <c r="J177" s="13">
        <f>ROUND(H177*I177,2)</f>
        <v>0</v>
      </c>
    </row>
    <row r="178" spans="1:10" ht="112.5" x14ac:dyDescent="0.25">
      <c r="A178" s="14"/>
      <c r="B178" s="14"/>
      <c r="C178" s="14"/>
      <c r="D178" s="15" t="s">
        <v>267</v>
      </c>
      <c r="E178" s="14"/>
      <c r="F178" s="14"/>
      <c r="G178" s="14"/>
      <c r="H178" s="14"/>
      <c r="I178" s="14"/>
      <c r="J178" s="14"/>
    </row>
    <row r="179" spans="1:10" x14ac:dyDescent="0.25">
      <c r="A179" s="14"/>
      <c r="B179" s="14"/>
      <c r="C179" s="14"/>
      <c r="D179" s="31" t="s">
        <v>268</v>
      </c>
      <c r="E179" s="12">
        <v>1</v>
      </c>
      <c r="F179" s="16">
        <f>G173+G175+G177</f>
        <v>1415.6</v>
      </c>
      <c r="G179" s="16">
        <f>ROUND(E179*F179,2)</f>
        <v>1415.6</v>
      </c>
      <c r="H179" s="12">
        <v>1</v>
      </c>
      <c r="I179" s="16">
        <f>J173+J175+J177</f>
        <v>0</v>
      </c>
      <c r="J179" s="16">
        <f>ROUND(H179*I179,2)</f>
        <v>0</v>
      </c>
    </row>
    <row r="180" spans="1:10" ht="1.1499999999999999" customHeight="1" x14ac:dyDescent="0.25">
      <c r="A180" s="17"/>
      <c r="B180" s="17"/>
      <c r="C180" s="17"/>
      <c r="D180" s="32"/>
      <c r="E180" s="17"/>
      <c r="F180" s="17"/>
      <c r="G180" s="17"/>
      <c r="H180" s="17"/>
      <c r="I180" s="17"/>
      <c r="J180" s="17"/>
    </row>
    <row r="181" spans="1:10" x14ac:dyDescent="0.25">
      <c r="A181" s="20" t="s">
        <v>269</v>
      </c>
      <c r="B181" s="20" t="s">
        <v>10</v>
      </c>
      <c r="C181" s="20" t="s">
        <v>11</v>
      </c>
      <c r="D181" s="33" t="s">
        <v>270</v>
      </c>
      <c r="E181" s="21">
        <f t="shared" ref="E181:J181" si="15">E188</f>
        <v>1</v>
      </c>
      <c r="F181" s="21">
        <f t="shared" si="15"/>
        <v>3595.69</v>
      </c>
      <c r="G181" s="21">
        <f t="shared" si="15"/>
        <v>3595.69</v>
      </c>
      <c r="H181" s="21">
        <f t="shared" si="15"/>
        <v>1</v>
      </c>
      <c r="I181" s="21">
        <f t="shared" si="15"/>
        <v>0</v>
      </c>
      <c r="J181" s="21">
        <f t="shared" si="15"/>
        <v>0</v>
      </c>
    </row>
    <row r="182" spans="1:10" ht="22.5" x14ac:dyDescent="0.25">
      <c r="A182" s="10" t="s">
        <v>271</v>
      </c>
      <c r="B182" s="11" t="s">
        <v>16</v>
      </c>
      <c r="C182" s="11" t="s">
        <v>17</v>
      </c>
      <c r="D182" s="15" t="s">
        <v>272</v>
      </c>
      <c r="E182" s="12">
        <v>1</v>
      </c>
      <c r="F182" s="12">
        <v>789.92</v>
      </c>
      <c r="G182" s="13">
        <f>ROUND(E182*F182,2)</f>
        <v>789.92</v>
      </c>
      <c r="H182" s="12">
        <v>1</v>
      </c>
      <c r="I182" s="36">
        <v>0</v>
      </c>
      <c r="J182" s="13">
        <f>ROUND(H182*I182,2)</f>
        <v>0</v>
      </c>
    </row>
    <row r="183" spans="1:10" ht="90" x14ac:dyDescent="0.25">
      <c r="A183" s="14"/>
      <c r="B183" s="14"/>
      <c r="C183" s="14"/>
      <c r="D183" s="15" t="s">
        <v>273</v>
      </c>
      <c r="E183" s="14"/>
      <c r="F183" s="14"/>
      <c r="G183" s="14"/>
      <c r="H183" s="14"/>
      <c r="I183" s="14"/>
      <c r="J183" s="14"/>
    </row>
    <row r="184" spans="1:10" ht="22.5" x14ac:dyDescent="0.25">
      <c r="A184" s="10" t="s">
        <v>274</v>
      </c>
      <c r="B184" s="11" t="s">
        <v>16</v>
      </c>
      <c r="C184" s="11" t="s">
        <v>17</v>
      </c>
      <c r="D184" s="15" t="s">
        <v>275</v>
      </c>
      <c r="E184" s="12">
        <v>1</v>
      </c>
      <c r="F184" s="12">
        <v>1575</v>
      </c>
      <c r="G184" s="13">
        <f>ROUND(E184*F184,2)</f>
        <v>1575</v>
      </c>
      <c r="H184" s="12">
        <v>1</v>
      </c>
      <c r="I184" s="36">
        <v>0</v>
      </c>
      <c r="J184" s="13">
        <f>ROUND(H184*I184,2)</f>
        <v>0</v>
      </c>
    </row>
    <row r="185" spans="1:10" ht="112.5" x14ac:dyDescent="0.25">
      <c r="A185" s="14"/>
      <c r="B185" s="14"/>
      <c r="C185" s="14"/>
      <c r="D185" s="15" t="s">
        <v>276</v>
      </c>
      <c r="E185" s="14"/>
      <c r="F185" s="14"/>
      <c r="G185" s="14"/>
      <c r="H185" s="14"/>
      <c r="I185" s="14"/>
      <c r="J185" s="14"/>
    </row>
    <row r="186" spans="1:10" x14ac:dyDescent="0.25">
      <c r="A186" s="10" t="s">
        <v>277</v>
      </c>
      <c r="B186" s="11" t="s">
        <v>16</v>
      </c>
      <c r="C186" s="11" t="s">
        <v>17</v>
      </c>
      <c r="D186" s="15" t="s">
        <v>278</v>
      </c>
      <c r="E186" s="12">
        <v>1</v>
      </c>
      <c r="F186" s="12">
        <v>1230.77</v>
      </c>
      <c r="G186" s="13">
        <f>ROUND(E186*F186,2)</f>
        <v>1230.77</v>
      </c>
      <c r="H186" s="12">
        <v>1</v>
      </c>
      <c r="I186" s="36">
        <v>0</v>
      </c>
      <c r="J186" s="13">
        <f>ROUND(H186*I186,2)</f>
        <v>0</v>
      </c>
    </row>
    <row r="187" spans="1:10" ht="22.5" x14ac:dyDescent="0.25">
      <c r="A187" s="14"/>
      <c r="B187" s="14"/>
      <c r="C187" s="14"/>
      <c r="D187" s="15" t="s">
        <v>279</v>
      </c>
      <c r="E187" s="14"/>
      <c r="F187" s="14"/>
      <c r="G187" s="14"/>
      <c r="H187" s="14"/>
      <c r="I187" s="14"/>
      <c r="J187" s="14"/>
    </row>
    <row r="188" spans="1:10" x14ac:dyDescent="0.25">
      <c r="A188" s="14"/>
      <c r="B188" s="14"/>
      <c r="C188" s="14"/>
      <c r="D188" s="31" t="s">
        <v>280</v>
      </c>
      <c r="E188" s="12">
        <v>1</v>
      </c>
      <c r="F188" s="16">
        <f>G182+G184+G186</f>
        <v>3595.69</v>
      </c>
      <c r="G188" s="16">
        <f>ROUND(E188*F188,2)</f>
        <v>3595.69</v>
      </c>
      <c r="H188" s="12">
        <v>1</v>
      </c>
      <c r="I188" s="16">
        <f>J182+J184+J186</f>
        <v>0</v>
      </c>
      <c r="J188" s="16">
        <f>ROUND(H188*I188,2)</f>
        <v>0</v>
      </c>
    </row>
    <row r="189" spans="1:10" ht="1.1499999999999999" customHeight="1" x14ac:dyDescent="0.25">
      <c r="A189" s="17"/>
      <c r="B189" s="17"/>
      <c r="C189" s="17"/>
      <c r="D189" s="32"/>
      <c r="E189" s="17"/>
      <c r="F189" s="17"/>
      <c r="G189" s="17"/>
      <c r="H189" s="17"/>
      <c r="I189" s="17"/>
      <c r="J189" s="17"/>
    </row>
    <row r="190" spans="1:10" x14ac:dyDescent="0.25">
      <c r="A190" s="14"/>
      <c r="B190" s="14"/>
      <c r="C190" s="14"/>
      <c r="D190" s="31" t="s">
        <v>281</v>
      </c>
      <c r="E190" s="12">
        <v>1</v>
      </c>
      <c r="F190" s="16">
        <f>G146+G157+G172+G181</f>
        <v>19640.150000000001</v>
      </c>
      <c r="G190" s="16">
        <f>ROUND(E190*F190,2)</f>
        <v>19640.150000000001</v>
      </c>
      <c r="H190" s="12">
        <v>1</v>
      </c>
      <c r="I190" s="16">
        <f>J146+J157+J172+J181</f>
        <v>0</v>
      </c>
      <c r="J190" s="16">
        <f>ROUND(H190*I190,2)</f>
        <v>0</v>
      </c>
    </row>
    <row r="191" spans="1:10" ht="1.1499999999999999" customHeight="1" x14ac:dyDescent="0.25">
      <c r="A191" s="17"/>
      <c r="B191" s="17"/>
      <c r="C191" s="17"/>
      <c r="D191" s="32"/>
      <c r="E191" s="17"/>
      <c r="F191" s="17"/>
      <c r="G191" s="17"/>
      <c r="H191" s="17"/>
      <c r="I191" s="17"/>
      <c r="J191" s="17"/>
    </row>
    <row r="192" spans="1:10" x14ac:dyDescent="0.25">
      <c r="A192" s="8" t="s">
        <v>282</v>
      </c>
      <c r="B192" s="19" t="s">
        <v>10</v>
      </c>
      <c r="C192" s="8" t="s">
        <v>11</v>
      </c>
      <c r="D192" s="30" t="s">
        <v>283</v>
      </c>
      <c r="E192" s="9">
        <f t="shared" ref="E192:J192" si="16">E223</f>
        <v>1</v>
      </c>
      <c r="F192" s="9">
        <f t="shared" si="16"/>
        <v>12538.49</v>
      </c>
      <c r="G192" s="9">
        <f t="shared" si="16"/>
        <v>12538.49</v>
      </c>
      <c r="H192" s="9">
        <f t="shared" si="16"/>
        <v>1</v>
      </c>
      <c r="I192" s="9">
        <f t="shared" si="16"/>
        <v>0</v>
      </c>
      <c r="J192" s="9">
        <f t="shared" si="16"/>
        <v>0</v>
      </c>
    </row>
    <row r="193" spans="1:10" ht="22.5" x14ac:dyDescent="0.25">
      <c r="A193" s="20" t="s">
        <v>284</v>
      </c>
      <c r="B193" s="20" t="s">
        <v>10</v>
      </c>
      <c r="C193" s="20" t="s">
        <v>11</v>
      </c>
      <c r="D193" s="33" t="s">
        <v>285</v>
      </c>
      <c r="E193" s="21">
        <f t="shared" ref="E193:J193" si="17">E204</f>
        <v>1</v>
      </c>
      <c r="F193" s="21">
        <f t="shared" si="17"/>
        <v>4778.45</v>
      </c>
      <c r="G193" s="21">
        <f t="shared" si="17"/>
        <v>4778.45</v>
      </c>
      <c r="H193" s="21">
        <f t="shared" si="17"/>
        <v>1</v>
      </c>
      <c r="I193" s="21">
        <f t="shared" si="17"/>
        <v>0</v>
      </c>
      <c r="J193" s="21">
        <f t="shared" si="17"/>
        <v>0</v>
      </c>
    </row>
    <row r="194" spans="1:10" ht="33.75" x14ac:dyDescent="0.25">
      <c r="A194" s="10" t="s">
        <v>286</v>
      </c>
      <c r="B194" s="11" t="s">
        <v>16</v>
      </c>
      <c r="C194" s="11" t="s">
        <v>17</v>
      </c>
      <c r="D194" s="15" t="s">
        <v>287</v>
      </c>
      <c r="E194" s="12">
        <v>2</v>
      </c>
      <c r="F194" s="12">
        <v>1328.25</v>
      </c>
      <c r="G194" s="13">
        <f>ROUND(E194*F194,2)</f>
        <v>2656.5</v>
      </c>
      <c r="H194" s="12">
        <v>2</v>
      </c>
      <c r="I194" s="36">
        <v>0</v>
      </c>
      <c r="J194" s="13">
        <f>ROUND(H194*I194,2)</f>
        <v>0</v>
      </c>
    </row>
    <row r="195" spans="1:10" ht="409.5" x14ac:dyDescent="0.25">
      <c r="A195" s="14"/>
      <c r="B195" s="14"/>
      <c r="C195" s="14"/>
      <c r="D195" s="15" t="s">
        <v>288</v>
      </c>
      <c r="E195" s="14"/>
      <c r="F195" s="14"/>
      <c r="G195" s="14"/>
      <c r="H195" s="14"/>
      <c r="I195" s="14"/>
      <c r="J195" s="14"/>
    </row>
    <row r="196" spans="1:10" ht="33.75" x14ac:dyDescent="0.25">
      <c r="A196" s="10" t="s">
        <v>289</v>
      </c>
      <c r="B196" s="11" t="s">
        <v>16</v>
      </c>
      <c r="C196" s="11" t="s">
        <v>17</v>
      </c>
      <c r="D196" s="15" t="s">
        <v>290</v>
      </c>
      <c r="E196" s="12">
        <v>6</v>
      </c>
      <c r="F196" s="12">
        <v>69.239999999999995</v>
      </c>
      <c r="G196" s="13">
        <f>ROUND(E196*F196,2)</f>
        <v>415.44</v>
      </c>
      <c r="H196" s="12">
        <v>6</v>
      </c>
      <c r="I196" s="36">
        <v>0</v>
      </c>
      <c r="J196" s="13">
        <f>ROUND(H196*I196,2)</f>
        <v>0</v>
      </c>
    </row>
    <row r="197" spans="1:10" ht="292.5" x14ac:dyDescent="0.25">
      <c r="A197" s="14"/>
      <c r="B197" s="14"/>
      <c r="C197" s="14"/>
      <c r="D197" s="15" t="s">
        <v>291</v>
      </c>
      <c r="E197" s="14"/>
      <c r="F197" s="14"/>
      <c r="G197" s="14"/>
      <c r="H197" s="14"/>
      <c r="I197" s="14"/>
      <c r="J197" s="14"/>
    </row>
    <row r="198" spans="1:10" ht="22.5" x14ac:dyDescent="0.25">
      <c r="A198" s="10" t="s">
        <v>292</v>
      </c>
      <c r="B198" s="11" t="s">
        <v>16</v>
      </c>
      <c r="C198" s="11" t="s">
        <v>17</v>
      </c>
      <c r="D198" s="15" t="s">
        <v>293</v>
      </c>
      <c r="E198" s="12">
        <v>2</v>
      </c>
      <c r="F198" s="12">
        <v>216.07</v>
      </c>
      <c r="G198" s="13">
        <f>ROUND(E198*F198,2)</f>
        <v>432.14</v>
      </c>
      <c r="H198" s="12">
        <v>2</v>
      </c>
      <c r="I198" s="36">
        <v>0</v>
      </c>
      <c r="J198" s="13">
        <f>ROUND(H198*I198,2)</f>
        <v>0</v>
      </c>
    </row>
    <row r="199" spans="1:10" ht="247.5" x14ac:dyDescent="0.25">
      <c r="A199" s="14"/>
      <c r="B199" s="14"/>
      <c r="C199" s="14"/>
      <c r="D199" s="15" t="s">
        <v>294</v>
      </c>
      <c r="E199" s="14"/>
      <c r="F199" s="14"/>
      <c r="G199" s="14"/>
      <c r="H199" s="14"/>
      <c r="I199" s="14"/>
      <c r="J199" s="14"/>
    </row>
    <row r="200" spans="1:10" ht="22.5" x14ac:dyDescent="0.25">
      <c r="A200" s="10" t="s">
        <v>295</v>
      </c>
      <c r="B200" s="11" t="s">
        <v>16</v>
      </c>
      <c r="C200" s="11" t="s">
        <v>17</v>
      </c>
      <c r="D200" s="15" t="s">
        <v>296</v>
      </c>
      <c r="E200" s="12">
        <v>4</v>
      </c>
      <c r="F200" s="12">
        <v>267.31</v>
      </c>
      <c r="G200" s="13">
        <f>ROUND(E200*F200,2)</f>
        <v>1069.24</v>
      </c>
      <c r="H200" s="12">
        <v>4</v>
      </c>
      <c r="I200" s="36">
        <v>0</v>
      </c>
      <c r="J200" s="13">
        <f>ROUND(H200*I200,2)</f>
        <v>0</v>
      </c>
    </row>
    <row r="201" spans="1:10" ht="281.25" x14ac:dyDescent="0.25">
      <c r="A201" s="14"/>
      <c r="B201" s="14"/>
      <c r="C201" s="14"/>
      <c r="D201" s="15" t="s">
        <v>297</v>
      </c>
      <c r="E201" s="14"/>
      <c r="F201" s="14"/>
      <c r="G201" s="14"/>
      <c r="H201" s="14"/>
      <c r="I201" s="14"/>
      <c r="J201" s="14"/>
    </row>
    <row r="202" spans="1:10" ht="22.5" x14ac:dyDescent="0.25">
      <c r="A202" s="10" t="s">
        <v>298</v>
      </c>
      <c r="B202" s="11" t="s">
        <v>16</v>
      </c>
      <c r="C202" s="11" t="s">
        <v>17</v>
      </c>
      <c r="D202" s="15" t="s">
        <v>299</v>
      </c>
      <c r="E202" s="12">
        <v>1</v>
      </c>
      <c r="F202" s="12">
        <v>205.13</v>
      </c>
      <c r="G202" s="13">
        <f>ROUND(E202*F202,2)</f>
        <v>205.13</v>
      </c>
      <c r="H202" s="12">
        <v>1</v>
      </c>
      <c r="I202" s="36">
        <v>0</v>
      </c>
      <c r="J202" s="13">
        <f>ROUND(H202*I202,2)</f>
        <v>0</v>
      </c>
    </row>
    <row r="203" spans="1:10" ht="202.5" x14ac:dyDescent="0.25">
      <c r="A203" s="14"/>
      <c r="B203" s="14"/>
      <c r="C203" s="14"/>
      <c r="D203" s="15" t="s">
        <v>300</v>
      </c>
      <c r="E203" s="14"/>
      <c r="F203" s="14"/>
      <c r="G203" s="14"/>
      <c r="H203" s="14"/>
      <c r="I203" s="14"/>
      <c r="J203" s="14"/>
    </row>
    <row r="204" spans="1:10" x14ac:dyDescent="0.25">
      <c r="A204" s="14"/>
      <c r="B204" s="14"/>
      <c r="C204" s="14"/>
      <c r="D204" s="31" t="s">
        <v>301</v>
      </c>
      <c r="E204" s="12">
        <v>1</v>
      </c>
      <c r="F204" s="16">
        <f>G194+G196+G198+G200+G202</f>
        <v>4778.45</v>
      </c>
      <c r="G204" s="16">
        <f>ROUND(E204*F204,2)</f>
        <v>4778.45</v>
      </c>
      <c r="H204" s="12">
        <v>1</v>
      </c>
      <c r="I204" s="16">
        <f>J194+J196+J198+J200+J202</f>
        <v>0</v>
      </c>
      <c r="J204" s="16">
        <f>ROUND(H204*I204,2)</f>
        <v>0</v>
      </c>
    </row>
    <row r="205" spans="1:10" ht="1.1499999999999999" customHeight="1" x14ac:dyDescent="0.25">
      <c r="A205" s="17"/>
      <c r="B205" s="17"/>
      <c r="C205" s="17"/>
      <c r="D205" s="32"/>
      <c r="E205" s="17"/>
      <c r="F205" s="17"/>
      <c r="G205" s="17"/>
      <c r="H205" s="17"/>
      <c r="I205" s="17"/>
      <c r="J205" s="17"/>
    </row>
    <row r="206" spans="1:10" x14ac:dyDescent="0.25">
      <c r="A206" s="20" t="s">
        <v>302</v>
      </c>
      <c r="B206" s="20" t="s">
        <v>10</v>
      </c>
      <c r="C206" s="20" t="s">
        <v>11</v>
      </c>
      <c r="D206" s="33" t="s">
        <v>303</v>
      </c>
      <c r="E206" s="21">
        <f t="shared" ref="E206:J206" si="18">E209</f>
        <v>1</v>
      </c>
      <c r="F206" s="21">
        <f t="shared" si="18"/>
        <v>561.54</v>
      </c>
      <c r="G206" s="21">
        <f t="shared" si="18"/>
        <v>561.54</v>
      </c>
      <c r="H206" s="21">
        <f t="shared" si="18"/>
        <v>1</v>
      </c>
      <c r="I206" s="21">
        <f t="shared" si="18"/>
        <v>0</v>
      </c>
      <c r="J206" s="21">
        <f t="shared" si="18"/>
        <v>0</v>
      </c>
    </row>
    <row r="207" spans="1:10" ht="22.5" x14ac:dyDescent="0.25">
      <c r="A207" s="10" t="s">
        <v>304</v>
      </c>
      <c r="B207" s="11" t="s">
        <v>16</v>
      </c>
      <c r="C207" s="11" t="s">
        <v>11</v>
      </c>
      <c r="D207" s="15" t="s">
        <v>305</v>
      </c>
      <c r="E207" s="12">
        <v>2</v>
      </c>
      <c r="F207" s="12">
        <v>280.77</v>
      </c>
      <c r="G207" s="13">
        <f>ROUND(E207*F207,2)</f>
        <v>561.54</v>
      </c>
      <c r="H207" s="12">
        <v>2</v>
      </c>
      <c r="I207" s="36">
        <v>0</v>
      </c>
      <c r="J207" s="13">
        <f>ROUND(H207*I207,2)</f>
        <v>0</v>
      </c>
    </row>
    <row r="208" spans="1:10" ht="101.25" x14ac:dyDescent="0.25">
      <c r="A208" s="14"/>
      <c r="B208" s="14"/>
      <c r="C208" s="14"/>
      <c r="D208" s="15" t="s">
        <v>306</v>
      </c>
      <c r="E208" s="14"/>
      <c r="F208" s="14"/>
      <c r="G208" s="14"/>
      <c r="H208" s="14"/>
      <c r="I208" s="14"/>
      <c r="J208" s="14"/>
    </row>
    <row r="209" spans="1:10" x14ac:dyDescent="0.25">
      <c r="A209" s="14"/>
      <c r="B209" s="14"/>
      <c r="C209" s="14"/>
      <c r="D209" s="31" t="s">
        <v>307</v>
      </c>
      <c r="E209" s="12">
        <v>1</v>
      </c>
      <c r="F209" s="16">
        <f>G207</f>
        <v>561.54</v>
      </c>
      <c r="G209" s="16">
        <f>ROUND(E209*F209,2)</f>
        <v>561.54</v>
      </c>
      <c r="H209" s="12">
        <v>1</v>
      </c>
      <c r="I209" s="16">
        <f>J207</f>
        <v>0</v>
      </c>
      <c r="J209" s="16">
        <f>ROUND(H209*I209,2)</f>
        <v>0</v>
      </c>
    </row>
    <row r="210" spans="1:10" ht="1.1499999999999999" customHeight="1" x14ac:dyDescent="0.25">
      <c r="A210" s="17"/>
      <c r="B210" s="17"/>
      <c r="C210" s="17"/>
      <c r="D210" s="32"/>
      <c r="E210" s="17"/>
      <c r="F210" s="17"/>
      <c r="G210" s="17"/>
      <c r="H210" s="17"/>
      <c r="I210" s="17"/>
      <c r="J210" s="17"/>
    </row>
    <row r="211" spans="1:10" x14ac:dyDescent="0.25">
      <c r="A211" s="20" t="s">
        <v>308</v>
      </c>
      <c r="B211" s="20" t="s">
        <v>10</v>
      </c>
      <c r="C211" s="20" t="s">
        <v>11</v>
      </c>
      <c r="D211" s="33" t="s">
        <v>309</v>
      </c>
      <c r="E211" s="21">
        <f t="shared" ref="E211:J211" si="19">E214</f>
        <v>1</v>
      </c>
      <c r="F211" s="21">
        <f t="shared" si="19"/>
        <v>840</v>
      </c>
      <c r="G211" s="21">
        <f t="shared" si="19"/>
        <v>840</v>
      </c>
      <c r="H211" s="21">
        <f t="shared" si="19"/>
        <v>1</v>
      </c>
      <c r="I211" s="21">
        <f t="shared" si="19"/>
        <v>0</v>
      </c>
      <c r="J211" s="21">
        <f t="shared" si="19"/>
        <v>0</v>
      </c>
    </row>
    <row r="212" spans="1:10" ht="22.5" x14ac:dyDescent="0.25">
      <c r="A212" s="10" t="s">
        <v>310</v>
      </c>
      <c r="B212" s="11" t="s">
        <v>16</v>
      </c>
      <c r="C212" s="11" t="s">
        <v>17</v>
      </c>
      <c r="D212" s="15" t="s">
        <v>311</v>
      </c>
      <c r="E212" s="12">
        <v>1</v>
      </c>
      <c r="F212" s="12">
        <v>840</v>
      </c>
      <c r="G212" s="13">
        <f>ROUND(E212*F212,2)</f>
        <v>840</v>
      </c>
      <c r="H212" s="12">
        <v>1</v>
      </c>
      <c r="I212" s="36">
        <v>0</v>
      </c>
      <c r="J212" s="13">
        <f>ROUND(H212*I212,2)</f>
        <v>0</v>
      </c>
    </row>
    <row r="213" spans="1:10" ht="409.5" x14ac:dyDescent="0.25">
      <c r="A213" s="14"/>
      <c r="B213" s="14"/>
      <c r="C213" s="14"/>
      <c r="D213" s="15" t="s">
        <v>312</v>
      </c>
      <c r="E213" s="14"/>
      <c r="F213" s="14"/>
      <c r="G213" s="14"/>
      <c r="H213" s="14"/>
      <c r="I213" s="14"/>
      <c r="J213" s="14"/>
    </row>
    <row r="214" spans="1:10" x14ac:dyDescent="0.25">
      <c r="A214" s="14"/>
      <c r="B214" s="14"/>
      <c r="C214" s="14"/>
      <c r="D214" s="31" t="s">
        <v>313</v>
      </c>
      <c r="E214" s="12">
        <v>1</v>
      </c>
      <c r="F214" s="16">
        <f>G212</f>
        <v>840</v>
      </c>
      <c r="G214" s="16">
        <f>ROUND(E214*F214,2)</f>
        <v>840</v>
      </c>
      <c r="H214" s="12">
        <v>1</v>
      </c>
      <c r="I214" s="16">
        <f>J212</f>
        <v>0</v>
      </c>
      <c r="J214" s="16">
        <f>ROUND(H214*I214,2)</f>
        <v>0</v>
      </c>
    </row>
    <row r="215" spans="1:10" ht="1.1499999999999999" customHeight="1" x14ac:dyDescent="0.25">
      <c r="A215" s="17"/>
      <c r="B215" s="17"/>
      <c r="C215" s="17"/>
      <c r="D215" s="32"/>
      <c r="E215" s="17"/>
      <c r="F215" s="17"/>
      <c r="G215" s="17"/>
      <c r="H215" s="17"/>
      <c r="I215" s="17"/>
      <c r="J215" s="17"/>
    </row>
    <row r="216" spans="1:10" x14ac:dyDescent="0.25">
      <c r="A216" s="20" t="s">
        <v>314</v>
      </c>
      <c r="B216" s="20" t="s">
        <v>10</v>
      </c>
      <c r="C216" s="20" t="s">
        <v>11</v>
      </c>
      <c r="D216" s="33" t="s">
        <v>182</v>
      </c>
      <c r="E216" s="21">
        <f t="shared" ref="E216:J216" si="20">E221</f>
        <v>1</v>
      </c>
      <c r="F216" s="21">
        <f t="shared" si="20"/>
        <v>6358.5</v>
      </c>
      <c r="G216" s="21">
        <f t="shared" si="20"/>
        <v>6358.5</v>
      </c>
      <c r="H216" s="21">
        <f t="shared" si="20"/>
        <v>1</v>
      </c>
      <c r="I216" s="21">
        <f t="shared" si="20"/>
        <v>0</v>
      </c>
      <c r="J216" s="21">
        <f t="shared" si="20"/>
        <v>0</v>
      </c>
    </row>
    <row r="217" spans="1:10" ht="33.75" x14ac:dyDescent="0.25">
      <c r="A217" s="10" t="s">
        <v>315</v>
      </c>
      <c r="B217" s="11" t="s">
        <v>16</v>
      </c>
      <c r="C217" s="11" t="s">
        <v>96</v>
      </c>
      <c r="D217" s="15" t="s">
        <v>316</v>
      </c>
      <c r="E217" s="12">
        <v>150</v>
      </c>
      <c r="F217" s="12">
        <v>38.89</v>
      </c>
      <c r="G217" s="13">
        <f>ROUND(E217*F217,2)</f>
        <v>5833.5</v>
      </c>
      <c r="H217" s="12">
        <v>150</v>
      </c>
      <c r="I217" s="36">
        <v>0</v>
      </c>
      <c r="J217" s="13">
        <f>ROUND(H217*I217,2)</f>
        <v>0</v>
      </c>
    </row>
    <row r="218" spans="1:10" ht="315" x14ac:dyDescent="0.25">
      <c r="A218" s="14"/>
      <c r="B218" s="14"/>
      <c r="C218" s="14"/>
      <c r="D218" s="15" t="s">
        <v>317</v>
      </c>
      <c r="E218" s="14"/>
      <c r="F218" s="14"/>
      <c r="G218" s="14"/>
      <c r="H218" s="14"/>
      <c r="I218" s="14"/>
      <c r="J218" s="14"/>
    </row>
    <row r="219" spans="1:10" ht="22.5" x14ac:dyDescent="0.25">
      <c r="A219" s="10" t="s">
        <v>318</v>
      </c>
      <c r="B219" s="11" t="s">
        <v>16</v>
      </c>
      <c r="C219" s="11" t="s">
        <v>17</v>
      </c>
      <c r="D219" s="15" t="s">
        <v>319</v>
      </c>
      <c r="E219" s="12">
        <v>1</v>
      </c>
      <c r="F219" s="12">
        <v>525</v>
      </c>
      <c r="G219" s="13">
        <f>ROUND(E219*F219,2)</f>
        <v>525</v>
      </c>
      <c r="H219" s="12">
        <v>1</v>
      </c>
      <c r="I219" s="36">
        <v>0</v>
      </c>
      <c r="J219" s="13">
        <f>ROUND(H219*I219,2)</f>
        <v>0</v>
      </c>
    </row>
    <row r="220" spans="1:10" ht="315" x14ac:dyDescent="0.25">
      <c r="A220" s="14"/>
      <c r="B220" s="14"/>
      <c r="C220" s="14"/>
      <c r="D220" s="15" t="s">
        <v>320</v>
      </c>
      <c r="E220" s="14"/>
      <c r="F220" s="14"/>
      <c r="G220" s="14"/>
      <c r="H220" s="14"/>
      <c r="I220" s="14"/>
      <c r="J220" s="14"/>
    </row>
    <row r="221" spans="1:10" x14ac:dyDescent="0.25">
      <c r="A221" s="14"/>
      <c r="B221" s="14"/>
      <c r="C221" s="14"/>
      <c r="D221" s="31" t="s">
        <v>321</v>
      </c>
      <c r="E221" s="12">
        <v>1</v>
      </c>
      <c r="F221" s="16">
        <f>G217+G219</f>
        <v>6358.5</v>
      </c>
      <c r="G221" s="16">
        <f>ROUND(E221*F221,2)</f>
        <v>6358.5</v>
      </c>
      <c r="H221" s="12">
        <v>1</v>
      </c>
      <c r="I221" s="16">
        <f>J217+J219</f>
        <v>0</v>
      </c>
      <c r="J221" s="16">
        <f>ROUND(H221*I221,2)</f>
        <v>0</v>
      </c>
    </row>
    <row r="222" spans="1:10" ht="1.1499999999999999" customHeight="1" x14ac:dyDescent="0.25">
      <c r="A222" s="17"/>
      <c r="B222" s="17"/>
      <c r="C222" s="17"/>
      <c r="D222" s="32"/>
      <c r="E222" s="17"/>
      <c r="F222" s="17"/>
      <c r="G222" s="17"/>
      <c r="H222" s="17"/>
      <c r="I222" s="17"/>
      <c r="J222" s="17"/>
    </row>
    <row r="223" spans="1:10" x14ac:dyDescent="0.25">
      <c r="A223" s="14"/>
      <c r="B223" s="14"/>
      <c r="C223" s="14"/>
      <c r="D223" s="31" t="s">
        <v>322</v>
      </c>
      <c r="E223" s="12">
        <v>1</v>
      </c>
      <c r="F223" s="16">
        <f>G193+G206+G211+G216</f>
        <v>12538.49</v>
      </c>
      <c r="G223" s="16">
        <f>ROUND(E223*F223,2)</f>
        <v>12538.49</v>
      </c>
      <c r="H223" s="12">
        <v>1</v>
      </c>
      <c r="I223" s="16">
        <f>J193+J206+J211+J216</f>
        <v>0</v>
      </c>
      <c r="J223" s="16">
        <f>ROUND(H223*I223,2)</f>
        <v>0</v>
      </c>
    </row>
    <row r="224" spans="1:10" ht="1.1499999999999999" customHeight="1" x14ac:dyDescent="0.25">
      <c r="A224" s="17"/>
      <c r="B224" s="17"/>
      <c r="C224" s="17"/>
      <c r="D224" s="32"/>
      <c r="E224" s="17"/>
      <c r="F224" s="17"/>
      <c r="G224" s="17"/>
      <c r="H224" s="17"/>
      <c r="I224" s="17"/>
      <c r="J224" s="17"/>
    </row>
    <row r="225" spans="1:10" x14ac:dyDescent="0.25">
      <c r="A225" s="8" t="s">
        <v>323</v>
      </c>
      <c r="B225" s="19" t="s">
        <v>10</v>
      </c>
      <c r="C225" s="8" t="s">
        <v>11</v>
      </c>
      <c r="D225" s="30" t="s">
        <v>324</v>
      </c>
      <c r="E225" s="9">
        <f t="shared" ref="E225:J225" si="21">E341</f>
        <v>1</v>
      </c>
      <c r="F225" s="9">
        <f t="shared" si="21"/>
        <v>127120.71</v>
      </c>
      <c r="G225" s="9">
        <f t="shared" si="21"/>
        <v>127120.71</v>
      </c>
      <c r="H225" s="9">
        <f t="shared" si="21"/>
        <v>1</v>
      </c>
      <c r="I225" s="9">
        <f t="shared" si="21"/>
        <v>0</v>
      </c>
      <c r="J225" s="9">
        <f t="shared" si="21"/>
        <v>0</v>
      </c>
    </row>
    <row r="226" spans="1:10" x14ac:dyDescent="0.25">
      <c r="A226" s="20" t="s">
        <v>325</v>
      </c>
      <c r="B226" s="20" t="s">
        <v>10</v>
      </c>
      <c r="C226" s="20" t="s">
        <v>11</v>
      </c>
      <c r="D226" s="33" t="s">
        <v>326</v>
      </c>
      <c r="E226" s="21">
        <f t="shared" ref="E226:J226" si="22">E235</f>
        <v>1</v>
      </c>
      <c r="F226" s="21">
        <f t="shared" si="22"/>
        <v>3471.99</v>
      </c>
      <c r="G226" s="21">
        <f t="shared" si="22"/>
        <v>3471.99</v>
      </c>
      <c r="H226" s="21">
        <f t="shared" si="22"/>
        <v>1</v>
      </c>
      <c r="I226" s="21">
        <f t="shared" si="22"/>
        <v>0</v>
      </c>
      <c r="J226" s="21">
        <f t="shared" si="22"/>
        <v>0</v>
      </c>
    </row>
    <row r="227" spans="1:10" ht="22.5" x14ac:dyDescent="0.25">
      <c r="A227" s="10" t="s">
        <v>327</v>
      </c>
      <c r="B227" s="11" t="s">
        <v>16</v>
      </c>
      <c r="C227" s="11" t="s">
        <v>17</v>
      </c>
      <c r="D227" s="15" t="s">
        <v>328</v>
      </c>
      <c r="E227" s="12">
        <v>2</v>
      </c>
      <c r="F227" s="12">
        <v>265.57</v>
      </c>
      <c r="G227" s="13">
        <f>ROUND(E227*F227,2)</f>
        <v>531.14</v>
      </c>
      <c r="H227" s="12">
        <v>2</v>
      </c>
      <c r="I227" s="36">
        <v>0</v>
      </c>
      <c r="J227" s="13">
        <f>ROUND(H227*I227,2)</f>
        <v>0</v>
      </c>
    </row>
    <row r="228" spans="1:10" ht="247.5" x14ac:dyDescent="0.25">
      <c r="A228" s="14"/>
      <c r="B228" s="14"/>
      <c r="C228" s="14"/>
      <c r="D228" s="15" t="s">
        <v>329</v>
      </c>
      <c r="E228" s="14"/>
      <c r="F228" s="14"/>
      <c r="G228" s="14"/>
      <c r="H228" s="14"/>
      <c r="I228" s="14"/>
      <c r="J228" s="14"/>
    </row>
    <row r="229" spans="1:10" x14ac:dyDescent="0.25">
      <c r="A229" s="10" t="s">
        <v>330</v>
      </c>
      <c r="B229" s="11" t="s">
        <v>16</v>
      </c>
      <c r="C229" s="11" t="s">
        <v>38</v>
      </c>
      <c r="D229" s="15" t="s">
        <v>331</v>
      </c>
      <c r="E229" s="12">
        <v>350</v>
      </c>
      <c r="F229" s="12">
        <v>3.52</v>
      </c>
      <c r="G229" s="13">
        <f>ROUND(E229*F229,2)</f>
        <v>1232</v>
      </c>
      <c r="H229" s="12">
        <v>350</v>
      </c>
      <c r="I229" s="36">
        <v>0</v>
      </c>
      <c r="J229" s="13">
        <f>ROUND(H229*I229,2)</f>
        <v>0</v>
      </c>
    </row>
    <row r="230" spans="1:10" ht="22.5" x14ac:dyDescent="0.25">
      <c r="A230" s="14"/>
      <c r="B230" s="14"/>
      <c r="C230" s="14"/>
      <c r="D230" s="15" t="s">
        <v>332</v>
      </c>
      <c r="E230" s="14"/>
      <c r="F230" s="14"/>
      <c r="G230" s="14"/>
      <c r="H230" s="14"/>
      <c r="I230" s="14"/>
      <c r="J230" s="14"/>
    </row>
    <row r="231" spans="1:10" ht="22.5" x14ac:dyDescent="0.25">
      <c r="A231" s="10" t="s">
        <v>333</v>
      </c>
      <c r="B231" s="11" t="s">
        <v>16</v>
      </c>
      <c r="C231" s="11" t="s">
        <v>17</v>
      </c>
      <c r="D231" s="15" t="s">
        <v>334</v>
      </c>
      <c r="E231" s="12">
        <v>1</v>
      </c>
      <c r="F231" s="12">
        <v>1212.74</v>
      </c>
      <c r="G231" s="13">
        <f>ROUND(E231*F231,2)</f>
        <v>1212.74</v>
      </c>
      <c r="H231" s="12">
        <v>1</v>
      </c>
      <c r="I231" s="36">
        <v>0</v>
      </c>
      <c r="J231" s="13">
        <f>ROUND(H231*I231,2)</f>
        <v>0</v>
      </c>
    </row>
    <row r="232" spans="1:10" ht="33.75" x14ac:dyDescent="0.25">
      <c r="A232" s="14"/>
      <c r="B232" s="14"/>
      <c r="C232" s="14"/>
      <c r="D232" s="15" t="s">
        <v>335</v>
      </c>
      <c r="E232" s="14"/>
      <c r="F232" s="14"/>
      <c r="G232" s="14"/>
      <c r="H232" s="14"/>
      <c r="I232" s="14"/>
      <c r="J232" s="14"/>
    </row>
    <row r="233" spans="1:10" x14ac:dyDescent="0.25">
      <c r="A233" s="10" t="s">
        <v>336</v>
      </c>
      <c r="B233" s="11" t="s">
        <v>16</v>
      </c>
      <c r="C233" s="11" t="s">
        <v>17</v>
      </c>
      <c r="D233" s="15" t="s">
        <v>337</v>
      </c>
      <c r="E233" s="12">
        <v>1</v>
      </c>
      <c r="F233" s="12">
        <v>496.11</v>
      </c>
      <c r="G233" s="13">
        <f>ROUND(E233*F233,2)</f>
        <v>496.11</v>
      </c>
      <c r="H233" s="12">
        <v>1</v>
      </c>
      <c r="I233" s="36">
        <v>0</v>
      </c>
      <c r="J233" s="13">
        <f>ROUND(H233*I233,2)</f>
        <v>0</v>
      </c>
    </row>
    <row r="234" spans="1:10" ht="33.75" x14ac:dyDescent="0.25">
      <c r="A234" s="14"/>
      <c r="B234" s="14"/>
      <c r="C234" s="14"/>
      <c r="D234" s="15" t="s">
        <v>338</v>
      </c>
      <c r="E234" s="14"/>
      <c r="F234" s="14"/>
      <c r="G234" s="14"/>
      <c r="H234" s="14"/>
      <c r="I234" s="14"/>
      <c r="J234" s="14"/>
    </row>
    <row r="235" spans="1:10" x14ac:dyDescent="0.25">
      <c r="A235" s="14"/>
      <c r="B235" s="14"/>
      <c r="C235" s="14"/>
      <c r="D235" s="31" t="s">
        <v>339</v>
      </c>
      <c r="E235" s="12">
        <v>1</v>
      </c>
      <c r="F235" s="16">
        <f>G227+G229+G231+G233</f>
        <v>3471.99</v>
      </c>
      <c r="G235" s="16">
        <f>ROUND(E235*F235,2)</f>
        <v>3471.99</v>
      </c>
      <c r="H235" s="12">
        <v>1</v>
      </c>
      <c r="I235" s="16">
        <f>J227+J229+J231+J233</f>
        <v>0</v>
      </c>
      <c r="J235" s="16">
        <f>ROUND(H235*I235,2)</f>
        <v>0</v>
      </c>
    </row>
    <row r="236" spans="1:10" ht="1.1499999999999999" customHeight="1" x14ac:dyDescent="0.25">
      <c r="A236" s="17"/>
      <c r="B236" s="17"/>
      <c r="C236" s="17"/>
      <c r="D236" s="32"/>
      <c r="E236" s="17"/>
      <c r="F236" s="17"/>
      <c r="G236" s="17"/>
      <c r="H236" s="17"/>
      <c r="I236" s="17"/>
      <c r="J236" s="17"/>
    </row>
    <row r="237" spans="1:10" x14ac:dyDescent="0.25">
      <c r="A237" s="20" t="s">
        <v>340</v>
      </c>
      <c r="B237" s="20" t="s">
        <v>10</v>
      </c>
      <c r="C237" s="20" t="s">
        <v>11</v>
      </c>
      <c r="D237" s="33" t="s">
        <v>341</v>
      </c>
      <c r="E237" s="21">
        <f t="shared" ref="E237:J237" si="23">E248</f>
        <v>1</v>
      </c>
      <c r="F237" s="21">
        <f t="shared" si="23"/>
        <v>6756.54</v>
      </c>
      <c r="G237" s="21">
        <f t="shared" si="23"/>
        <v>6756.54</v>
      </c>
      <c r="H237" s="21">
        <f t="shared" si="23"/>
        <v>1</v>
      </c>
      <c r="I237" s="21">
        <f t="shared" si="23"/>
        <v>0</v>
      </c>
      <c r="J237" s="21">
        <f t="shared" si="23"/>
        <v>0</v>
      </c>
    </row>
    <row r="238" spans="1:10" ht="22.5" x14ac:dyDescent="0.25">
      <c r="A238" s="10" t="s">
        <v>342</v>
      </c>
      <c r="B238" s="11" t="s">
        <v>16</v>
      </c>
      <c r="C238" s="11" t="s">
        <v>17</v>
      </c>
      <c r="D238" s="15" t="s">
        <v>343</v>
      </c>
      <c r="E238" s="12">
        <v>1</v>
      </c>
      <c r="F238" s="12">
        <v>2531.81</v>
      </c>
      <c r="G238" s="13">
        <f>ROUND(E238*F238,2)</f>
        <v>2531.81</v>
      </c>
      <c r="H238" s="12">
        <v>1</v>
      </c>
      <c r="I238" s="36">
        <v>0</v>
      </c>
      <c r="J238" s="13">
        <f>ROUND(H238*I238,2)</f>
        <v>0</v>
      </c>
    </row>
    <row r="239" spans="1:10" ht="202.5" x14ac:dyDescent="0.25">
      <c r="A239" s="14"/>
      <c r="B239" s="14"/>
      <c r="C239" s="14"/>
      <c r="D239" s="15" t="s">
        <v>344</v>
      </c>
      <c r="E239" s="14"/>
      <c r="F239" s="14"/>
      <c r="G239" s="14"/>
      <c r="H239" s="14"/>
      <c r="I239" s="14"/>
      <c r="J239" s="14"/>
    </row>
    <row r="240" spans="1:10" ht="22.5" x14ac:dyDescent="0.25">
      <c r="A240" s="10" t="s">
        <v>345</v>
      </c>
      <c r="B240" s="11" t="s">
        <v>16</v>
      </c>
      <c r="C240" s="11" t="s">
        <v>38</v>
      </c>
      <c r="D240" s="15" t="s">
        <v>346</v>
      </c>
      <c r="E240" s="12">
        <v>575</v>
      </c>
      <c r="F240" s="12">
        <v>2.71</v>
      </c>
      <c r="G240" s="13">
        <f>ROUND(E240*F240,2)</f>
        <v>1558.25</v>
      </c>
      <c r="H240" s="12">
        <v>575</v>
      </c>
      <c r="I240" s="36">
        <v>0</v>
      </c>
      <c r="J240" s="13">
        <f>ROUND(H240*I240,2)</f>
        <v>0</v>
      </c>
    </row>
    <row r="241" spans="1:10" ht="45" x14ac:dyDescent="0.25">
      <c r="A241" s="14"/>
      <c r="B241" s="14"/>
      <c r="C241" s="14"/>
      <c r="D241" s="15" t="s">
        <v>347</v>
      </c>
      <c r="E241" s="14"/>
      <c r="F241" s="14"/>
      <c r="G241" s="14"/>
      <c r="H241" s="14"/>
      <c r="I241" s="14"/>
      <c r="J241" s="14"/>
    </row>
    <row r="242" spans="1:10" x14ac:dyDescent="0.25">
      <c r="A242" s="10" t="s">
        <v>348</v>
      </c>
      <c r="B242" s="11" t="s">
        <v>16</v>
      </c>
      <c r="C242" s="11" t="s">
        <v>17</v>
      </c>
      <c r="D242" s="15" t="s">
        <v>349</v>
      </c>
      <c r="E242" s="12">
        <v>4</v>
      </c>
      <c r="F242" s="12">
        <v>142.94</v>
      </c>
      <c r="G242" s="13">
        <f>ROUND(E242*F242,2)</f>
        <v>571.76</v>
      </c>
      <c r="H242" s="12">
        <v>4</v>
      </c>
      <c r="I242" s="36">
        <v>0</v>
      </c>
      <c r="J242" s="13">
        <f>ROUND(H242*I242,2)</f>
        <v>0</v>
      </c>
    </row>
    <row r="243" spans="1:10" ht="22.5" x14ac:dyDescent="0.25">
      <c r="A243" s="14"/>
      <c r="B243" s="14"/>
      <c r="C243" s="14"/>
      <c r="D243" s="15" t="s">
        <v>350</v>
      </c>
      <c r="E243" s="14"/>
      <c r="F243" s="14"/>
      <c r="G243" s="14"/>
      <c r="H243" s="14"/>
      <c r="I243" s="14"/>
      <c r="J243" s="14"/>
    </row>
    <row r="244" spans="1:10" ht="22.5" x14ac:dyDescent="0.25">
      <c r="A244" s="10" t="s">
        <v>351</v>
      </c>
      <c r="B244" s="11" t="s">
        <v>16</v>
      </c>
      <c r="C244" s="11" t="s">
        <v>17</v>
      </c>
      <c r="D244" s="15" t="s">
        <v>352</v>
      </c>
      <c r="E244" s="12">
        <v>1</v>
      </c>
      <c r="F244" s="12">
        <v>1598.61</v>
      </c>
      <c r="G244" s="13">
        <f>ROUND(E244*F244,2)</f>
        <v>1598.61</v>
      </c>
      <c r="H244" s="12">
        <v>1</v>
      </c>
      <c r="I244" s="36">
        <v>0</v>
      </c>
      <c r="J244" s="13">
        <f>ROUND(H244*I244,2)</f>
        <v>0</v>
      </c>
    </row>
    <row r="245" spans="1:10" ht="22.5" x14ac:dyDescent="0.25">
      <c r="A245" s="14"/>
      <c r="B245" s="14"/>
      <c r="C245" s="14"/>
      <c r="D245" s="15" t="s">
        <v>353</v>
      </c>
      <c r="E245" s="14"/>
      <c r="F245" s="14"/>
      <c r="G245" s="14"/>
      <c r="H245" s="14"/>
      <c r="I245" s="14"/>
      <c r="J245" s="14"/>
    </row>
    <row r="246" spans="1:10" ht="22.5" x14ac:dyDescent="0.25">
      <c r="A246" s="10" t="s">
        <v>354</v>
      </c>
      <c r="B246" s="11" t="s">
        <v>16</v>
      </c>
      <c r="C246" s="11" t="s">
        <v>17</v>
      </c>
      <c r="D246" s="15" t="s">
        <v>355</v>
      </c>
      <c r="E246" s="12">
        <v>1</v>
      </c>
      <c r="F246" s="12">
        <v>496.11</v>
      </c>
      <c r="G246" s="13">
        <f>ROUND(E246*F246,2)</f>
        <v>496.11</v>
      </c>
      <c r="H246" s="12">
        <v>1</v>
      </c>
      <c r="I246" s="36">
        <v>0</v>
      </c>
      <c r="J246" s="13">
        <f>ROUND(H246*I246,2)</f>
        <v>0</v>
      </c>
    </row>
    <row r="247" spans="1:10" ht="33.75" x14ac:dyDescent="0.25">
      <c r="A247" s="14"/>
      <c r="B247" s="14"/>
      <c r="C247" s="14"/>
      <c r="D247" s="15" t="s">
        <v>356</v>
      </c>
      <c r="E247" s="14"/>
      <c r="F247" s="14"/>
      <c r="G247" s="14"/>
      <c r="H247" s="14"/>
      <c r="I247" s="14"/>
      <c r="J247" s="14"/>
    </row>
    <row r="248" spans="1:10" x14ac:dyDescent="0.25">
      <c r="A248" s="14"/>
      <c r="B248" s="14"/>
      <c r="C248" s="14"/>
      <c r="D248" s="31" t="s">
        <v>357</v>
      </c>
      <c r="E248" s="12">
        <v>1</v>
      </c>
      <c r="F248" s="16">
        <f>G238+G240+G242+G244+G246</f>
        <v>6756.54</v>
      </c>
      <c r="G248" s="16">
        <f>ROUND(E248*F248,2)</f>
        <v>6756.54</v>
      </c>
      <c r="H248" s="12">
        <v>1</v>
      </c>
      <c r="I248" s="16">
        <f>J238+J240+J242+J244+J246</f>
        <v>0</v>
      </c>
      <c r="J248" s="16">
        <f>ROUND(H248*I248,2)</f>
        <v>0</v>
      </c>
    </row>
    <row r="249" spans="1:10" ht="1.1499999999999999" customHeight="1" x14ac:dyDescent="0.25">
      <c r="A249" s="17"/>
      <c r="B249" s="17"/>
      <c r="C249" s="17"/>
      <c r="D249" s="32"/>
      <c r="E249" s="17"/>
      <c r="F249" s="17"/>
      <c r="G249" s="17"/>
      <c r="H249" s="17"/>
      <c r="I249" s="17"/>
      <c r="J249" s="17"/>
    </row>
    <row r="250" spans="1:10" x14ac:dyDescent="0.25">
      <c r="A250" s="20" t="s">
        <v>358</v>
      </c>
      <c r="B250" s="20" t="s">
        <v>10</v>
      </c>
      <c r="C250" s="20" t="s">
        <v>11</v>
      </c>
      <c r="D250" s="33" t="s">
        <v>359</v>
      </c>
      <c r="E250" s="21">
        <f t="shared" ref="E250:J250" si="24">E257</f>
        <v>1</v>
      </c>
      <c r="F250" s="21">
        <f t="shared" si="24"/>
        <v>8506.61</v>
      </c>
      <c r="G250" s="21">
        <f t="shared" si="24"/>
        <v>8506.61</v>
      </c>
      <c r="H250" s="21">
        <f t="shared" si="24"/>
        <v>1</v>
      </c>
      <c r="I250" s="21">
        <f t="shared" si="24"/>
        <v>0</v>
      </c>
      <c r="J250" s="21">
        <f t="shared" si="24"/>
        <v>0</v>
      </c>
    </row>
    <row r="251" spans="1:10" x14ac:dyDescent="0.25">
      <c r="A251" s="10" t="s">
        <v>360</v>
      </c>
      <c r="B251" s="11" t="s">
        <v>16</v>
      </c>
      <c r="C251" s="11" t="s">
        <v>17</v>
      </c>
      <c r="D251" s="15" t="s">
        <v>361</v>
      </c>
      <c r="E251" s="12">
        <v>6</v>
      </c>
      <c r="F251" s="12">
        <v>169.67</v>
      </c>
      <c r="G251" s="13">
        <f>ROUND(E251*F251,2)</f>
        <v>1018.02</v>
      </c>
      <c r="H251" s="12">
        <v>6</v>
      </c>
      <c r="I251" s="36">
        <v>0</v>
      </c>
      <c r="J251" s="13">
        <f>ROUND(H251*I251,2)</f>
        <v>0</v>
      </c>
    </row>
    <row r="252" spans="1:10" ht="247.5" x14ac:dyDescent="0.25">
      <c r="A252" s="14"/>
      <c r="B252" s="14"/>
      <c r="C252" s="14"/>
      <c r="D252" s="15" t="s">
        <v>362</v>
      </c>
      <c r="E252" s="14"/>
      <c r="F252" s="14"/>
      <c r="G252" s="14"/>
      <c r="H252" s="14"/>
      <c r="I252" s="14"/>
      <c r="J252" s="14"/>
    </row>
    <row r="253" spans="1:10" x14ac:dyDescent="0.25">
      <c r="A253" s="10" t="s">
        <v>363</v>
      </c>
      <c r="B253" s="11" t="s">
        <v>16</v>
      </c>
      <c r="C253" s="11" t="s">
        <v>38</v>
      </c>
      <c r="D253" s="15" t="s">
        <v>364</v>
      </c>
      <c r="E253" s="12">
        <v>1490</v>
      </c>
      <c r="F253" s="12">
        <v>3.99</v>
      </c>
      <c r="G253" s="13">
        <f>ROUND(E253*F253,2)</f>
        <v>5945.1</v>
      </c>
      <c r="H253" s="12">
        <v>1490</v>
      </c>
      <c r="I253" s="36">
        <v>0</v>
      </c>
      <c r="J253" s="13">
        <f>ROUND(H253*I253,2)</f>
        <v>0</v>
      </c>
    </row>
    <row r="254" spans="1:10" ht="33.75" x14ac:dyDescent="0.25">
      <c r="A254" s="14"/>
      <c r="B254" s="14"/>
      <c r="C254" s="14"/>
      <c r="D254" s="15" t="s">
        <v>365</v>
      </c>
      <c r="E254" s="14"/>
      <c r="F254" s="14"/>
      <c r="G254" s="14"/>
      <c r="H254" s="14"/>
      <c r="I254" s="14"/>
      <c r="J254" s="14"/>
    </row>
    <row r="255" spans="1:10" ht="22.5" x14ac:dyDescent="0.25">
      <c r="A255" s="10" t="s">
        <v>366</v>
      </c>
      <c r="B255" s="11" t="s">
        <v>16</v>
      </c>
      <c r="C255" s="11" t="s">
        <v>17</v>
      </c>
      <c r="D255" s="15" t="s">
        <v>367</v>
      </c>
      <c r="E255" s="12">
        <v>1</v>
      </c>
      <c r="F255" s="12">
        <v>1543.49</v>
      </c>
      <c r="G255" s="13">
        <f>ROUND(E255*F255,2)</f>
        <v>1543.49</v>
      </c>
      <c r="H255" s="12">
        <v>1</v>
      </c>
      <c r="I255" s="36">
        <v>0</v>
      </c>
      <c r="J255" s="13">
        <f>ROUND(H255*I255,2)</f>
        <v>0</v>
      </c>
    </row>
    <row r="256" spans="1:10" ht="33.75" x14ac:dyDescent="0.25">
      <c r="A256" s="14"/>
      <c r="B256" s="14"/>
      <c r="C256" s="14"/>
      <c r="D256" s="15" t="s">
        <v>368</v>
      </c>
      <c r="E256" s="14"/>
      <c r="F256" s="14"/>
      <c r="G256" s="14"/>
      <c r="H256" s="14"/>
      <c r="I256" s="14"/>
      <c r="J256" s="14"/>
    </row>
    <row r="257" spans="1:10" x14ac:dyDescent="0.25">
      <c r="A257" s="14"/>
      <c r="B257" s="14"/>
      <c r="C257" s="14"/>
      <c r="D257" s="31" t="s">
        <v>369</v>
      </c>
      <c r="E257" s="12">
        <v>1</v>
      </c>
      <c r="F257" s="16">
        <f>G251+G253+G255</f>
        <v>8506.61</v>
      </c>
      <c r="G257" s="16">
        <f>ROUND(E257*F257,2)</f>
        <v>8506.61</v>
      </c>
      <c r="H257" s="12">
        <v>1</v>
      </c>
      <c r="I257" s="16">
        <f>J251+J253+J255</f>
        <v>0</v>
      </c>
      <c r="J257" s="16">
        <f>ROUND(H257*I257,2)</f>
        <v>0</v>
      </c>
    </row>
    <row r="258" spans="1:10" ht="1.1499999999999999" customHeight="1" x14ac:dyDescent="0.25">
      <c r="A258" s="17"/>
      <c r="B258" s="17"/>
      <c r="C258" s="17"/>
      <c r="D258" s="32"/>
      <c r="E258" s="17"/>
      <c r="F258" s="17"/>
      <c r="G258" s="17"/>
      <c r="H258" s="17"/>
      <c r="I258" s="17"/>
      <c r="J258" s="17"/>
    </row>
    <row r="259" spans="1:10" x14ac:dyDescent="0.25">
      <c r="A259" s="20" t="s">
        <v>370</v>
      </c>
      <c r="B259" s="20" t="s">
        <v>10</v>
      </c>
      <c r="C259" s="20" t="s">
        <v>11</v>
      </c>
      <c r="D259" s="33" t="s">
        <v>371</v>
      </c>
      <c r="E259" s="21">
        <f t="shared" ref="E259:J259" si="25">E262</f>
        <v>1</v>
      </c>
      <c r="F259" s="21">
        <f t="shared" si="25"/>
        <v>2575.9899999999998</v>
      </c>
      <c r="G259" s="21">
        <f t="shared" si="25"/>
        <v>2575.9899999999998</v>
      </c>
      <c r="H259" s="21">
        <f t="shared" si="25"/>
        <v>1</v>
      </c>
      <c r="I259" s="21">
        <f t="shared" si="25"/>
        <v>0</v>
      </c>
      <c r="J259" s="21">
        <f t="shared" si="25"/>
        <v>0</v>
      </c>
    </row>
    <row r="260" spans="1:10" ht="22.5" x14ac:dyDescent="0.25">
      <c r="A260" s="10" t="s">
        <v>372</v>
      </c>
      <c r="B260" s="11" t="s">
        <v>16</v>
      </c>
      <c r="C260" s="11" t="s">
        <v>17</v>
      </c>
      <c r="D260" s="15" t="s">
        <v>373</v>
      </c>
      <c r="E260" s="12">
        <v>1</v>
      </c>
      <c r="F260" s="12">
        <v>2575.9899999999998</v>
      </c>
      <c r="G260" s="13">
        <f>ROUND(E260*F260,2)</f>
        <v>2575.9899999999998</v>
      </c>
      <c r="H260" s="12">
        <v>1</v>
      </c>
      <c r="I260" s="36">
        <v>0</v>
      </c>
      <c r="J260" s="13">
        <f>ROUND(H260*I260,2)</f>
        <v>0</v>
      </c>
    </row>
    <row r="261" spans="1:10" ht="78.75" x14ac:dyDescent="0.25">
      <c r="A261" s="14"/>
      <c r="B261" s="14"/>
      <c r="C261" s="14"/>
      <c r="D261" s="15" t="s">
        <v>374</v>
      </c>
      <c r="E261" s="14"/>
      <c r="F261" s="14"/>
      <c r="G261" s="14"/>
      <c r="H261" s="14"/>
      <c r="I261" s="14"/>
      <c r="J261" s="14"/>
    </row>
    <row r="262" spans="1:10" x14ac:dyDescent="0.25">
      <c r="A262" s="14"/>
      <c r="B262" s="14"/>
      <c r="C262" s="14"/>
      <c r="D262" s="31" t="s">
        <v>375</v>
      </c>
      <c r="E262" s="12">
        <v>1</v>
      </c>
      <c r="F262" s="16">
        <f>G260</f>
        <v>2575.9899999999998</v>
      </c>
      <c r="G262" s="16">
        <f>ROUND(E262*F262,2)</f>
        <v>2575.9899999999998</v>
      </c>
      <c r="H262" s="12">
        <v>1</v>
      </c>
      <c r="I262" s="16">
        <f>J260</f>
        <v>0</v>
      </c>
      <c r="J262" s="16">
        <f>ROUND(H262*I262,2)</f>
        <v>0</v>
      </c>
    </row>
    <row r="263" spans="1:10" ht="1.1499999999999999" customHeight="1" x14ac:dyDescent="0.25">
      <c r="A263" s="17"/>
      <c r="B263" s="17"/>
      <c r="C263" s="17"/>
      <c r="D263" s="32"/>
      <c r="E263" s="17"/>
      <c r="F263" s="17"/>
      <c r="G263" s="17"/>
      <c r="H263" s="17"/>
      <c r="I263" s="17"/>
      <c r="J263" s="17"/>
    </row>
    <row r="264" spans="1:10" x14ac:dyDescent="0.25">
      <c r="A264" s="20" t="s">
        <v>376</v>
      </c>
      <c r="B264" s="20" t="s">
        <v>10</v>
      </c>
      <c r="C264" s="20" t="s">
        <v>11</v>
      </c>
      <c r="D264" s="33" t="s">
        <v>377</v>
      </c>
      <c r="E264" s="21">
        <f t="shared" ref="E264:J264" si="26">E279</f>
        <v>1</v>
      </c>
      <c r="F264" s="21">
        <f t="shared" si="26"/>
        <v>54200.49</v>
      </c>
      <c r="G264" s="21">
        <f t="shared" si="26"/>
        <v>54200.49</v>
      </c>
      <c r="H264" s="21">
        <f t="shared" si="26"/>
        <v>1</v>
      </c>
      <c r="I264" s="21">
        <f t="shared" si="26"/>
        <v>0</v>
      </c>
      <c r="J264" s="21">
        <f t="shared" si="26"/>
        <v>0</v>
      </c>
    </row>
    <row r="265" spans="1:10" x14ac:dyDescent="0.25">
      <c r="A265" s="10" t="s">
        <v>378</v>
      </c>
      <c r="B265" s="11" t="s">
        <v>16</v>
      </c>
      <c r="C265" s="11" t="s">
        <v>17</v>
      </c>
      <c r="D265" s="15" t="s">
        <v>379</v>
      </c>
      <c r="E265" s="12">
        <v>4</v>
      </c>
      <c r="F265" s="12">
        <v>768.92</v>
      </c>
      <c r="G265" s="13">
        <f>ROUND(E265*F265,2)</f>
        <v>3075.68</v>
      </c>
      <c r="H265" s="12">
        <v>4</v>
      </c>
      <c r="I265" s="36">
        <v>0</v>
      </c>
      <c r="J265" s="13">
        <f>ROUND(H265*I265,2)</f>
        <v>0</v>
      </c>
    </row>
    <row r="266" spans="1:10" ht="33.75" x14ac:dyDescent="0.25">
      <c r="A266" s="14"/>
      <c r="B266" s="14"/>
      <c r="C266" s="14"/>
      <c r="D266" s="15" t="s">
        <v>380</v>
      </c>
      <c r="E266" s="14"/>
      <c r="F266" s="14"/>
      <c r="G266" s="14"/>
      <c r="H266" s="14"/>
      <c r="I266" s="14"/>
      <c r="J266" s="14"/>
    </row>
    <row r="267" spans="1:10" ht="22.5" x14ac:dyDescent="0.25">
      <c r="A267" s="10" t="s">
        <v>381</v>
      </c>
      <c r="B267" s="11" t="s">
        <v>16</v>
      </c>
      <c r="C267" s="11" t="s">
        <v>17</v>
      </c>
      <c r="D267" s="15" t="s">
        <v>382</v>
      </c>
      <c r="E267" s="12">
        <v>4</v>
      </c>
      <c r="F267" s="12">
        <v>7222.95</v>
      </c>
      <c r="G267" s="13">
        <f>ROUND(E267*F267,2)</f>
        <v>28891.8</v>
      </c>
      <c r="H267" s="12">
        <v>4</v>
      </c>
      <c r="I267" s="36">
        <v>0</v>
      </c>
      <c r="J267" s="13">
        <f>ROUND(H267*I267,2)</f>
        <v>0</v>
      </c>
    </row>
    <row r="268" spans="1:10" ht="112.5" x14ac:dyDescent="0.25">
      <c r="A268" s="14"/>
      <c r="B268" s="14"/>
      <c r="C268" s="14"/>
      <c r="D268" s="15" t="s">
        <v>383</v>
      </c>
      <c r="E268" s="14"/>
      <c r="F268" s="14"/>
      <c r="G268" s="14"/>
      <c r="H268" s="14"/>
      <c r="I268" s="14"/>
      <c r="J268" s="14"/>
    </row>
    <row r="269" spans="1:10" x14ac:dyDescent="0.25">
      <c r="A269" s="10" t="s">
        <v>384</v>
      </c>
      <c r="B269" s="11" t="s">
        <v>16</v>
      </c>
      <c r="C269" s="11" t="s">
        <v>17</v>
      </c>
      <c r="D269" s="15" t="s">
        <v>385</v>
      </c>
      <c r="E269" s="12">
        <v>4</v>
      </c>
      <c r="F269" s="12">
        <v>3755.42</v>
      </c>
      <c r="G269" s="13">
        <f>ROUND(E269*F269,2)</f>
        <v>15021.68</v>
      </c>
      <c r="H269" s="12">
        <v>4</v>
      </c>
      <c r="I269" s="36">
        <v>0</v>
      </c>
      <c r="J269" s="13">
        <f>ROUND(H269*I269,2)</f>
        <v>0</v>
      </c>
    </row>
    <row r="270" spans="1:10" ht="78.75" x14ac:dyDescent="0.25">
      <c r="A270" s="14"/>
      <c r="B270" s="14"/>
      <c r="C270" s="14"/>
      <c r="D270" s="15" t="s">
        <v>386</v>
      </c>
      <c r="E270" s="14"/>
      <c r="F270" s="14"/>
      <c r="G270" s="14"/>
      <c r="H270" s="14"/>
      <c r="I270" s="14"/>
      <c r="J270" s="14"/>
    </row>
    <row r="271" spans="1:10" x14ac:dyDescent="0.25">
      <c r="A271" s="10" t="s">
        <v>387</v>
      </c>
      <c r="B271" s="11" t="s">
        <v>16</v>
      </c>
      <c r="C271" s="11" t="s">
        <v>38</v>
      </c>
      <c r="D271" s="15" t="s">
        <v>388</v>
      </c>
      <c r="E271" s="12">
        <v>580</v>
      </c>
      <c r="F271" s="12">
        <v>5.67</v>
      </c>
      <c r="G271" s="13">
        <f>ROUND(E271*F271,2)</f>
        <v>3288.6</v>
      </c>
      <c r="H271" s="12">
        <v>580</v>
      </c>
      <c r="I271" s="36">
        <v>0</v>
      </c>
      <c r="J271" s="13">
        <f>ROUND(H271*I271,2)</f>
        <v>0</v>
      </c>
    </row>
    <row r="272" spans="1:10" ht="56.25" x14ac:dyDescent="0.25">
      <c r="A272" s="14"/>
      <c r="B272" s="14"/>
      <c r="C272" s="14"/>
      <c r="D272" s="15" t="s">
        <v>389</v>
      </c>
      <c r="E272" s="14"/>
      <c r="F272" s="14"/>
      <c r="G272" s="14"/>
      <c r="H272" s="14"/>
      <c r="I272" s="14"/>
      <c r="J272" s="14"/>
    </row>
    <row r="273" spans="1:10" x14ac:dyDescent="0.25">
      <c r="A273" s="10" t="s">
        <v>390</v>
      </c>
      <c r="B273" s="11" t="s">
        <v>16</v>
      </c>
      <c r="C273" s="11" t="s">
        <v>38</v>
      </c>
      <c r="D273" s="15" t="s">
        <v>391</v>
      </c>
      <c r="E273" s="12">
        <v>580</v>
      </c>
      <c r="F273" s="12">
        <v>4.88</v>
      </c>
      <c r="G273" s="13">
        <f>ROUND(E273*F273,2)</f>
        <v>2830.4</v>
      </c>
      <c r="H273" s="12">
        <v>580</v>
      </c>
      <c r="I273" s="36">
        <v>0</v>
      </c>
      <c r="J273" s="13">
        <f>ROUND(H273*I273,2)</f>
        <v>0</v>
      </c>
    </row>
    <row r="274" spans="1:10" ht="67.5" x14ac:dyDescent="0.25">
      <c r="A274" s="14"/>
      <c r="B274" s="14"/>
      <c r="C274" s="14"/>
      <c r="D274" s="15" t="s">
        <v>392</v>
      </c>
      <c r="E274" s="14"/>
      <c r="F274" s="14"/>
      <c r="G274" s="14"/>
      <c r="H274" s="14"/>
      <c r="I274" s="14"/>
      <c r="J274" s="14"/>
    </row>
    <row r="275" spans="1:10" ht="22.5" x14ac:dyDescent="0.25">
      <c r="A275" s="10" t="s">
        <v>393</v>
      </c>
      <c r="B275" s="11" t="s">
        <v>16</v>
      </c>
      <c r="C275" s="11" t="s">
        <v>17</v>
      </c>
      <c r="D275" s="15" t="s">
        <v>394</v>
      </c>
      <c r="E275" s="12">
        <v>1</v>
      </c>
      <c r="F275" s="12">
        <v>826.86</v>
      </c>
      <c r="G275" s="13">
        <f>ROUND(E275*F275,2)</f>
        <v>826.86</v>
      </c>
      <c r="H275" s="12">
        <v>1</v>
      </c>
      <c r="I275" s="36">
        <v>0</v>
      </c>
      <c r="J275" s="13">
        <f>ROUND(H275*I275,2)</f>
        <v>0</v>
      </c>
    </row>
    <row r="276" spans="1:10" ht="22.5" x14ac:dyDescent="0.25">
      <c r="A276" s="14"/>
      <c r="B276" s="14"/>
      <c r="C276" s="14"/>
      <c r="D276" s="15" t="s">
        <v>395</v>
      </c>
      <c r="E276" s="14"/>
      <c r="F276" s="14"/>
      <c r="G276" s="14"/>
      <c r="H276" s="14"/>
      <c r="I276" s="14"/>
      <c r="J276" s="14"/>
    </row>
    <row r="277" spans="1:10" ht="22.5" x14ac:dyDescent="0.25">
      <c r="A277" s="10" t="s">
        <v>396</v>
      </c>
      <c r="B277" s="11" t="s">
        <v>16</v>
      </c>
      <c r="C277" s="11" t="s">
        <v>17</v>
      </c>
      <c r="D277" s="15" t="s">
        <v>397</v>
      </c>
      <c r="E277" s="12">
        <v>1</v>
      </c>
      <c r="F277" s="12">
        <v>265.47000000000003</v>
      </c>
      <c r="G277" s="13">
        <f>ROUND(E277*F277,2)</f>
        <v>265.47000000000003</v>
      </c>
      <c r="H277" s="12">
        <v>1</v>
      </c>
      <c r="I277" s="36">
        <v>0</v>
      </c>
      <c r="J277" s="13">
        <f>ROUND(H277*I277,2)</f>
        <v>0</v>
      </c>
    </row>
    <row r="278" spans="1:10" ht="22.5" x14ac:dyDescent="0.25">
      <c r="A278" s="14"/>
      <c r="B278" s="14"/>
      <c r="C278" s="14"/>
      <c r="D278" s="15" t="s">
        <v>398</v>
      </c>
      <c r="E278" s="14"/>
      <c r="F278" s="14"/>
      <c r="G278" s="14"/>
      <c r="H278" s="14"/>
      <c r="I278" s="14"/>
      <c r="J278" s="14"/>
    </row>
    <row r="279" spans="1:10" x14ac:dyDescent="0.25">
      <c r="A279" s="14"/>
      <c r="B279" s="14"/>
      <c r="C279" s="14"/>
      <c r="D279" s="31" t="s">
        <v>399</v>
      </c>
      <c r="E279" s="12">
        <v>1</v>
      </c>
      <c r="F279" s="16">
        <f>G265+G267+G269+G271+G273+G275+G277</f>
        <v>54200.49</v>
      </c>
      <c r="G279" s="16">
        <f>ROUND(E279*F279,2)</f>
        <v>54200.49</v>
      </c>
      <c r="H279" s="12">
        <v>1</v>
      </c>
      <c r="I279" s="16">
        <f>J265+J267+J269+J271+J273+J275+J277</f>
        <v>0</v>
      </c>
      <c r="J279" s="16">
        <f>ROUND(H279*I279,2)</f>
        <v>0</v>
      </c>
    </row>
    <row r="280" spans="1:10" ht="1.1499999999999999" customHeight="1" x14ac:dyDescent="0.25">
      <c r="A280" s="17"/>
      <c r="B280" s="17"/>
      <c r="C280" s="17"/>
      <c r="D280" s="32"/>
      <c r="E280" s="17"/>
      <c r="F280" s="17"/>
      <c r="G280" s="17"/>
      <c r="H280" s="17"/>
      <c r="I280" s="17"/>
      <c r="J280" s="17"/>
    </row>
    <row r="281" spans="1:10" x14ac:dyDescent="0.25">
      <c r="A281" s="20" t="s">
        <v>400</v>
      </c>
      <c r="B281" s="20" t="s">
        <v>10</v>
      </c>
      <c r="C281" s="20" t="s">
        <v>11</v>
      </c>
      <c r="D281" s="33" t="s">
        <v>401</v>
      </c>
      <c r="E281" s="21">
        <f t="shared" ref="E281:J281" si="27">E292</f>
        <v>1</v>
      </c>
      <c r="F281" s="21">
        <f t="shared" si="27"/>
        <v>14335.97</v>
      </c>
      <c r="G281" s="21">
        <f t="shared" si="27"/>
        <v>14335.97</v>
      </c>
      <c r="H281" s="21">
        <f t="shared" si="27"/>
        <v>1</v>
      </c>
      <c r="I281" s="21">
        <f t="shared" si="27"/>
        <v>0</v>
      </c>
      <c r="J281" s="21">
        <f t="shared" si="27"/>
        <v>0</v>
      </c>
    </row>
    <row r="282" spans="1:10" x14ac:dyDescent="0.25">
      <c r="A282" s="10" t="s">
        <v>402</v>
      </c>
      <c r="B282" s="11" t="s">
        <v>16</v>
      </c>
      <c r="C282" s="11" t="s">
        <v>17</v>
      </c>
      <c r="D282" s="15" t="s">
        <v>403</v>
      </c>
      <c r="E282" s="12">
        <v>1</v>
      </c>
      <c r="F282" s="12">
        <v>1837.5</v>
      </c>
      <c r="G282" s="13">
        <f>ROUND(E282*F282,2)</f>
        <v>1837.5</v>
      </c>
      <c r="H282" s="12">
        <v>1</v>
      </c>
      <c r="I282" s="36">
        <v>0</v>
      </c>
      <c r="J282" s="13">
        <f>ROUND(H282*I282,2)</f>
        <v>0</v>
      </c>
    </row>
    <row r="283" spans="1:10" ht="90" x14ac:dyDescent="0.25">
      <c r="A283" s="14"/>
      <c r="B283" s="14"/>
      <c r="C283" s="14"/>
      <c r="D283" s="15" t="s">
        <v>404</v>
      </c>
      <c r="E283" s="14"/>
      <c r="F283" s="14"/>
      <c r="G283" s="14"/>
      <c r="H283" s="14"/>
      <c r="I283" s="14"/>
      <c r="J283" s="14"/>
    </row>
    <row r="284" spans="1:10" x14ac:dyDescent="0.25">
      <c r="A284" s="10" t="s">
        <v>405</v>
      </c>
      <c r="B284" s="11" t="s">
        <v>16</v>
      </c>
      <c r="C284" s="11" t="s">
        <v>38</v>
      </c>
      <c r="D284" s="15" t="s">
        <v>406</v>
      </c>
      <c r="E284" s="12">
        <v>175</v>
      </c>
      <c r="F284" s="12">
        <v>44.96</v>
      </c>
      <c r="G284" s="13">
        <f>ROUND(E284*F284,2)</f>
        <v>7868</v>
      </c>
      <c r="H284" s="12">
        <v>175</v>
      </c>
      <c r="I284" s="36">
        <v>0</v>
      </c>
      <c r="J284" s="13">
        <f>ROUND(H284*I284,2)</f>
        <v>0</v>
      </c>
    </row>
    <row r="285" spans="1:10" ht="67.5" x14ac:dyDescent="0.25">
      <c r="A285" s="14"/>
      <c r="B285" s="14"/>
      <c r="C285" s="14"/>
      <c r="D285" s="15" t="s">
        <v>407</v>
      </c>
      <c r="E285" s="14"/>
      <c r="F285" s="14"/>
      <c r="G285" s="14"/>
      <c r="H285" s="14"/>
      <c r="I285" s="14"/>
      <c r="J285" s="14"/>
    </row>
    <row r="286" spans="1:10" x14ac:dyDescent="0.25">
      <c r="A286" s="10" t="s">
        <v>408</v>
      </c>
      <c r="B286" s="11" t="s">
        <v>16</v>
      </c>
      <c r="C286" s="11" t="s">
        <v>17</v>
      </c>
      <c r="D286" s="15" t="s">
        <v>409</v>
      </c>
      <c r="E286" s="12">
        <v>1</v>
      </c>
      <c r="F286" s="12">
        <v>2701.11</v>
      </c>
      <c r="G286" s="13">
        <f>ROUND(E286*F286,2)</f>
        <v>2701.11</v>
      </c>
      <c r="H286" s="12">
        <v>1</v>
      </c>
      <c r="I286" s="36">
        <v>0</v>
      </c>
      <c r="J286" s="13">
        <f>ROUND(H286*I286,2)</f>
        <v>0</v>
      </c>
    </row>
    <row r="287" spans="1:10" ht="67.5" x14ac:dyDescent="0.25">
      <c r="A287" s="14"/>
      <c r="B287" s="14"/>
      <c r="C287" s="14"/>
      <c r="D287" s="15" t="s">
        <v>410</v>
      </c>
      <c r="E287" s="14"/>
      <c r="F287" s="14"/>
      <c r="G287" s="14"/>
      <c r="H287" s="14"/>
      <c r="I287" s="14"/>
      <c r="J287" s="14"/>
    </row>
    <row r="288" spans="1:10" x14ac:dyDescent="0.25">
      <c r="A288" s="10" t="s">
        <v>411</v>
      </c>
      <c r="B288" s="11" t="s">
        <v>16</v>
      </c>
      <c r="C288" s="11" t="s">
        <v>17</v>
      </c>
      <c r="D288" s="15" t="s">
        <v>412</v>
      </c>
      <c r="E288" s="12">
        <v>1</v>
      </c>
      <c r="F288" s="12">
        <v>1653.75</v>
      </c>
      <c r="G288" s="13">
        <f>ROUND(E288*F288,2)</f>
        <v>1653.75</v>
      </c>
      <c r="H288" s="12">
        <v>1</v>
      </c>
      <c r="I288" s="36">
        <v>0</v>
      </c>
      <c r="J288" s="13">
        <f>ROUND(H288*I288,2)</f>
        <v>0</v>
      </c>
    </row>
    <row r="289" spans="1:10" ht="33.75" x14ac:dyDescent="0.25">
      <c r="A289" s="14"/>
      <c r="B289" s="14"/>
      <c r="C289" s="14"/>
      <c r="D289" s="15" t="s">
        <v>335</v>
      </c>
      <c r="E289" s="14"/>
      <c r="F289" s="14"/>
      <c r="G289" s="14"/>
      <c r="H289" s="14"/>
      <c r="I289" s="14"/>
      <c r="J289" s="14"/>
    </row>
    <row r="290" spans="1:10" ht="22.5" x14ac:dyDescent="0.25">
      <c r="A290" s="10" t="s">
        <v>413</v>
      </c>
      <c r="B290" s="11" t="s">
        <v>16</v>
      </c>
      <c r="C290" s="11" t="s">
        <v>17</v>
      </c>
      <c r="D290" s="15" t="s">
        <v>414</v>
      </c>
      <c r="E290" s="12">
        <v>1</v>
      </c>
      <c r="F290" s="12">
        <v>275.61</v>
      </c>
      <c r="G290" s="13">
        <f>ROUND(E290*F290,2)</f>
        <v>275.61</v>
      </c>
      <c r="H290" s="12">
        <v>1</v>
      </c>
      <c r="I290" s="36">
        <v>0</v>
      </c>
      <c r="J290" s="13">
        <f>ROUND(H290*I290,2)</f>
        <v>0</v>
      </c>
    </row>
    <row r="291" spans="1:10" ht="22.5" x14ac:dyDescent="0.25">
      <c r="A291" s="14"/>
      <c r="B291" s="14"/>
      <c r="C291" s="14"/>
      <c r="D291" s="15" t="s">
        <v>415</v>
      </c>
      <c r="E291" s="14"/>
      <c r="F291" s="14"/>
      <c r="G291" s="14"/>
      <c r="H291" s="14"/>
      <c r="I291" s="14"/>
      <c r="J291" s="14"/>
    </row>
    <row r="292" spans="1:10" x14ac:dyDescent="0.25">
      <c r="A292" s="14"/>
      <c r="B292" s="14"/>
      <c r="C292" s="14"/>
      <c r="D292" s="31" t="s">
        <v>416</v>
      </c>
      <c r="E292" s="12">
        <v>1</v>
      </c>
      <c r="F292" s="16">
        <f>G282+G284+G286+G288+G290</f>
        <v>14335.97</v>
      </c>
      <c r="G292" s="16">
        <f>ROUND(E292*F292,2)</f>
        <v>14335.97</v>
      </c>
      <c r="H292" s="12">
        <v>1</v>
      </c>
      <c r="I292" s="16">
        <f>J282+J284+J286+J288+J290</f>
        <v>0</v>
      </c>
      <c r="J292" s="16">
        <f>ROUND(H292*I292,2)</f>
        <v>0</v>
      </c>
    </row>
    <row r="293" spans="1:10" ht="1.1499999999999999" customHeight="1" x14ac:dyDescent="0.25">
      <c r="A293" s="17"/>
      <c r="B293" s="17"/>
      <c r="C293" s="17"/>
      <c r="D293" s="32"/>
      <c r="E293" s="17"/>
      <c r="F293" s="17"/>
      <c r="G293" s="17"/>
      <c r="H293" s="17"/>
      <c r="I293" s="17"/>
      <c r="J293" s="17"/>
    </row>
    <row r="294" spans="1:10" x14ac:dyDescent="0.25">
      <c r="A294" s="20" t="s">
        <v>417</v>
      </c>
      <c r="B294" s="20" t="s">
        <v>10</v>
      </c>
      <c r="C294" s="20" t="s">
        <v>11</v>
      </c>
      <c r="D294" s="33" t="s">
        <v>418</v>
      </c>
      <c r="E294" s="21">
        <f t="shared" ref="E294:J294" si="28">E303</f>
        <v>1</v>
      </c>
      <c r="F294" s="21">
        <f t="shared" si="28"/>
        <v>4177.68</v>
      </c>
      <c r="G294" s="21">
        <f t="shared" si="28"/>
        <v>4177.68</v>
      </c>
      <c r="H294" s="21">
        <f t="shared" si="28"/>
        <v>1</v>
      </c>
      <c r="I294" s="21">
        <f t="shared" si="28"/>
        <v>0</v>
      </c>
      <c r="J294" s="21">
        <f t="shared" si="28"/>
        <v>0</v>
      </c>
    </row>
    <row r="295" spans="1:10" ht="22.5" x14ac:dyDescent="0.25">
      <c r="A295" s="10" t="s">
        <v>419</v>
      </c>
      <c r="B295" s="11" t="s">
        <v>16</v>
      </c>
      <c r="C295" s="11" t="s">
        <v>17</v>
      </c>
      <c r="D295" s="15" t="s">
        <v>420</v>
      </c>
      <c r="E295" s="12">
        <v>4</v>
      </c>
      <c r="F295" s="12">
        <v>157.5</v>
      </c>
      <c r="G295" s="13">
        <f>ROUND(E295*F295,2)</f>
        <v>630</v>
      </c>
      <c r="H295" s="12">
        <v>4</v>
      </c>
      <c r="I295" s="36">
        <v>0</v>
      </c>
      <c r="J295" s="13">
        <f>ROUND(H295*I295,2)</f>
        <v>0</v>
      </c>
    </row>
    <row r="296" spans="1:10" ht="168.75" x14ac:dyDescent="0.25">
      <c r="A296" s="14"/>
      <c r="B296" s="14"/>
      <c r="C296" s="14"/>
      <c r="D296" s="15" t="s">
        <v>421</v>
      </c>
      <c r="E296" s="14"/>
      <c r="F296" s="14"/>
      <c r="G296" s="14"/>
      <c r="H296" s="14"/>
      <c r="I296" s="14"/>
      <c r="J296" s="14"/>
    </row>
    <row r="297" spans="1:10" x14ac:dyDescent="0.25">
      <c r="A297" s="10" t="s">
        <v>422</v>
      </c>
      <c r="B297" s="11" t="s">
        <v>16</v>
      </c>
      <c r="C297" s="11" t="s">
        <v>38</v>
      </c>
      <c r="D297" s="15" t="s">
        <v>423</v>
      </c>
      <c r="E297" s="12">
        <v>450</v>
      </c>
      <c r="F297" s="12">
        <v>5.46</v>
      </c>
      <c r="G297" s="13">
        <f>ROUND(E297*F297,2)</f>
        <v>2457</v>
      </c>
      <c r="H297" s="12">
        <v>450</v>
      </c>
      <c r="I297" s="36">
        <v>0</v>
      </c>
      <c r="J297" s="13">
        <f>ROUND(H297*I297,2)</f>
        <v>0</v>
      </c>
    </row>
    <row r="298" spans="1:10" ht="78.75" x14ac:dyDescent="0.25">
      <c r="A298" s="14"/>
      <c r="B298" s="14"/>
      <c r="C298" s="14"/>
      <c r="D298" s="15" t="s">
        <v>424</v>
      </c>
      <c r="E298" s="14"/>
      <c r="F298" s="14"/>
      <c r="G298" s="14"/>
      <c r="H298" s="14"/>
      <c r="I298" s="14"/>
      <c r="J298" s="14"/>
    </row>
    <row r="299" spans="1:10" x14ac:dyDescent="0.25">
      <c r="A299" s="10" t="s">
        <v>425</v>
      </c>
      <c r="B299" s="11" t="s">
        <v>16</v>
      </c>
      <c r="C299" s="11" t="s">
        <v>17</v>
      </c>
      <c r="D299" s="15" t="s">
        <v>426</v>
      </c>
      <c r="E299" s="12">
        <v>1</v>
      </c>
      <c r="F299" s="12">
        <v>787.5</v>
      </c>
      <c r="G299" s="13">
        <f>ROUND(E299*F299,2)</f>
        <v>787.5</v>
      </c>
      <c r="H299" s="12">
        <v>1</v>
      </c>
      <c r="I299" s="36">
        <v>0</v>
      </c>
      <c r="J299" s="13">
        <f>ROUND(H299*I299,2)</f>
        <v>0</v>
      </c>
    </row>
    <row r="300" spans="1:10" ht="33.75" x14ac:dyDescent="0.25">
      <c r="A300" s="14"/>
      <c r="B300" s="14"/>
      <c r="C300" s="14"/>
      <c r="D300" s="15" t="s">
        <v>427</v>
      </c>
      <c r="E300" s="14"/>
      <c r="F300" s="14"/>
      <c r="G300" s="14"/>
      <c r="H300" s="14"/>
      <c r="I300" s="14"/>
      <c r="J300" s="14"/>
    </row>
    <row r="301" spans="1:10" x14ac:dyDescent="0.25">
      <c r="A301" s="10" t="s">
        <v>428</v>
      </c>
      <c r="B301" s="11" t="s">
        <v>16</v>
      </c>
      <c r="C301" s="11" t="s">
        <v>17</v>
      </c>
      <c r="D301" s="15" t="s">
        <v>429</v>
      </c>
      <c r="E301" s="12">
        <v>1</v>
      </c>
      <c r="F301" s="12">
        <v>303.18</v>
      </c>
      <c r="G301" s="13">
        <f>ROUND(E301*F301,2)</f>
        <v>303.18</v>
      </c>
      <c r="H301" s="12">
        <v>1</v>
      </c>
      <c r="I301" s="36">
        <v>0</v>
      </c>
      <c r="J301" s="13">
        <f>ROUND(H301*I301,2)</f>
        <v>0</v>
      </c>
    </row>
    <row r="302" spans="1:10" ht="22.5" x14ac:dyDescent="0.25">
      <c r="A302" s="14"/>
      <c r="B302" s="14"/>
      <c r="C302" s="14"/>
      <c r="D302" s="15" t="s">
        <v>430</v>
      </c>
      <c r="E302" s="14"/>
      <c r="F302" s="14"/>
      <c r="G302" s="14"/>
      <c r="H302" s="14"/>
      <c r="I302" s="14"/>
      <c r="J302" s="14"/>
    </row>
    <row r="303" spans="1:10" x14ac:dyDescent="0.25">
      <c r="A303" s="14"/>
      <c r="B303" s="14"/>
      <c r="C303" s="14"/>
      <c r="D303" s="31" t="s">
        <v>431</v>
      </c>
      <c r="E303" s="12">
        <v>1</v>
      </c>
      <c r="F303" s="16">
        <f>G295+G297+G299+G301</f>
        <v>4177.68</v>
      </c>
      <c r="G303" s="16">
        <f>ROUND(E303*F303,2)</f>
        <v>4177.68</v>
      </c>
      <c r="H303" s="12">
        <v>1</v>
      </c>
      <c r="I303" s="16">
        <f>J295+J297+J299+J301</f>
        <v>0</v>
      </c>
      <c r="J303" s="16">
        <f>ROUND(H303*I303,2)</f>
        <v>0</v>
      </c>
    </row>
    <row r="304" spans="1:10" ht="1.1499999999999999" customHeight="1" x14ac:dyDescent="0.25">
      <c r="A304" s="17"/>
      <c r="B304" s="17"/>
      <c r="C304" s="17"/>
      <c r="D304" s="32"/>
      <c r="E304" s="17"/>
      <c r="F304" s="17"/>
      <c r="G304" s="17"/>
      <c r="H304" s="17"/>
      <c r="I304" s="17"/>
      <c r="J304" s="17"/>
    </row>
    <row r="305" spans="1:10" x14ac:dyDescent="0.25">
      <c r="A305" s="20" t="s">
        <v>432</v>
      </c>
      <c r="B305" s="20" t="s">
        <v>10</v>
      </c>
      <c r="C305" s="20" t="s">
        <v>11</v>
      </c>
      <c r="D305" s="33" t="s">
        <v>433</v>
      </c>
      <c r="E305" s="21">
        <f t="shared" ref="E305:J305" si="29">E310</f>
        <v>1</v>
      </c>
      <c r="F305" s="21">
        <f t="shared" si="29"/>
        <v>5648.25</v>
      </c>
      <c r="G305" s="21">
        <f t="shared" si="29"/>
        <v>5648.25</v>
      </c>
      <c r="H305" s="21">
        <f t="shared" si="29"/>
        <v>1</v>
      </c>
      <c r="I305" s="21">
        <f t="shared" si="29"/>
        <v>0</v>
      </c>
      <c r="J305" s="21">
        <f t="shared" si="29"/>
        <v>0</v>
      </c>
    </row>
    <row r="306" spans="1:10" ht="22.5" x14ac:dyDescent="0.25">
      <c r="A306" s="10" t="s">
        <v>434</v>
      </c>
      <c r="B306" s="11" t="s">
        <v>16</v>
      </c>
      <c r="C306" s="11" t="s">
        <v>17</v>
      </c>
      <c r="D306" s="15" t="s">
        <v>435</v>
      </c>
      <c r="E306" s="12">
        <v>1</v>
      </c>
      <c r="F306" s="12">
        <v>3753.75</v>
      </c>
      <c r="G306" s="13">
        <f>ROUND(E306*F306,2)</f>
        <v>3753.75</v>
      </c>
      <c r="H306" s="12">
        <v>1</v>
      </c>
      <c r="I306" s="36">
        <v>0</v>
      </c>
      <c r="J306" s="13">
        <f>ROUND(H306*I306,2)</f>
        <v>0</v>
      </c>
    </row>
    <row r="307" spans="1:10" ht="157.5" x14ac:dyDescent="0.25">
      <c r="A307" s="14"/>
      <c r="B307" s="14"/>
      <c r="C307" s="14"/>
      <c r="D307" s="15" t="s">
        <v>436</v>
      </c>
      <c r="E307" s="14"/>
      <c r="F307" s="14"/>
      <c r="G307" s="14"/>
      <c r="H307" s="14"/>
      <c r="I307" s="14"/>
      <c r="J307" s="14"/>
    </row>
    <row r="308" spans="1:10" ht="22.5" x14ac:dyDescent="0.25">
      <c r="A308" s="10" t="s">
        <v>437</v>
      </c>
      <c r="B308" s="11" t="s">
        <v>16</v>
      </c>
      <c r="C308" s="11" t="s">
        <v>38</v>
      </c>
      <c r="D308" s="15" t="s">
        <v>438</v>
      </c>
      <c r="E308" s="12">
        <v>150</v>
      </c>
      <c r="F308" s="12">
        <v>12.63</v>
      </c>
      <c r="G308" s="13">
        <f>ROUND(E308*F308,2)</f>
        <v>1894.5</v>
      </c>
      <c r="H308" s="12">
        <v>150</v>
      </c>
      <c r="I308" s="36">
        <v>0</v>
      </c>
      <c r="J308" s="13">
        <f>ROUND(H308*I308,2)</f>
        <v>0</v>
      </c>
    </row>
    <row r="309" spans="1:10" ht="67.5" x14ac:dyDescent="0.25">
      <c r="A309" s="14"/>
      <c r="B309" s="14"/>
      <c r="C309" s="14"/>
      <c r="D309" s="15" t="s">
        <v>439</v>
      </c>
      <c r="E309" s="14"/>
      <c r="F309" s="14"/>
      <c r="G309" s="14"/>
      <c r="H309" s="14"/>
      <c r="I309" s="14"/>
      <c r="J309" s="14"/>
    </row>
    <row r="310" spans="1:10" x14ac:dyDescent="0.25">
      <c r="A310" s="14"/>
      <c r="B310" s="14"/>
      <c r="C310" s="14"/>
      <c r="D310" s="31" t="s">
        <v>440</v>
      </c>
      <c r="E310" s="12">
        <v>1</v>
      </c>
      <c r="F310" s="16">
        <f>G306+G308</f>
        <v>5648.25</v>
      </c>
      <c r="G310" s="16">
        <f>ROUND(E310*F310,2)</f>
        <v>5648.25</v>
      </c>
      <c r="H310" s="12">
        <v>1</v>
      </c>
      <c r="I310" s="16">
        <f>J306+J308</f>
        <v>0</v>
      </c>
      <c r="J310" s="16">
        <f>ROUND(H310*I310,2)</f>
        <v>0</v>
      </c>
    </row>
    <row r="311" spans="1:10" ht="1.1499999999999999" customHeight="1" x14ac:dyDescent="0.25">
      <c r="A311" s="17"/>
      <c r="B311" s="17"/>
      <c r="C311" s="17"/>
      <c r="D311" s="32"/>
      <c r="E311" s="17"/>
      <c r="F311" s="17"/>
      <c r="G311" s="17"/>
      <c r="H311" s="17"/>
      <c r="I311" s="17"/>
      <c r="J311" s="17"/>
    </row>
    <row r="312" spans="1:10" ht="22.5" x14ac:dyDescent="0.25">
      <c r="A312" s="20" t="s">
        <v>441</v>
      </c>
      <c r="B312" s="20" t="s">
        <v>10</v>
      </c>
      <c r="C312" s="20" t="s">
        <v>11</v>
      </c>
      <c r="D312" s="33" t="s">
        <v>442</v>
      </c>
      <c r="E312" s="21">
        <f t="shared" ref="E312:J312" si="30">E325</f>
        <v>1</v>
      </c>
      <c r="F312" s="21">
        <f t="shared" si="30"/>
        <v>17137.29</v>
      </c>
      <c r="G312" s="21">
        <f t="shared" si="30"/>
        <v>17137.29</v>
      </c>
      <c r="H312" s="21">
        <f t="shared" si="30"/>
        <v>1</v>
      </c>
      <c r="I312" s="21">
        <f t="shared" si="30"/>
        <v>0</v>
      </c>
      <c r="J312" s="21">
        <f t="shared" si="30"/>
        <v>0</v>
      </c>
    </row>
    <row r="313" spans="1:10" ht="22.5" x14ac:dyDescent="0.25">
      <c r="A313" s="10" t="s">
        <v>443</v>
      </c>
      <c r="B313" s="11" t="s">
        <v>16</v>
      </c>
      <c r="C313" s="11" t="s">
        <v>17</v>
      </c>
      <c r="D313" s="15" t="s">
        <v>444</v>
      </c>
      <c r="E313" s="12">
        <v>1</v>
      </c>
      <c r="F313" s="12">
        <v>3031.86</v>
      </c>
      <c r="G313" s="13">
        <f>ROUND(E313*F313,2)</f>
        <v>3031.86</v>
      </c>
      <c r="H313" s="12">
        <v>1</v>
      </c>
      <c r="I313" s="36">
        <v>0</v>
      </c>
      <c r="J313" s="13">
        <f>ROUND(H313*I313,2)</f>
        <v>0</v>
      </c>
    </row>
    <row r="314" spans="1:10" ht="371.25" x14ac:dyDescent="0.25">
      <c r="A314" s="14"/>
      <c r="B314" s="14"/>
      <c r="C314" s="14"/>
      <c r="D314" s="15" t="s">
        <v>445</v>
      </c>
      <c r="E314" s="14"/>
      <c r="F314" s="14"/>
      <c r="G314" s="14"/>
      <c r="H314" s="14"/>
      <c r="I314" s="14"/>
      <c r="J314" s="14"/>
    </row>
    <row r="315" spans="1:10" ht="22.5" x14ac:dyDescent="0.25">
      <c r="A315" s="10" t="s">
        <v>446</v>
      </c>
      <c r="B315" s="11" t="s">
        <v>16</v>
      </c>
      <c r="C315" s="11" t="s">
        <v>17</v>
      </c>
      <c r="D315" s="15" t="s">
        <v>447</v>
      </c>
      <c r="E315" s="12">
        <v>1</v>
      </c>
      <c r="F315" s="12">
        <v>2984.91</v>
      </c>
      <c r="G315" s="13">
        <f>ROUND(E315*F315,2)</f>
        <v>2984.91</v>
      </c>
      <c r="H315" s="12">
        <v>1</v>
      </c>
      <c r="I315" s="36">
        <v>0</v>
      </c>
      <c r="J315" s="13">
        <f>ROUND(H315*I315,2)</f>
        <v>0</v>
      </c>
    </row>
    <row r="316" spans="1:10" ht="191.25" x14ac:dyDescent="0.25">
      <c r="A316" s="14"/>
      <c r="B316" s="14"/>
      <c r="C316" s="14"/>
      <c r="D316" s="15" t="s">
        <v>448</v>
      </c>
      <c r="E316" s="14"/>
      <c r="F316" s="14"/>
      <c r="G316" s="14"/>
      <c r="H316" s="14"/>
      <c r="I316" s="14"/>
      <c r="J316" s="14"/>
    </row>
    <row r="317" spans="1:10" ht="22.5" x14ac:dyDescent="0.25">
      <c r="A317" s="10" t="s">
        <v>449</v>
      </c>
      <c r="B317" s="11" t="s">
        <v>16</v>
      </c>
      <c r="C317" s="11" t="s">
        <v>38</v>
      </c>
      <c r="D317" s="15" t="s">
        <v>450</v>
      </c>
      <c r="E317" s="12">
        <v>250</v>
      </c>
      <c r="F317" s="12">
        <v>8.01</v>
      </c>
      <c r="G317" s="13">
        <f>ROUND(E317*F317,2)</f>
        <v>2002.5</v>
      </c>
      <c r="H317" s="12">
        <v>250</v>
      </c>
      <c r="I317" s="36">
        <v>0</v>
      </c>
      <c r="J317" s="13">
        <f>ROUND(H317*I317,2)</f>
        <v>0</v>
      </c>
    </row>
    <row r="318" spans="1:10" ht="33.75" x14ac:dyDescent="0.25">
      <c r="A318" s="14"/>
      <c r="B318" s="14"/>
      <c r="C318" s="14"/>
      <c r="D318" s="15" t="s">
        <v>451</v>
      </c>
      <c r="E318" s="14"/>
      <c r="F318" s="14"/>
      <c r="G318" s="14"/>
      <c r="H318" s="14"/>
      <c r="I318" s="14"/>
      <c r="J318" s="14"/>
    </row>
    <row r="319" spans="1:10" ht="22.5" x14ac:dyDescent="0.25">
      <c r="A319" s="10" t="s">
        <v>452</v>
      </c>
      <c r="B319" s="11" t="s">
        <v>16</v>
      </c>
      <c r="C319" s="11" t="s">
        <v>38</v>
      </c>
      <c r="D319" s="15" t="s">
        <v>453</v>
      </c>
      <c r="E319" s="12">
        <v>258</v>
      </c>
      <c r="F319" s="12">
        <v>10.3</v>
      </c>
      <c r="G319" s="13">
        <f>ROUND(E319*F319,2)</f>
        <v>2657.4</v>
      </c>
      <c r="H319" s="12">
        <v>258</v>
      </c>
      <c r="I319" s="36">
        <v>0</v>
      </c>
      <c r="J319" s="13">
        <f>ROUND(H319*I319,2)</f>
        <v>0</v>
      </c>
    </row>
    <row r="320" spans="1:10" ht="22.5" x14ac:dyDescent="0.25">
      <c r="A320" s="14"/>
      <c r="B320" s="14"/>
      <c r="C320" s="14"/>
      <c r="D320" s="15" t="s">
        <v>454</v>
      </c>
      <c r="E320" s="14"/>
      <c r="F320" s="14"/>
      <c r="G320" s="14"/>
      <c r="H320" s="14"/>
      <c r="I320" s="14"/>
      <c r="J320" s="14"/>
    </row>
    <row r="321" spans="1:10" x14ac:dyDescent="0.25">
      <c r="A321" s="10" t="s">
        <v>455</v>
      </c>
      <c r="B321" s="11" t="s">
        <v>16</v>
      </c>
      <c r="C321" s="11" t="s">
        <v>38</v>
      </c>
      <c r="D321" s="15" t="s">
        <v>456</v>
      </c>
      <c r="E321" s="12">
        <v>739</v>
      </c>
      <c r="F321" s="12">
        <v>6.98</v>
      </c>
      <c r="G321" s="13">
        <f>ROUND(E321*F321,2)</f>
        <v>5158.22</v>
      </c>
      <c r="H321" s="12">
        <v>739</v>
      </c>
      <c r="I321" s="36">
        <v>0</v>
      </c>
      <c r="J321" s="13">
        <f>ROUND(H321*I321,2)</f>
        <v>0</v>
      </c>
    </row>
    <row r="322" spans="1:10" ht="33.75" x14ac:dyDescent="0.25">
      <c r="A322" s="14"/>
      <c r="B322" s="14"/>
      <c r="C322" s="14"/>
      <c r="D322" s="15" t="s">
        <v>457</v>
      </c>
      <c r="E322" s="14"/>
      <c r="F322" s="14"/>
      <c r="G322" s="14"/>
      <c r="H322" s="14"/>
      <c r="I322" s="14"/>
      <c r="J322" s="14"/>
    </row>
    <row r="323" spans="1:10" x14ac:dyDescent="0.25">
      <c r="A323" s="10" t="s">
        <v>458</v>
      </c>
      <c r="B323" s="11" t="s">
        <v>16</v>
      </c>
      <c r="C323" s="11" t="s">
        <v>38</v>
      </c>
      <c r="D323" s="15" t="s">
        <v>459</v>
      </c>
      <c r="E323" s="12">
        <v>320</v>
      </c>
      <c r="F323" s="12">
        <v>4.07</v>
      </c>
      <c r="G323" s="13">
        <f>ROUND(E323*F323,2)</f>
        <v>1302.4000000000001</v>
      </c>
      <c r="H323" s="12">
        <v>320</v>
      </c>
      <c r="I323" s="36">
        <v>0</v>
      </c>
      <c r="J323" s="13">
        <f>ROUND(H323*I323,2)</f>
        <v>0</v>
      </c>
    </row>
    <row r="324" spans="1:10" ht="33.75" x14ac:dyDescent="0.25">
      <c r="A324" s="14"/>
      <c r="B324" s="14"/>
      <c r="C324" s="14"/>
      <c r="D324" s="15" t="s">
        <v>460</v>
      </c>
      <c r="E324" s="14"/>
      <c r="F324" s="14"/>
      <c r="G324" s="14"/>
      <c r="H324" s="14"/>
      <c r="I324" s="14"/>
      <c r="J324" s="14"/>
    </row>
    <row r="325" spans="1:10" x14ac:dyDescent="0.25">
      <c r="A325" s="14"/>
      <c r="B325" s="14"/>
      <c r="C325" s="14"/>
      <c r="D325" s="31" t="s">
        <v>461</v>
      </c>
      <c r="E325" s="12">
        <v>1</v>
      </c>
      <c r="F325" s="16">
        <f>G313+G315+G317+G319+G321+G323</f>
        <v>17137.29</v>
      </c>
      <c r="G325" s="16">
        <f>ROUND(E325*F325,2)</f>
        <v>17137.29</v>
      </c>
      <c r="H325" s="12">
        <v>1</v>
      </c>
      <c r="I325" s="16">
        <f>J313+J315+J317+J319+J321+J323</f>
        <v>0</v>
      </c>
      <c r="J325" s="16">
        <f>ROUND(H325*I325,2)</f>
        <v>0</v>
      </c>
    </row>
    <row r="326" spans="1:10" ht="1.1499999999999999" customHeight="1" x14ac:dyDescent="0.25">
      <c r="A326" s="17"/>
      <c r="B326" s="17"/>
      <c r="C326" s="17"/>
      <c r="D326" s="32"/>
      <c r="E326" s="17"/>
      <c r="F326" s="17"/>
      <c r="G326" s="17"/>
      <c r="H326" s="17"/>
      <c r="I326" s="17"/>
      <c r="J326" s="17"/>
    </row>
    <row r="327" spans="1:10" x14ac:dyDescent="0.25">
      <c r="A327" s="20" t="s">
        <v>462</v>
      </c>
      <c r="B327" s="20" t="s">
        <v>10</v>
      </c>
      <c r="C327" s="20" t="s">
        <v>11</v>
      </c>
      <c r="D327" s="33" t="s">
        <v>463</v>
      </c>
      <c r="E327" s="21">
        <f t="shared" ref="E327:J327" si="31">E334</f>
        <v>1</v>
      </c>
      <c r="F327" s="21">
        <f t="shared" si="31"/>
        <v>8052.4</v>
      </c>
      <c r="G327" s="21">
        <f t="shared" si="31"/>
        <v>8052.4</v>
      </c>
      <c r="H327" s="21">
        <f t="shared" si="31"/>
        <v>1</v>
      </c>
      <c r="I327" s="21">
        <f t="shared" si="31"/>
        <v>0</v>
      </c>
      <c r="J327" s="21">
        <f t="shared" si="31"/>
        <v>0</v>
      </c>
    </row>
    <row r="328" spans="1:10" x14ac:dyDescent="0.25">
      <c r="A328" s="10" t="s">
        <v>464</v>
      </c>
      <c r="B328" s="11" t="s">
        <v>16</v>
      </c>
      <c r="C328" s="11" t="s">
        <v>17</v>
      </c>
      <c r="D328" s="15" t="s">
        <v>465</v>
      </c>
      <c r="E328" s="12">
        <v>1</v>
      </c>
      <c r="F328" s="12">
        <v>4987.5</v>
      </c>
      <c r="G328" s="13">
        <f>ROUND(E328*F328,2)</f>
        <v>4987.5</v>
      </c>
      <c r="H328" s="12">
        <v>1</v>
      </c>
      <c r="I328" s="36">
        <v>0</v>
      </c>
      <c r="J328" s="13">
        <f>ROUND(H328*I328,2)</f>
        <v>0</v>
      </c>
    </row>
    <row r="329" spans="1:10" ht="202.5" x14ac:dyDescent="0.25">
      <c r="A329" s="14"/>
      <c r="B329" s="14"/>
      <c r="C329" s="14"/>
      <c r="D329" s="15" t="s">
        <v>466</v>
      </c>
      <c r="E329" s="14"/>
      <c r="F329" s="14"/>
      <c r="G329" s="14"/>
      <c r="H329" s="14"/>
      <c r="I329" s="14"/>
      <c r="J329" s="14"/>
    </row>
    <row r="330" spans="1:10" x14ac:dyDescent="0.25">
      <c r="A330" s="10" t="s">
        <v>467</v>
      </c>
      <c r="B330" s="11" t="s">
        <v>16</v>
      </c>
      <c r="C330" s="11" t="s">
        <v>17</v>
      </c>
      <c r="D330" s="15" t="s">
        <v>468</v>
      </c>
      <c r="E330" s="12">
        <v>1</v>
      </c>
      <c r="F330" s="12">
        <v>787.5</v>
      </c>
      <c r="G330" s="13">
        <f>ROUND(E330*F330,2)</f>
        <v>787.5</v>
      </c>
      <c r="H330" s="12">
        <v>1</v>
      </c>
      <c r="I330" s="36">
        <v>0</v>
      </c>
      <c r="J330" s="13">
        <f>ROUND(H330*I330,2)</f>
        <v>0</v>
      </c>
    </row>
    <row r="331" spans="1:10" ht="78.75" x14ac:dyDescent="0.25">
      <c r="A331" s="14"/>
      <c r="B331" s="14"/>
      <c r="C331" s="14"/>
      <c r="D331" s="15" t="s">
        <v>469</v>
      </c>
      <c r="E331" s="14"/>
      <c r="F331" s="14"/>
      <c r="G331" s="14"/>
      <c r="H331" s="14"/>
      <c r="I331" s="14"/>
      <c r="J331" s="14"/>
    </row>
    <row r="332" spans="1:10" x14ac:dyDescent="0.25">
      <c r="A332" s="10" t="s">
        <v>470</v>
      </c>
      <c r="B332" s="11" t="s">
        <v>16</v>
      </c>
      <c r="C332" s="11" t="s">
        <v>21</v>
      </c>
      <c r="D332" s="15" t="s">
        <v>471</v>
      </c>
      <c r="E332" s="12">
        <v>20</v>
      </c>
      <c r="F332" s="12">
        <v>113.87</v>
      </c>
      <c r="G332" s="13">
        <f>ROUND(E332*F332,2)</f>
        <v>2277.4</v>
      </c>
      <c r="H332" s="12">
        <v>20</v>
      </c>
      <c r="I332" s="36">
        <v>0</v>
      </c>
      <c r="J332" s="13">
        <f>ROUND(H332*I332,2)</f>
        <v>0</v>
      </c>
    </row>
    <row r="333" spans="1:10" ht="157.5" x14ac:dyDescent="0.25">
      <c r="A333" s="14"/>
      <c r="B333" s="14"/>
      <c r="C333" s="14"/>
      <c r="D333" s="15" t="s">
        <v>472</v>
      </c>
      <c r="E333" s="14"/>
      <c r="F333" s="14"/>
      <c r="G333" s="14"/>
      <c r="H333" s="14"/>
      <c r="I333" s="14"/>
      <c r="J333" s="14"/>
    </row>
    <row r="334" spans="1:10" x14ac:dyDescent="0.25">
      <c r="A334" s="14"/>
      <c r="B334" s="14"/>
      <c r="C334" s="14"/>
      <c r="D334" s="31" t="s">
        <v>473</v>
      </c>
      <c r="E334" s="12">
        <v>1</v>
      </c>
      <c r="F334" s="16">
        <f>G328+G330+G332</f>
        <v>8052.4</v>
      </c>
      <c r="G334" s="16">
        <f>ROUND(E334*F334,2)</f>
        <v>8052.4</v>
      </c>
      <c r="H334" s="12">
        <v>1</v>
      </c>
      <c r="I334" s="16">
        <f>J328+J330+J332</f>
        <v>0</v>
      </c>
      <c r="J334" s="16">
        <f>ROUND(H334*I334,2)</f>
        <v>0</v>
      </c>
    </row>
    <row r="335" spans="1:10" ht="1.1499999999999999" customHeight="1" x14ac:dyDescent="0.25">
      <c r="A335" s="17"/>
      <c r="B335" s="17"/>
      <c r="C335" s="17"/>
      <c r="D335" s="32"/>
      <c r="E335" s="17"/>
      <c r="F335" s="17"/>
      <c r="G335" s="17"/>
      <c r="H335" s="17"/>
      <c r="I335" s="17"/>
      <c r="J335" s="17"/>
    </row>
    <row r="336" spans="1:10" x14ac:dyDescent="0.25">
      <c r="A336" s="20" t="s">
        <v>474</v>
      </c>
      <c r="B336" s="20" t="s">
        <v>10</v>
      </c>
      <c r="C336" s="20" t="s">
        <v>11</v>
      </c>
      <c r="D336" s="33" t="s">
        <v>182</v>
      </c>
      <c r="E336" s="21">
        <f t="shared" ref="E336:J336" si="32">E339</f>
        <v>1</v>
      </c>
      <c r="F336" s="21">
        <f t="shared" si="32"/>
        <v>2257.5</v>
      </c>
      <c r="G336" s="21">
        <f t="shared" si="32"/>
        <v>2257.5</v>
      </c>
      <c r="H336" s="21">
        <f t="shared" si="32"/>
        <v>1</v>
      </c>
      <c r="I336" s="21">
        <f t="shared" si="32"/>
        <v>0</v>
      </c>
      <c r="J336" s="21">
        <f t="shared" si="32"/>
        <v>0</v>
      </c>
    </row>
    <row r="337" spans="1:10" ht="22.5" x14ac:dyDescent="0.25">
      <c r="A337" s="10" t="s">
        <v>475</v>
      </c>
      <c r="B337" s="11" t="s">
        <v>16</v>
      </c>
      <c r="C337" s="11" t="s">
        <v>17</v>
      </c>
      <c r="D337" s="15" t="s">
        <v>476</v>
      </c>
      <c r="E337" s="12">
        <v>1</v>
      </c>
      <c r="F337" s="12">
        <v>2257.5</v>
      </c>
      <c r="G337" s="13">
        <f>ROUND(E337*F337,2)</f>
        <v>2257.5</v>
      </c>
      <c r="H337" s="12">
        <v>1</v>
      </c>
      <c r="I337" s="36">
        <v>0</v>
      </c>
      <c r="J337" s="13">
        <f>ROUND(H337*I337,2)</f>
        <v>0</v>
      </c>
    </row>
    <row r="338" spans="1:10" ht="56.25" x14ac:dyDescent="0.25">
      <c r="A338" s="14"/>
      <c r="B338" s="14"/>
      <c r="C338" s="14"/>
      <c r="D338" s="15" t="s">
        <v>477</v>
      </c>
      <c r="E338" s="14"/>
      <c r="F338" s="14"/>
      <c r="G338" s="14"/>
      <c r="H338" s="14"/>
      <c r="I338" s="14"/>
      <c r="J338" s="14"/>
    </row>
    <row r="339" spans="1:10" x14ac:dyDescent="0.25">
      <c r="A339" s="14"/>
      <c r="B339" s="14"/>
      <c r="C339" s="14"/>
      <c r="D339" s="31" t="s">
        <v>478</v>
      </c>
      <c r="E339" s="12">
        <v>1</v>
      </c>
      <c r="F339" s="16">
        <f>G337</f>
        <v>2257.5</v>
      </c>
      <c r="G339" s="16">
        <f>ROUND(E339*F339,2)</f>
        <v>2257.5</v>
      </c>
      <c r="H339" s="12">
        <v>1</v>
      </c>
      <c r="I339" s="16">
        <f>J337</f>
        <v>0</v>
      </c>
      <c r="J339" s="16">
        <f>ROUND(H339*I339,2)</f>
        <v>0</v>
      </c>
    </row>
    <row r="340" spans="1:10" ht="1.1499999999999999" customHeight="1" x14ac:dyDescent="0.25">
      <c r="A340" s="17"/>
      <c r="B340" s="17"/>
      <c r="C340" s="17"/>
      <c r="D340" s="32"/>
      <c r="E340" s="17"/>
      <c r="F340" s="17"/>
      <c r="G340" s="17"/>
      <c r="H340" s="17"/>
      <c r="I340" s="17"/>
      <c r="J340" s="17"/>
    </row>
    <row r="341" spans="1:10" x14ac:dyDescent="0.25">
      <c r="A341" s="14"/>
      <c r="B341" s="14"/>
      <c r="C341" s="14"/>
      <c r="D341" s="31" t="s">
        <v>479</v>
      </c>
      <c r="E341" s="12">
        <v>1</v>
      </c>
      <c r="F341" s="16">
        <f>G226+G237+G250+G259+G264+G281+G294+G305+G312+G327+G336</f>
        <v>127120.71</v>
      </c>
      <c r="G341" s="16">
        <f>ROUND(E341*F341,2)</f>
        <v>127120.71</v>
      </c>
      <c r="H341" s="12">
        <v>1</v>
      </c>
      <c r="I341" s="16">
        <f>J226+J237+J250+J259+J264+J281+J294+J305+J312+J327+J336</f>
        <v>0</v>
      </c>
      <c r="J341" s="16">
        <f>ROUND(H341*I341,2)</f>
        <v>0</v>
      </c>
    </row>
    <row r="342" spans="1:10" ht="1.1499999999999999" customHeight="1" x14ac:dyDescent="0.25">
      <c r="A342" s="17"/>
      <c r="B342" s="17"/>
      <c r="C342" s="17"/>
      <c r="D342" s="32"/>
      <c r="E342" s="17"/>
      <c r="F342" s="17"/>
      <c r="G342" s="17"/>
      <c r="H342" s="17"/>
      <c r="I342" s="17"/>
      <c r="J342" s="17"/>
    </row>
    <row r="343" spans="1:10" ht="22.5" x14ac:dyDescent="0.25">
      <c r="A343" s="8" t="s">
        <v>480</v>
      </c>
      <c r="B343" s="19" t="s">
        <v>10</v>
      </c>
      <c r="C343" s="8" t="s">
        <v>11</v>
      </c>
      <c r="D343" s="30" t="s">
        <v>481</v>
      </c>
      <c r="E343" s="9">
        <f t="shared" ref="E343:J343" si="33">E496</f>
        <v>1</v>
      </c>
      <c r="F343" s="9">
        <f t="shared" si="33"/>
        <v>397532.02</v>
      </c>
      <c r="G343" s="9">
        <f t="shared" si="33"/>
        <v>397532.02</v>
      </c>
      <c r="H343" s="9">
        <f t="shared" si="33"/>
        <v>1</v>
      </c>
      <c r="I343" s="9">
        <f t="shared" si="33"/>
        <v>0</v>
      </c>
      <c r="J343" s="9">
        <f t="shared" si="33"/>
        <v>0</v>
      </c>
    </row>
    <row r="344" spans="1:10" x14ac:dyDescent="0.25">
      <c r="A344" s="20" t="s">
        <v>482</v>
      </c>
      <c r="B344" s="20" t="s">
        <v>10</v>
      </c>
      <c r="C344" s="20" t="s">
        <v>11</v>
      </c>
      <c r="D344" s="33" t="s">
        <v>483</v>
      </c>
      <c r="E344" s="21">
        <f t="shared" ref="E344:J344" si="34">E347</f>
        <v>1</v>
      </c>
      <c r="F344" s="21">
        <f t="shared" si="34"/>
        <v>67217.929999999993</v>
      </c>
      <c r="G344" s="21">
        <f t="shared" si="34"/>
        <v>67217.929999999993</v>
      </c>
      <c r="H344" s="21">
        <f t="shared" si="34"/>
        <v>1</v>
      </c>
      <c r="I344" s="21">
        <f t="shared" si="34"/>
        <v>0</v>
      </c>
      <c r="J344" s="21">
        <f t="shared" si="34"/>
        <v>0</v>
      </c>
    </row>
    <row r="345" spans="1:10" ht="22.5" x14ac:dyDescent="0.25">
      <c r="A345" s="10" t="s">
        <v>484</v>
      </c>
      <c r="B345" s="11" t="s">
        <v>16</v>
      </c>
      <c r="C345" s="11" t="s">
        <v>28</v>
      </c>
      <c r="D345" s="15" t="s">
        <v>485</v>
      </c>
      <c r="E345" s="12">
        <v>1</v>
      </c>
      <c r="F345" s="12">
        <v>67217.929999999993</v>
      </c>
      <c r="G345" s="13">
        <f>ROUND(E345*F345,2)</f>
        <v>67217.929999999993</v>
      </c>
      <c r="H345" s="12">
        <v>1</v>
      </c>
      <c r="I345" s="36">
        <v>0</v>
      </c>
      <c r="J345" s="13">
        <f>ROUND(H345*I345,2)</f>
        <v>0</v>
      </c>
    </row>
    <row r="346" spans="1:10" ht="409.5" x14ac:dyDescent="0.25">
      <c r="A346" s="14"/>
      <c r="B346" s="14"/>
      <c r="C346" s="14"/>
      <c r="D346" s="15" t="s">
        <v>486</v>
      </c>
      <c r="E346" s="14"/>
      <c r="F346" s="14"/>
      <c r="G346" s="14"/>
      <c r="H346" s="14"/>
      <c r="I346" s="14"/>
      <c r="J346" s="14"/>
    </row>
    <row r="347" spans="1:10" x14ac:dyDescent="0.25">
      <c r="A347" s="14"/>
      <c r="B347" s="14"/>
      <c r="C347" s="14"/>
      <c r="D347" s="31" t="s">
        <v>487</v>
      </c>
      <c r="E347" s="12">
        <v>1</v>
      </c>
      <c r="F347" s="16">
        <f>G345</f>
        <v>67217.929999999993</v>
      </c>
      <c r="G347" s="16">
        <f>ROUND(E347*F347,2)</f>
        <v>67217.929999999993</v>
      </c>
      <c r="H347" s="12">
        <v>1</v>
      </c>
      <c r="I347" s="16">
        <f>J345</f>
        <v>0</v>
      </c>
      <c r="J347" s="16">
        <f>ROUND(H347*I347,2)</f>
        <v>0</v>
      </c>
    </row>
    <row r="348" spans="1:10" ht="1.1499999999999999" customHeight="1" x14ac:dyDescent="0.25">
      <c r="A348" s="17"/>
      <c r="B348" s="17"/>
      <c r="C348" s="17"/>
      <c r="D348" s="32"/>
      <c r="E348" s="17"/>
      <c r="F348" s="17"/>
      <c r="G348" s="17"/>
      <c r="H348" s="17"/>
      <c r="I348" s="17"/>
      <c r="J348" s="17"/>
    </row>
    <row r="349" spans="1:10" x14ac:dyDescent="0.25">
      <c r="A349" s="20" t="s">
        <v>488</v>
      </c>
      <c r="B349" s="20" t="s">
        <v>10</v>
      </c>
      <c r="C349" s="20" t="s">
        <v>11</v>
      </c>
      <c r="D349" s="33" t="s">
        <v>489</v>
      </c>
      <c r="E349" s="21">
        <f t="shared" ref="E349:J349" si="35">E485</f>
        <v>1</v>
      </c>
      <c r="F349" s="21">
        <f t="shared" si="35"/>
        <v>322193.21000000002</v>
      </c>
      <c r="G349" s="21">
        <f t="shared" si="35"/>
        <v>322193.21000000002</v>
      </c>
      <c r="H349" s="21">
        <f t="shared" si="35"/>
        <v>1</v>
      </c>
      <c r="I349" s="21">
        <f t="shared" si="35"/>
        <v>0</v>
      </c>
      <c r="J349" s="21">
        <f t="shared" si="35"/>
        <v>0</v>
      </c>
    </row>
    <row r="350" spans="1:10" x14ac:dyDescent="0.25">
      <c r="A350" s="22" t="s">
        <v>490</v>
      </c>
      <c r="B350" s="22" t="s">
        <v>10</v>
      </c>
      <c r="C350" s="22" t="s">
        <v>11</v>
      </c>
      <c r="D350" s="34" t="s">
        <v>14</v>
      </c>
      <c r="E350" s="23">
        <f t="shared" ref="E350:J350" si="36">E361</f>
        <v>1</v>
      </c>
      <c r="F350" s="23">
        <f t="shared" si="36"/>
        <v>31932.87</v>
      </c>
      <c r="G350" s="23">
        <f t="shared" si="36"/>
        <v>31932.87</v>
      </c>
      <c r="H350" s="23">
        <f t="shared" si="36"/>
        <v>1</v>
      </c>
      <c r="I350" s="23">
        <f t="shared" si="36"/>
        <v>0</v>
      </c>
      <c r="J350" s="23">
        <f t="shared" si="36"/>
        <v>0</v>
      </c>
    </row>
    <row r="351" spans="1:10" x14ac:dyDescent="0.25">
      <c r="A351" s="10" t="s">
        <v>491</v>
      </c>
      <c r="B351" s="11" t="s">
        <v>16</v>
      </c>
      <c r="C351" s="11" t="s">
        <v>28</v>
      </c>
      <c r="D351" s="15" t="s">
        <v>492</v>
      </c>
      <c r="E351" s="12">
        <v>1</v>
      </c>
      <c r="F351" s="12">
        <v>3457.1</v>
      </c>
      <c r="G351" s="13">
        <f>ROUND(E351*F351,2)</f>
        <v>3457.1</v>
      </c>
      <c r="H351" s="12">
        <v>1</v>
      </c>
      <c r="I351" s="36">
        <v>0</v>
      </c>
      <c r="J351" s="13">
        <f>ROUND(H351*I351,2)</f>
        <v>0</v>
      </c>
    </row>
    <row r="352" spans="1:10" ht="45" x14ac:dyDescent="0.25">
      <c r="A352" s="14"/>
      <c r="B352" s="14"/>
      <c r="C352" s="14"/>
      <c r="D352" s="15" t="s">
        <v>493</v>
      </c>
      <c r="E352" s="14"/>
      <c r="F352" s="14"/>
      <c r="G352" s="14"/>
      <c r="H352" s="14"/>
      <c r="I352" s="14"/>
      <c r="J352" s="14"/>
    </row>
    <row r="353" spans="1:10" ht="22.5" x14ac:dyDescent="0.25">
      <c r="A353" s="10" t="s">
        <v>494</v>
      </c>
      <c r="B353" s="11" t="s">
        <v>16</v>
      </c>
      <c r="C353" s="11" t="s">
        <v>28</v>
      </c>
      <c r="D353" s="15" t="s">
        <v>495</v>
      </c>
      <c r="E353" s="12">
        <v>1</v>
      </c>
      <c r="F353" s="12">
        <v>6482.07</v>
      </c>
      <c r="G353" s="13">
        <f>ROUND(E353*F353,2)</f>
        <v>6482.07</v>
      </c>
      <c r="H353" s="12">
        <v>1</v>
      </c>
      <c r="I353" s="36">
        <v>0</v>
      </c>
      <c r="J353" s="13">
        <f>ROUND(H353*I353,2)</f>
        <v>0</v>
      </c>
    </row>
    <row r="354" spans="1:10" ht="157.5" x14ac:dyDescent="0.25">
      <c r="A354" s="14"/>
      <c r="B354" s="14"/>
      <c r="C354" s="14"/>
      <c r="D354" s="15" t="s">
        <v>496</v>
      </c>
      <c r="E354" s="14"/>
      <c r="F354" s="14"/>
      <c r="G354" s="14"/>
      <c r="H354" s="14"/>
      <c r="I354" s="14"/>
      <c r="J354" s="14"/>
    </row>
    <row r="355" spans="1:10" x14ac:dyDescent="0.25">
      <c r="A355" s="10" t="s">
        <v>497</v>
      </c>
      <c r="B355" s="11" t="s">
        <v>16</v>
      </c>
      <c r="C355" s="11" t="s">
        <v>28</v>
      </c>
      <c r="D355" s="15" t="s">
        <v>498</v>
      </c>
      <c r="E355" s="12">
        <v>1</v>
      </c>
      <c r="F355" s="12">
        <v>16205.18</v>
      </c>
      <c r="G355" s="13">
        <f>ROUND(E355*F355,2)</f>
        <v>16205.18</v>
      </c>
      <c r="H355" s="12">
        <v>1</v>
      </c>
      <c r="I355" s="36">
        <v>0</v>
      </c>
      <c r="J355" s="13">
        <f>ROUND(H355*I355,2)</f>
        <v>0</v>
      </c>
    </row>
    <row r="356" spans="1:10" ht="112.5" x14ac:dyDescent="0.25">
      <c r="A356" s="14"/>
      <c r="B356" s="14"/>
      <c r="C356" s="14"/>
      <c r="D356" s="15" t="s">
        <v>499</v>
      </c>
      <c r="E356" s="14"/>
      <c r="F356" s="14"/>
      <c r="G356" s="14"/>
      <c r="H356" s="14"/>
      <c r="I356" s="14"/>
      <c r="J356" s="14"/>
    </row>
    <row r="357" spans="1:10" ht="22.5" x14ac:dyDescent="0.25">
      <c r="A357" s="10" t="s">
        <v>500</v>
      </c>
      <c r="B357" s="11" t="s">
        <v>16</v>
      </c>
      <c r="C357" s="11" t="s">
        <v>28</v>
      </c>
      <c r="D357" s="15" t="s">
        <v>501</v>
      </c>
      <c r="E357" s="12">
        <v>1</v>
      </c>
      <c r="F357" s="12">
        <v>4040.4</v>
      </c>
      <c r="G357" s="13">
        <f>ROUND(E357*F357,2)</f>
        <v>4040.4</v>
      </c>
      <c r="H357" s="12">
        <v>1</v>
      </c>
      <c r="I357" s="36">
        <v>0</v>
      </c>
      <c r="J357" s="13">
        <f>ROUND(H357*I357,2)</f>
        <v>0</v>
      </c>
    </row>
    <row r="358" spans="1:10" ht="45" x14ac:dyDescent="0.25">
      <c r="A358" s="14"/>
      <c r="B358" s="14"/>
      <c r="C358" s="14"/>
      <c r="D358" s="15" t="s">
        <v>502</v>
      </c>
      <c r="E358" s="14"/>
      <c r="F358" s="14"/>
      <c r="G358" s="14"/>
      <c r="H358" s="14"/>
      <c r="I358" s="14"/>
      <c r="J358" s="14"/>
    </row>
    <row r="359" spans="1:10" x14ac:dyDescent="0.25">
      <c r="A359" s="10" t="s">
        <v>503</v>
      </c>
      <c r="B359" s="11" t="s">
        <v>16</v>
      </c>
      <c r="C359" s="11" t="s">
        <v>28</v>
      </c>
      <c r="D359" s="15" t="s">
        <v>504</v>
      </c>
      <c r="E359" s="12">
        <v>1</v>
      </c>
      <c r="F359" s="12">
        <v>1748.12</v>
      </c>
      <c r="G359" s="13">
        <f>ROUND(E359*F359,2)</f>
        <v>1748.12</v>
      </c>
      <c r="H359" s="12">
        <v>1</v>
      </c>
      <c r="I359" s="36">
        <v>0</v>
      </c>
      <c r="J359" s="13">
        <f>ROUND(H359*I359,2)</f>
        <v>0</v>
      </c>
    </row>
    <row r="360" spans="1:10" ht="146.25" x14ac:dyDescent="0.25">
      <c r="A360" s="14"/>
      <c r="B360" s="14"/>
      <c r="C360" s="14"/>
      <c r="D360" s="15" t="s">
        <v>505</v>
      </c>
      <c r="E360" s="14"/>
      <c r="F360" s="14"/>
      <c r="G360" s="14"/>
      <c r="H360" s="14"/>
      <c r="I360" s="14"/>
      <c r="J360" s="14"/>
    </row>
    <row r="361" spans="1:10" x14ac:dyDescent="0.25">
      <c r="A361" s="14"/>
      <c r="B361" s="14"/>
      <c r="C361" s="14"/>
      <c r="D361" s="31" t="s">
        <v>506</v>
      </c>
      <c r="E361" s="12">
        <v>1</v>
      </c>
      <c r="F361" s="16">
        <f>G351+G353+G355+G357+G359</f>
        <v>31932.87</v>
      </c>
      <c r="G361" s="16">
        <f>ROUND(E361*F361,2)</f>
        <v>31932.87</v>
      </c>
      <c r="H361" s="12">
        <v>1</v>
      </c>
      <c r="I361" s="16">
        <f>J351+J353+J355+J357+J359</f>
        <v>0</v>
      </c>
      <c r="J361" s="16">
        <f>ROUND(H361*I361,2)</f>
        <v>0</v>
      </c>
    </row>
    <row r="362" spans="1:10" ht="1.1499999999999999" customHeight="1" x14ac:dyDescent="0.25">
      <c r="A362" s="17"/>
      <c r="B362" s="17"/>
      <c r="C362" s="17"/>
      <c r="D362" s="32"/>
      <c r="E362" s="17"/>
      <c r="F362" s="17"/>
      <c r="G362" s="17"/>
      <c r="H362" s="17"/>
      <c r="I362" s="17"/>
      <c r="J362" s="17"/>
    </row>
    <row r="363" spans="1:10" x14ac:dyDescent="0.25">
      <c r="A363" s="22" t="s">
        <v>507</v>
      </c>
      <c r="B363" s="22" t="s">
        <v>10</v>
      </c>
      <c r="C363" s="22" t="s">
        <v>11</v>
      </c>
      <c r="D363" s="34" t="s">
        <v>508</v>
      </c>
      <c r="E363" s="23">
        <f t="shared" ref="E363:J363" si="37">E368</f>
        <v>1</v>
      </c>
      <c r="F363" s="23">
        <f t="shared" si="37"/>
        <v>2245.2199999999998</v>
      </c>
      <c r="G363" s="23">
        <f t="shared" si="37"/>
        <v>2245.2199999999998</v>
      </c>
      <c r="H363" s="23">
        <f t="shared" si="37"/>
        <v>1</v>
      </c>
      <c r="I363" s="23">
        <f t="shared" si="37"/>
        <v>0</v>
      </c>
      <c r="J363" s="23">
        <f t="shared" si="37"/>
        <v>0</v>
      </c>
    </row>
    <row r="364" spans="1:10" ht="22.5" x14ac:dyDescent="0.25">
      <c r="A364" s="10" t="s">
        <v>509</v>
      </c>
      <c r="B364" s="11" t="s">
        <v>16</v>
      </c>
      <c r="C364" s="11" t="s">
        <v>28</v>
      </c>
      <c r="D364" s="15" t="s">
        <v>510</v>
      </c>
      <c r="E364" s="12">
        <v>4</v>
      </c>
      <c r="F364" s="12">
        <v>380.24</v>
      </c>
      <c r="G364" s="13">
        <f>ROUND(E364*F364,2)</f>
        <v>1520.96</v>
      </c>
      <c r="H364" s="12">
        <v>4</v>
      </c>
      <c r="I364" s="36">
        <v>0</v>
      </c>
      <c r="J364" s="13">
        <f>ROUND(H364*I364,2)</f>
        <v>0</v>
      </c>
    </row>
    <row r="365" spans="1:10" ht="123.75" x14ac:dyDescent="0.25">
      <c r="A365" s="14"/>
      <c r="B365" s="14"/>
      <c r="C365" s="14"/>
      <c r="D365" s="15" t="s">
        <v>511</v>
      </c>
      <c r="E365" s="14"/>
      <c r="F365" s="14"/>
      <c r="G365" s="14"/>
      <c r="H365" s="14"/>
      <c r="I365" s="14"/>
      <c r="J365" s="14"/>
    </row>
    <row r="366" spans="1:10" ht="22.5" x14ac:dyDescent="0.25">
      <c r="A366" s="10" t="s">
        <v>512</v>
      </c>
      <c r="B366" s="11" t="s">
        <v>16</v>
      </c>
      <c r="C366" s="11" t="s">
        <v>28</v>
      </c>
      <c r="D366" s="15" t="s">
        <v>513</v>
      </c>
      <c r="E366" s="12">
        <v>2</v>
      </c>
      <c r="F366" s="12">
        <v>362.13</v>
      </c>
      <c r="G366" s="13">
        <f>ROUND(E366*F366,2)</f>
        <v>724.26</v>
      </c>
      <c r="H366" s="12">
        <v>2</v>
      </c>
      <c r="I366" s="36">
        <v>0</v>
      </c>
      <c r="J366" s="13">
        <f>ROUND(H366*I366,2)</f>
        <v>0</v>
      </c>
    </row>
    <row r="367" spans="1:10" ht="123.75" x14ac:dyDescent="0.25">
      <c r="A367" s="14"/>
      <c r="B367" s="14"/>
      <c r="C367" s="14"/>
      <c r="D367" s="15" t="s">
        <v>514</v>
      </c>
      <c r="E367" s="14"/>
      <c r="F367" s="14"/>
      <c r="G367" s="14"/>
      <c r="H367" s="14"/>
      <c r="I367" s="14"/>
      <c r="J367" s="14"/>
    </row>
    <row r="368" spans="1:10" x14ac:dyDescent="0.25">
      <c r="A368" s="14"/>
      <c r="B368" s="14"/>
      <c r="C368" s="14"/>
      <c r="D368" s="31" t="s">
        <v>515</v>
      </c>
      <c r="E368" s="12">
        <v>1</v>
      </c>
      <c r="F368" s="16">
        <f>G364+G366</f>
        <v>2245.2199999999998</v>
      </c>
      <c r="G368" s="16">
        <f>ROUND(E368*F368,2)</f>
        <v>2245.2199999999998</v>
      </c>
      <c r="H368" s="12">
        <v>1</v>
      </c>
      <c r="I368" s="16">
        <f>J364+J366</f>
        <v>0</v>
      </c>
      <c r="J368" s="16">
        <f>ROUND(H368*I368,2)</f>
        <v>0</v>
      </c>
    </row>
    <row r="369" spans="1:10" ht="1.1499999999999999" customHeight="1" x14ac:dyDescent="0.25">
      <c r="A369" s="17"/>
      <c r="B369" s="17"/>
      <c r="C369" s="17"/>
      <c r="D369" s="32"/>
      <c r="E369" s="17"/>
      <c r="F369" s="17"/>
      <c r="G369" s="17"/>
      <c r="H369" s="17"/>
      <c r="I369" s="17"/>
      <c r="J369" s="17"/>
    </row>
    <row r="370" spans="1:10" x14ac:dyDescent="0.25">
      <c r="A370" s="22" t="s">
        <v>516</v>
      </c>
      <c r="B370" s="22" t="s">
        <v>10</v>
      </c>
      <c r="C370" s="22" t="s">
        <v>11</v>
      </c>
      <c r="D370" s="34" t="s">
        <v>517</v>
      </c>
      <c r="E370" s="23">
        <f t="shared" ref="E370:J370" si="38">E381</f>
        <v>1</v>
      </c>
      <c r="F370" s="23">
        <f t="shared" si="38"/>
        <v>16012.67</v>
      </c>
      <c r="G370" s="23">
        <f t="shared" si="38"/>
        <v>16012.67</v>
      </c>
      <c r="H370" s="23">
        <f t="shared" si="38"/>
        <v>1</v>
      </c>
      <c r="I370" s="23">
        <f t="shared" si="38"/>
        <v>0</v>
      </c>
      <c r="J370" s="23">
        <f t="shared" si="38"/>
        <v>0</v>
      </c>
    </row>
    <row r="371" spans="1:10" x14ac:dyDescent="0.25">
      <c r="A371" s="10" t="s">
        <v>518</v>
      </c>
      <c r="B371" s="11" t="s">
        <v>16</v>
      </c>
      <c r="C371" s="11" t="s">
        <v>28</v>
      </c>
      <c r="D371" s="15" t="s">
        <v>519</v>
      </c>
      <c r="E371" s="12">
        <v>1</v>
      </c>
      <c r="F371" s="12">
        <v>5588.69</v>
      </c>
      <c r="G371" s="13">
        <f>ROUND(E371*F371,2)</f>
        <v>5588.69</v>
      </c>
      <c r="H371" s="12">
        <v>1</v>
      </c>
      <c r="I371" s="36">
        <v>0</v>
      </c>
      <c r="J371" s="13">
        <f>ROUND(H371*I371,2)</f>
        <v>0</v>
      </c>
    </row>
    <row r="372" spans="1:10" ht="382.5" x14ac:dyDescent="0.25">
      <c r="A372" s="14"/>
      <c r="B372" s="14"/>
      <c r="C372" s="14"/>
      <c r="D372" s="15" t="s">
        <v>520</v>
      </c>
      <c r="E372" s="14"/>
      <c r="F372" s="14"/>
      <c r="G372" s="14"/>
      <c r="H372" s="14"/>
      <c r="I372" s="14"/>
      <c r="J372" s="14"/>
    </row>
    <row r="373" spans="1:10" ht="22.5" x14ac:dyDescent="0.25">
      <c r="A373" s="10" t="s">
        <v>521</v>
      </c>
      <c r="B373" s="11" t="s">
        <v>16</v>
      </c>
      <c r="C373" s="11" t="s">
        <v>28</v>
      </c>
      <c r="D373" s="15" t="s">
        <v>522</v>
      </c>
      <c r="E373" s="12">
        <v>1</v>
      </c>
      <c r="F373" s="12">
        <v>4709.3900000000003</v>
      </c>
      <c r="G373" s="13">
        <f>ROUND(E373*F373,2)</f>
        <v>4709.3900000000003</v>
      </c>
      <c r="H373" s="12">
        <v>1</v>
      </c>
      <c r="I373" s="36">
        <v>0</v>
      </c>
      <c r="J373" s="13">
        <f>ROUND(H373*I373,2)</f>
        <v>0</v>
      </c>
    </row>
    <row r="374" spans="1:10" ht="90" x14ac:dyDescent="0.25">
      <c r="A374" s="14"/>
      <c r="B374" s="14"/>
      <c r="C374" s="14"/>
      <c r="D374" s="15" t="s">
        <v>523</v>
      </c>
      <c r="E374" s="14"/>
      <c r="F374" s="14"/>
      <c r="G374" s="14"/>
      <c r="H374" s="14"/>
      <c r="I374" s="14"/>
      <c r="J374" s="14"/>
    </row>
    <row r="375" spans="1:10" ht="33.75" x14ac:dyDescent="0.25">
      <c r="A375" s="10" t="s">
        <v>524</v>
      </c>
      <c r="B375" s="11" t="s">
        <v>16</v>
      </c>
      <c r="C375" s="11" t="s">
        <v>28</v>
      </c>
      <c r="D375" s="15" t="s">
        <v>525</v>
      </c>
      <c r="E375" s="12">
        <v>1</v>
      </c>
      <c r="F375" s="12">
        <v>1835.3</v>
      </c>
      <c r="G375" s="13">
        <f>ROUND(E375*F375,2)</f>
        <v>1835.3</v>
      </c>
      <c r="H375" s="12">
        <v>1</v>
      </c>
      <c r="I375" s="36">
        <v>0</v>
      </c>
      <c r="J375" s="13">
        <f>ROUND(H375*I375,2)</f>
        <v>0</v>
      </c>
    </row>
    <row r="376" spans="1:10" ht="101.25" x14ac:dyDescent="0.25">
      <c r="A376" s="14"/>
      <c r="B376" s="14"/>
      <c r="C376" s="14"/>
      <c r="D376" s="15" t="s">
        <v>526</v>
      </c>
      <c r="E376" s="14"/>
      <c r="F376" s="14"/>
      <c r="G376" s="14"/>
      <c r="H376" s="14"/>
      <c r="I376" s="14"/>
      <c r="J376" s="14"/>
    </row>
    <row r="377" spans="1:10" ht="22.5" x14ac:dyDescent="0.25">
      <c r="A377" s="10" t="s">
        <v>527</v>
      </c>
      <c r="B377" s="11" t="s">
        <v>16</v>
      </c>
      <c r="C377" s="11" t="s">
        <v>28</v>
      </c>
      <c r="D377" s="15" t="s">
        <v>528</v>
      </c>
      <c r="E377" s="12">
        <v>1</v>
      </c>
      <c r="F377" s="12">
        <v>3691.59</v>
      </c>
      <c r="G377" s="13">
        <f>ROUND(E377*F377,2)</f>
        <v>3691.59</v>
      </c>
      <c r="H377" s="12">
        <v>1</v>
      </c>
      <c r="I377" s="36">
        <v>0</v>
      </c>
      <c r="J377" s="13">
        <f>ROUND(H377*I377,2)</f>
        <v>0</v>
      </c>
    </row>
    <row r="378" spans="1:10" ht="90" x14ac:dyDescent="0.25">
      <c r="A378" s="14"/>
      <c r="B378" s="14"/>
      <c r="C378" s="14"/>
      <c r="D378" s="15" t="s">
        <v>529</v>
      </c>
      <c r="E378" s="14"/>
      <c r="F378" s="14"/>
      <c r="G378" s="14"/>
      <c r="H378" s="14"/>
      <c r="I378" s="14"/>
      <c r="J378" s="14"/>
    </row>
    <row r="379" spans="1:10" ht="22.5" x14ac:dyDescent="0.25">
      <c r="A379" s="10" t="s">
        <v>530</v>
      </c>
      <c r="B379" s="11" t="s">
        <v>16</v>
      </c>
      <c r="C379" s="11" t="s">
        <v>28</v>
      </c>
      <c r="D379" s="15" t="s">
        <v>531</v>
      </c>
      <c r="E379" s="12">
        <v>1</v>
      </c>
      <c r="F379" s="12">
        <v>187.7</v>
      </c>
      <c r="G379" s="13">
        <f>ROUND(E379*F379,2)</f>
        <v>187.7</v>
      </c>
      <c r="H379" s="12">
        <v>1</v>
      </c>
      <c r="I379" s="36">
        <v>0</v>
      </c>
      <c r="J379" s="13">
        <f>ROUND(H379*I379,2)</f>
        <v>0</v>
      </c>
    </row>
    <row r="380" spans="1:10" ht="56.25" x14ac:dyDescent="0.25">
      <c r="A380" s="14"/>
      <c r="B380" s="14"/>
      <c r="C380" s="14"/>
      <c r="D380" s="15" t="s">
        <v>532</v>
      </c>
      <c r="E380" s="14"/>
      <c r="F380" s="14"/>
      <c r="G380" s="14"/>
      <c r="H380" s="14"/>
      <c r="I380" s="14"/>
      <c r="J380" s="14"/>
    </row>
    <row r="381" spans="1:10" x14ac:dyDescent="0.25">
      <c r="A381" s="14"/>
      <c r="B381" s="14"/>
      <c r="C381" s="14"/>
      <c r="D381" s="31" t="s">
        <v>533</v>
      </c>
      <c r="E381" s="12">
        <v>1</v>
      </c>
      <c r="F381" s="16">
        <f>G371+G373+G375+G377+G379</f>
        <v>16012.67</v>
      </c>
      <c r="G381" s="16">
        <f>ROUND(E381*F381,2)</f>
        <v>16012.67</v>
      </c>
      <c r="H381" s="12">
        <v>1</v>
      </c>
      <c r="I381" s="16">
        <f>J371+J373+J375+J377+J379</f>
        <v>0</v>
      </c>
      <c r="J381" s="16">
        <f>ROUND(H381*I381,2)</f>
        <v>0</v>
      </c>
    </row>
    <row r="382" spans="1:10" ht="1.1499999999999999" customHeight="1" x14ac:dyDescent="0.25">
      <c r="A382" s="17"/>
      <c r="B382" s="17"/>
      <c r="C382" s="17"/>
      <c r="D382" s="32"/>
      <c r="E382" s="17"/>
      <c r="F382" s="17"/>
      <c r="G382" s="17"/>
      <c r="H382" s="17"/>
      <c r="I382" s="17"/>
      <c r="J382" s="17"/>
    </row>
    <row r="383" spans="1:10" x14ac:dyDescent="0.25">
      <c r="A383" s="22" t="s">
        <v>534</v>
      </c>
      <c r="B383" s="22" t="s">
        <v>10</v>
      </c>
      <c r="C383" s="22" t="s">
        <v>11</v>
      </c>
      <c r="D383" s="34" t="s">
        <v>535</v>
      </c>
      <c r="E383" s="23">
        <f t="shared" ref="E383:J383" si="39">E386</f>
        <v>1</v>
      </c>
      <c r="F383" s="23">
        <f t="shared" si="39"/>
        <v>1553.53</v>
      </c>
      <c r="G383" s="23">
        <f t="shared" si="39"/>
        <v>1553.53</v>
      </c>
      <c r="H383" s="23">
        <f t="shared" si="39"/>
        <v>1</v>
      </c>
      <c r="I383" s="23">
        <f t="shared" si="39"/>
        <v>0</v>
      </c>
      <c r="J383" s="23">
        <f t="shared" si="39"/>
        <v>0</v>
      </c>
    </row>
    <row r="384" spans="1:10" x14ac:dyDescent="0.25">
      <c r="A384" s="10" t="s">
        <v>536</v>
      </c>
      <c r="B384" s="11" t="s">
        <v>16</v>
      </c>
      <c r="C384" s="11" t="s">
        <v>28</v>
      </c>
      <c r="D384" s="15" t="s">
        <v>537</v>
      </c>
      <c r="E384" s="12">
        <v>1</v>
      </c>
      <c r="F384" s="12">
        <v>1553.53</v>
      </c>
      <c r="G384" s="13">
        <f>ROUND(E384*F384,2)</f>
        <v>1553.53</v>
      </c>
      <c r="H384" s="12">
        <v>1</v>
      </c>
      <c r="I384" s="36">
        <v>0</v>
      </c>
      <c r="J384" s="13">
        <f>ROUND(H384*I384,2)</f>
        <v>0</v>
      </c>
    </row>
    <row r="385" spans="1:10" ht="157.5" x14ac:dyDescent="0.25">
      <c r="A385" s="14"/>
      <c r="B385" s="14"/>
      <c r="C385" s="14"/>
      <c r="D385" s="15" t="s">
        <v>538</v>
      </c>
      <c r="E385" s="14"/>
      <c r="F385" s="14"/>
      <c r="G385" s="14"/>
      <c r="H385" s="14"/>
      <c r="I385" s="14"/>
      <c r="J385" s="14"/>
    </row>
    <row r="386" spans="1:10" x14ac:dyDescent="0.25">
      <c r="A386" s="14"/>
      <c r="B386" s="14"/>
      <c r="C386" s="14"/>
      <c r="D386" s="31" t="s">
        <v>539</v>
      </c>
      <c r="E386" s="12">
        <v>1</v>
      </c>
      <c r="F386" s="16">
        <f>G384</f>
        <v>1553.53</v>
      </c>
      <c r="G386" s="16">
        <f>ROUND(E386*F386,2)</f>
        <v>1553.53</v>
      </c>
      <c r="H386" s="12">
        <v>1</v>
      </c>
      <c r="I386" s="16">
        <f>J384</f>
        <v>0</v>
      </c>
      <c r="J386" s="16">
        <f>ROUND(H386*I386,2)</f>
        <v>0</v>
      </c>
    </row>
    <row r="387" spans="1:10" ht="1.1499999999999999" customHeight="1" x14ac:dyDescent="0.25">
      <c r="A387" s="17"/>
      <c r="B387" s="17"/>
      <c r="C387" s="17"/>
      <c r="D387" s="32"/>
      <c r="E387" s="17"/>
      <c r="F387" s="17"/>
      <c r="G387" s="17"/>
      <c r="H387" s="17"/>
      <c r="I387" s="17"/>
      <c r="J387" s="17"/>
    </row>
    <row r="388" spans="1:10" x14ac:dyDescent="0.25">
      <c r="A388" s="22" t="s">
        <v>540</v>
      </c>
      <c r="B388" s="22" t="s">
        <v>10</v>
      </c>
      <c r="C388" s="22" t="s">
        <v>11</v>
      </c>
      <c r="D388" s="34" t="s">
        <v>541</v>
      </c>
      <c r="E388" s="23">
        <f t="shared" ref="E388:J388" si="40">E425</f>
        <v>1</v>
      </c>
      <c r="F388" s="23">
        <f t="shared" si="40"/>
        <v>35201.1</v>
      </c>
      <c r="G388" s="23">
        <f t="shared" si="40"/>
        <v>35201.1</v>
      </c>
      <c r="H388" s="23">
        <f t="shared" si="40"/>
        <v>1</v>
      </c>
      <c r="I388" s="23">
        <f t="shared" si="40"/>
        <v>0</v>
      </c>
      <c r="J388" s="23">
        <f t="shared" si="40"/>
        <v>0</v>
      </c>
    </row>
    <row r="389" spans="1:10" x14ac:dyDescent="0.25">
      <c r="A389" s="10" t="s">
        <v>542</v>
      </c>
      <c r="B389" s="11" t="s">
        <v>16</v>
      </c>
      <c r="C389" s="11" t="s">
        <v>38</v>
      </c>
      <c r="D389" s="15" t="s">
        <v>543</v>
      </c>
      <c r="E389" s="12">
        <v>50</v>
      </c>
      <c r="F389" s="12">
        <v>1.9</v>
      </c>
      <c r="G389" s="13">
        <f>ROUND(E389*F389,2)</f>
        <v>95</v>
      </c>
      <c r="H389" s="12">
        <v>50</v>
      </c>
      <c r="I389" s="36">
        <v>0</v>
      </c>
      <c r="J389" s="13">
        <f>ROUND(H389*I389,2)</f>
        <v>0</v>
      </c>
    </row>
    <row r="390" spans="1:10" ht="123.75" x14ac:dyDescent="0.25">
      <c r="A390" s="14"/>
      <c r="B390" s="14"/>
      <c r="C390" s="14"/>
      <c r="D390" s="15" t="s">
        <v>544</v>
      </c>
      <c r="E390" s="14"/>
      <c r="F390" s="14"/>
      <c r="G390" s="14"/>
      <c r="H390" s="14"/>
      <c r="I390" s="14"/>
      <c r="J390" s="14"/>
    </row>
    <row r="391" spans="1:10" x14ac:dyDescent="0.25">
      <c r="A391" s="10" t="s">
        <v>545</v>
      </c>
      <c r="B391" s="11" t="s">
        <v>16</v>
      </c>
      <c r="C391" s="11" t="s">
        <v>38</v>
      </c>
      <c r="D391" s="15" t="s">
        <v>546</v>
      </c>
      <c r="E391" s="12">
        <v>380</v>
      </c>
      <c r="F391" s="12">
        <v>2.82</v>
      </c>
      <c r="G391" s="13">
        <f>ROUND(E391*F391,2)</f>
        <v>1071.5999999999999</v>
      </c>
      <c r="H391" s="12">
        <v>380</v>
      </c>
      <c r="I391" s="36">
        <v>0</v>
      </c>
      <c r="J391" s="13">
        <f>ROUND(H391*I391,2)</f>
        <v>0</v>
      </c>
    </row>
    <row r="392" spans="1:10" ht="123.75" x14ac:dyDescent="0.25">
      <c r="A392" s="14"/>
      <c r="B392" s="14"/>
      <c r="C392" s="14"/>
      <c r="D392" s="15" t="s">
        <v>547</v>
      </c>
      <c r="E392" s="14"/>
      <c r="F392" s="14"/>
      <c r="G392" s="14"/>
      <c r="H392" s="14"/>
      <c r="I392" s="14"/>
      <c r="J392" s="14"/>
    </row>
    <row r="393" spans="1:10" x14ac:dyDescent="0.25">
      <c r="A393" s="10" t="s">
        <v>548</v>
      </c>
      <c r="B393" s="11" t="s">
        <v>16</v>
      </c>
      <c r="C393" s="11" t="s">
        <v>38</v>
      </c>
      <c r="D393" s="15" t="s">
        <v>549</v>
      </c>
      <c r="E393" s="12">
        <v>380</v>
      </c>
      <c r="F393" s="12">
        <v>3.9</v>
      </c>
      <c r="G393" s="13">
        <f>ROUND(E393*F393,2)</f>
        <v>1482</v>
      </c>
      <c r="H393" s="12">
        <v>380</v>
      </c>
      <c r="I393" s="36">
        <v>0</v>
      </c>
      <c r="J393" s="13">
        <f>ROUND(H393*I393,2)</f>
        <v>0</v>
      </c>
    </row>
    <row r="394" spans="1:10" ht="123.75" x14ac:dyDescent="0.25">
      <c r="A394" s="14"/>
      <c r="B394" s="14"/>
      <c r="C394" s="14"/>
      <c r="D394" s="15" t="s">
        <v>550</v>
      </c>
      <c r="E394" s="14"/>
      <c r="F394" s="14"/>
      <c r="G394" s="14"/>
      <c r="H394" s="14"/>
      <c r="I394" s="14"/>
      <c r="J394" s="14"/>
    </row>
    <row r="395" spans="1:10" x14ac:dyDescent="0.25">
      <c r="A395" s="10" t="s">
        <v>551</v>
      </c>
      <c r="B395" s="11" t="s">
        <v>16</v>
      </c>
      <c r="C395" s="11" t="s">
        <v>38</v>
      </c>
      <c r="D395" s="15" t="s">
        <v>552</v>
      </c>
      <c r="E395" s="12">
        <v>840</v>
      </c>
      <c r="F395" s="12">
        <v>5.23</v>
      </c>
      <c r="G395" s="13">
        <f>ROUND(E395*F395,2)</f>
        <v>4393.2</v>
      </c>
      <c r="H395" s="12">
        <v>840</v>
      </c>
      <c r="I395" s="36">
        <v>0</v>
      </c>
      <c r="J395" s="13">
        <f>ROUND(H395*I395,2)</f>
        <v>0</v>
      </c>
    </row>
    <row r="396" spans="1:10" ht="123.75" x14ac:dyDescent="0.25">
      <c r="A396" s="14"/>
      <c r="B396" s="14"/>
      <c r="C396" s="14"/>
      <c r="D396" s="15" t="s">
        <v>553</v>
      </c>
      <c r="E396" s="14"/>
      <c r="F396" s="14"/>
      <c r="G396" s="14"/>
      <c r="H396" s="14"/>
      <c r="I396" s="14"/>
      <c r="J396" s="14"/>
    </row>
    <row r="397" spans="1:10" x14ac:dyDescent="0.25">
      <c r="A397" s="10" t="s">
        <v>554</v>
      </c>
      <c r="B397" s="11" t="s">
        <v>16</v>
      </c>
      <c r="C397" s="11" t="s">
        <v>38</v>
      </c>
      <c r="D397" s="15" t="s">
        <v>555</v>
      </c>
      <c r="E397" s="12">
        <v>1260</v>
      </c>
      <c r="F397" s="12">
        <v>6.66</v>
      </c>
      <c r="G397" s="13">
        <f>ROUND(E397*F397,2)</f>
        <v>8391.6</v>
      </c>
      <c r="H397" s="12">
        <v>1260</v>
      </c>
      <c r="I397" s="36">
        <v>0</v>
      </c>
      <c r="J397" s="13">
        <f>ROUND(H397*I397,2)</f>
        <v>0</v>
      </c>
    </row>
    <row r="398" spans="1:10" ht="123.75" x14ac:dyDescent="0.25">
      <c r="A398" s="14"/>
      <c r="B398" s="14"/>
      <c r="C398" s="14"/>
      <c r="D398" s="15" t="s">
        <v>556</v>
      </c>
      <c r="E398" s="14"/>
      <c r="F398" s="14"/>
      <c r="G398" s="14"/>
      <c r="H398" s="14"/>
      <c r="I398" s="14"/>
      <c r="J398" s="14"/>
    </row>
    <row r="399" spans="1:10" x14ac:dyDescent="0.25">
      <c r="A399" s="10" t="s">
        <v>557</v>
      </c>
      <c r="B399" s="11" t="s">
        <v>16</v>
      </c>
      <c r="C399" s="11" t="s">
        <v>38</v>
      </c>
      <c r="D399" s="15" t="s">
        <v>558</v>
      </c>
      <c r="E399" s="12">
        <v>50</v>
      </c>
      <c r="F399" s="12">
        <v>9.44</v>
      </c>
      <c r="G399" s="13">
        <f>ROUND(E399*F399,2)</f>
        <v>472</v>
      </c>
      <c r="H399" s="12">
        <v>50</v>
      </c>
      <c r="I399" s="36">
        <v>0</v>
      </c>
      <c r="J399" s="13">
        <f>ROUND(H399*I399,2)</f>
        <v>0</v>
      </c>
    </row>
    <row r="400" spans="1:10" ht="123.75" x14ac:dyDescent="0.25">
      <c r="A400" s="14"/>
      <c r="B400" s="14"/>
      <c r="C400" s="14"/>
      <c r="D400" s="15" t="s">
        <v>559</v>
      </c>
      <c r="E400" s="14"/>
      <c r="F400" s="14"/>
      <c r="G400" s="14"/>
      <c r="H400" s="14"/>
      <c r="I400" s="14"/>
      <c r="J400" s="14"/>
    </row>
    <row r="401" spans="1:10" x14ac:dyDescent="0.25">
      <c r="A401" s="10" t="s">
        <v>560</v>
      </c>
      <c r="B401" s="11" t="s">
        <v>16</v>
      </c>
      <c r="C401" s="11" t="s">
        <v>38</v>
      </c>
      <c r="D401" s="15" t="s">
        <v>561</v>
      </c>
      <c r="E401" s="12">
        <v>20</v>
      </c>
      <c r="F401" s="12">
        <v>2.89</v>
      </c>
      <c r="G401" s="13">
        <f>ROUND(E401*F401,2)</f>
        <v>57.8</v>
      </c>
      <c r="H401" s="12">
        <v>20</v>
      </c>
      <c r="I401" s="36">
        <v>0</v>
      </c>
      <c r="J401" s="13">
        <f>ROUND(H401*I401,2)</f>
        <v>0</v>
      </c>
    </row>
    <row r="402" spans="1:10" ht="123.75" x14ac:dyDescent="0.25">
      <c r="A402" s="14"/>
      <c r="B402" s="14"/>
      <c r="C402" s="14"/>
      <c r="D402" s="15" t="s">
        <v>562</v>
      </c>
      <c r="E402" s="14"/>
      <c r="F402" s="14"/>
      <c r="G402" s="14"/>
      <c r="H402" s="14"/>
      <c r="I402" s="14"/>
      <c r="J402" s="14"/>
    </row>
    <row r="403" spans="1:10" x14ac:dyDescent="0.25">
      <c r="A403" s="10" t="s">
        <v>563</v>
      </c>
      <c r="B403" s="11" t="s">
        <v>16</v>
      </c>
      <c r="C403" s="11" t="s">
        <v>38</v>
      </c>
      <c r="D403" s="15" t="s">
        <v>564</v>
      </c>
      <c r="E403" s="12">
        <v>20</v>
      </c>
      <c r="F403" s="12">
        <v>4.1100000000000003</v>
      </c>
      <c r="G403" s="13">
        <f>ROUND(E403*F403,2)</f>
        <v>82.2</v>
      </c>
      <c r="H403" s="12">
        <v>20</v>
      </c>
      <c r="I403" s="36">
        <v>0</v>
      </c>
      <c r="J403" s="13">
        <f>ROUND(H403*I403,2)</f>
        <v>0</v>
      </c>
    </row>
    <row r="404" spans="1:10" ht="123.75" x14ac:dyDescent="0.25">
      <c r="A404" s="14"/>
      <c r="B404" s="14"/>
      <c r="C404" s="14"/>
      <c r="D404" s="15" t="s">
        <v>565</v>
      </c>
      <c r="E404" s="14"/>
      <c r="F404" s="14"/>
      <c r="G404" s="14"/>
      <c r="H404" s="14"/>
      <c r="I404" s="14"/>
      <c r="J404" s="14"/>
    </row>
    <row r="405" spans="1:10" x14ac:dyDescent="0.25">
      <c r="A405" s="10" t="s">
        <v>566</v>
      </c>
      <c r="B405" s="11" t="s">
        <v>16</v>
      </c>
      <c r="C405" s="11" t="s">
        <v>38</v>
      </c>
      <c r="D405" s="15" t="s">
        <v>567</v>
      </c>
      <c r="E405" s="12">
        <v>70</v>
      </c>
      <c r="F405" s="12">
        <v>6.07</v>
      </c>
      <c r="G405" s="13">
        <f>ROUND(E405*F405,2)</f>
        <v>424.9</v>
      </c>
      <c r="H405" s="12">
        <v>70</v>
      </c>
      <c r="I405" s="36">
        <v>0</v>
      </c>
      <c r="J405" s="13">
        <f>ROUND(H405*I405,2)</f>
        <v>0</v>
      </c>
    </row>
    <row r="406" spans="1:10" ht="123.75" x14ac:dyDescent="0.25">
      <c r="A406" s="14"/>
      <c r="B406" s="14"/>
      <c r="C406" s="14"/>
      <c r="D406" s="15" t="s">
        <v>568</v>
      </c>
      <c r="E406" s="14"/>
      <c r="F406" s="14"/>
      <c r="G406" s="14"/>
      <c r="H406" s="14"/>
      <c r="I406" s="14"/>
      <c r="J406" s="14"/>
    </row>
    <row r="407" spans="1:10" x14ac:dyDescent="0.25">
      <c r="A407" s="10" t="s">
        <v>569</v>
      </c>
      <c r="B407" s="11" t="s">
        <v>16</v>
      </c>
      <c r="C407" s="11" t="s">
        <v>38</v>
      </c>
      <c r="D407" s="15" t="s">
        <v>570</v>
      </c>
      <c r="E407" s="12">
        <v>200</v>
      </c>
      <c r="F407" s="12">
        <v>7.27</v>
      </c>
      <c r="G407" s="13">
        <f>ROUND(E407*F407,2)</f>
        <v>1454</v>
      </c>
      <c r="H407" s="12">
        <v>200</v>
      </c>
      <c r="I407" s="36">
        <v>0</v>
      </c>
      <c r="J407" s="13">
        <f>ROUND(H407*I407,2)</f>
        <v>0</v>
      </c>
    </row>
    <row r="408" spans="1:10" ht="123.75" x14ac:dyDescent="0.25">
      <c r="A408" s="14"/>
      <c r="B408" s="14"/>
      <c r="C408" s="14"/>
      <c r="D408" s="15" t="s">
        <v>571</v>
      </c>
      <c r="E408" s="14"/>
      <c r="F408" s="14"/>
      <c r="G408" s="14"/>
      <c r="H408" s="14"/>
      <c r="I408" s="14"/>
      <c r="J408" s="14"/>
    </row>
    <row r="409" spans="1:10" x14ac:dyDescent="0.25">
      <c r="A409" s="10" t="s">
        <v>572</v>
      </c>
      <c r="B409" s="11" t="s">
        <v>16</v>
      </c>
      <c r="C409" s="11" t="s">
        <v>38</v>
      </c>
      <c r="D409" s="15" t="s">
        <v>573</v>
      </c>
      <c r="E409" s="12">
        <v>450</v>
      </c>
      <c r="F409" s="12">
        <v>10.34</v>
      </c>
      <c r="G409" s="13">
        <f>ROUND(E409*F409,2)</f>
        <v>4653</v>
      </c>
      <c r="H409" s="12">
        <v>450</v>
      </c>
      <c r="I409" s="36">
        <v>0</v>
      </c>
      <c r="J409" s="13">
        <f>ROUND(H409*I409,2)</f>
        <v>0</v>
      </c>
    </row>
    <row r="410" spans="1:10" ht="123.75" x14ac:dyDescent="0.25">
      <c r="A410" s="14"/>
      <c r="B410" s="14"/>
      <c r="C410" s="14"/>
      <c r="D410" s="15" t="s">
        <v>574</v>
      </c>
      <c r="E410" s="14"/>
      <c r="F410" s="14"/>
      <c r="G410" s="14"/>
      <c r="H410" s="14"/>
      <c r="I410" s="14"/>
      <c r="J410" s="14"/>
    </row>
    <row r="411" spans="1:10" x14ac:dyDescent="0.25">
      <c r="A411" s="10" t="s">
        <v>575</v>
      </c>
      <c r="B411" s="11" t="s">
        <v>16</v>
      </c>
      <c r="C411" s="11" t="s">
        <v>38</v>
      </c>
      <c r="D411" s="15" t="s">
        <v>576</v>
      </c>
      <c r="E411" s="12">
        <v>60</v>
      </c>
      <c r="F411" s="12">
        <v>14.53</v>
      </c>
      <c r="G411" s="13">
        <f>ROUND(E411*F411,2)</f>
        <v>871.8</v>
      </c>
      <c r="H411" s="12">
        <v>60</v>
      </c>
      <c r="I411" s="36">
        <v>0</v>
      </c>
      <c r="J411" s="13">
        <f>ROUND(H411*I411,2)</f>
        <v>0</v>
      </c>
    </row>
    <row r="412" spans="1:10" ht="123.75" x14ac:dyDescent="0.25">
      <c r="A412" s="14"/>
      <c r="B412" s="14"/>
      <c r="C412" s="14"/>
      <c r="D412" s="15" t="s">
        <v>577</v>
      </c>
      <c r="E412" s="14"/>
      <c r="F412" s="14"/>
      <c r="G412" s="14"/>
      <c r="H412" s="14"/>
      <c r="I412" s="14"/>
      <c r="J412" s="14"/>
    </row>
    <row r="413" spans="1:10" ht="22.5" x14ac:dyDescent="0.25">
      <c r="A413" s="10" t="s">
        <v>578</v>
      </c>
      <c r="B413" s="11" t="s">
        <v>16</v>
      </c>
      <c r="C413" s="11" t="s">
        <v>38</v>
      </c>
      <c r="D413" s="15" t="s">
        <v>579</v>
      </c>
      <c r="E413" s="12">
        <v>50</v>
      </c>
      <c r="F413" s="12">
        <v>3.73</v>
      </c>
      <c r="G413" s="13">
        <f>ROUND(E413*F413,2)</f>
        <v>186.5</v>
      </c>
      <c r="H413" s="12">
        <v>50</v>
      </c>
      <c r="I413" s="36">
        <v>0</v>
      </c>
      <c r="J413" s="13">
        <f>ROUND(H413*I413,2)</f>
        <v>0</v>
      </c>
    </row>
    <row r="414" spans="1:10" ht="123.75" x14ac:dyDescent="0.25">
      <c r="A414" s="14"/>
      <c r="B414" s="14"/>
      <c r="C414" s="14"/>
      <c r="D414" s="15" t="s">
        <v>580</v>
      </c>
      <c r="E414" s="14"/>
      <c r="F414" s="14"/>
      <c r="G414" s="14"/>
      <c r="H414" s="14"/>
      <c r="I414" s="14"/>
      <c r="J414" s="14"/>
    </row>
    <row r="415" spans="1:10" ht="22.5" x14ac:dyDescent="0.25">
      <c r="A415" s="10" t="s">
        <v>581</v>
      </c>
      <c r="B415" s="11" t="s">
        <v>16</v>
      </c>
      <c r="C415" s="11" t="s">
        <v>38</v>
      </c>
      <c r="D415" s="15" t="s">
        <v>582</v>
      </c>
      <c r="E415" s="12">
        <v>50</v>
      </c>
      <c r="F415" s="12">
        <v>5.12</v>
      </c>
      <c r="G415" s="13">
        <f>ROUND(E415*F415,2)</f>
        <v>256</v>
      </c>
      <c r="H415" s="12">
        <v>50</v>
      </c>
      <c r="I415" s="36">
        <v>0</v>
      </c>
      <c r="J415" s="13">
        <f>ROUND(H415*I415,2)</f>
        <v>0</v>
      </c>
    </row>
    <row r="416" spans="1:10" ht="123.75" x14ac:dyDescent="0.25">
      <c r="A416" s="14"/>
      <c r="B416" s="14"/>
      <c r="C416" s="14"/>
      <c r="D416" s="15" t="s">
        <v>583</v>
      </c>
      <c r="E416" s="14"/>
      <c r="F416" s="14"/>
      <c r="G416" s="14"/>
      <c r="H416" s="14"/>
      <c r="I416" s="14"/>
      <c r="J416" s="14"/>
    </row>
    <row r="417" spans="1:10" ht="22.5" x14ac:dyDescent="0.25">
      <c r="A417" s="10" t="s">
        <v>584</v>
      </c>
      <c r="B417" s="11" t="s">
        <v>16</v>
      </c>
      <c r="C417" s="11" t="s">
        <v>38</v>
      </c>
      <c r="D417" s="15" t="s">
        <v>585</v>
      </c>
      <c r="E417" s="12">
        <v>50</v>
      </c>
      <c r="F417" s="12">
        <v>7.99</v>
      </c>
      <c r="G417" s="13">
        <f>ROUND(E417*F417,2)</f>
        <v>399.5</v>
      </c>
      <c r="H417" s="12">
        <v>50</v>
      </c>
      <c r="I417" s="36">
        <v>0</v>
      </c>
      <c r="J417" s="13">
        <f>ROUND(H417*I417,2)</f>
        <v>0</v>
      </c>
    </row>
    <row r="418" spans="1:10" ht="123.75" x14ac:dyDescent="0.25">
      <c r="A418" s="14"/>
      <c r="B418" s="14"/>
      <c r="C418" s="14"/>
      <c r="D418" s="15" t="s">
        <v>586</v>
      </c>
      <c r="E418" s="14"/>
      <c r="F418" s="14"/>
      <c r="G418" s="14"/>
      <c r="H418" s="14"/>
      <c r="I418" s="14"/>
      <c r="J418" s="14"/>
    </row>
    <row r="419" spans="1:10" ht="22.5" x14ac:dyDescent="0.25">
      <c r="A419" s="10" t="s">
        <v>587</v>
      </c>
      <c r="B419" s="11" t="s">
        <v>16</v>
      </c>
      <c r="C419" s="11" t="s">
        <v>38</v>
      </c>
      <c r="D419" s="15" t="s">
        <v>588</v>
      </c>
      <c r="E419" s="12">
        <v>50</v>
      </c>
      <c r="F419" s="12">
        <v>18.170000000000002</v>
      </c>
      <c r="G419" s="13">
        <f>ROUND(E419*F419,2)</f>
        <v>908.5</v>
      </c>
      <c r="H419" s="12">
        <v>50</v>
      </c>
      <c r="I419" s="36">
        <v>0</v>
      </c>
      <c r="J419" s="13">
        <f>ROUND(H419*I419,2)</f>
        <v>0</v>
      </c>
    </row>
    <row r="420" spans="1:10" ht="123.75" x14ac:dyDescent="0.25">
      <c r="A420" s="14"/>
      <c r="B420" s="14"/>
      <c r="C420" s="14"/>
      <c r="D420" s="15" t="s">
        <v>589</v>
      </c>
      <c r="E420" s="14"/>
      <c r="F420" s="14"/>
      <c r="G420" s="14"/>
      <c r="H420" s="14"/>
      <c r="I420" s="14"/>
      <c r="J420" s="14"/>
    </row>
    <row r="421" spans="1:10" x14ac:dyDescent="0.25">
      <c r="A421" s="10" t="s">
        <v>590</v>
      </c>
      <c r="B421" s="11" t="s">
        <v>16</v>
      </c>
      <c r="C421" s="11" t="s">
        <v>28</v>
      </c>
      <c r="D421" s="15" t="s">
        <v>591</v>
      </c>
      <c r="E421" s="12">
        <v>1</v>
      </c>
      <c r="F421" s="12">
        <v>2425.5</v>
      </c>
      <c r="G421" s="13">
        <f>ROUND(E421*F421,2)</f>
        <v>2425.5</v>
      </c>
      <c r="H421" s="12">
        <v>1</v>
      </c>
      <c r="I421" s="36">
        <v>0</v>
      </c>
      <c r="J421" s="13">
        <f>ROUND(H421*I421,2)</f>
        <v>0</v>
      </c>
    </row>
    <row r="422" spans="1:10" ht="101.25" x14ac:dyDescent="0.25">
      <c r="A422" s="14"/>
      <c r="B422" s="14"/>
      <c r="C422" s="14"/>
      <c r="D422" s="15" t="s">
        <v>592</v>
      </c>
      <c r="E422" s="14"/>
      <c r="F422" s="14"/>
      <c r="G422" s="14"/>
      <c r="H422" s="14"/>
      <c r="I422" s="14"/>
      <c r="J422" s="14"/>
    </row>
    <row r="423" spans="1:10" x14ac:dyDescent="0.25">
      <c r="A423" s="10" t="s">
        <v>593</v>
      </c>
      <c r="B423" s="11" t="s">
        <v>16</v>
      </c>
      <c r="C423" s="11" t="s">
        <v>38</v>
      </c>
      <c r="D423" s="15" t="s">
        <v>594</v>
      </c>
      <c r="E423" s="12">
        <v>400</v>
      </c>
      <c r="F423" s="12">
        <v>18.940000000000001</v>
      </c>
      <c r="G423" s="13">
        <f>ROUND(E423*F423,2)</f>
        <v>7576</v>
      </c>
      <c r="H423" s="12">
        <v>400</v>
      </c>
      <c r="I423" s="36">
        <v>0</v>
      </c>
      <c r="J423" s="13">
        <f>ROUND(H423*I423,2)</f>
        <v>0</v>
      </c>
    </row>
    <row r="424" spans="1:10" ht="33.75" x14ac:dyDescent="0.25">
      <c r="A424" s="14"/>
      <c r="B424" s="14"/>
      <c r="C424" s="14"/>
      <c r="D424" s="15" t="s">
        <v>595</v>
      </c>
      <c r="E424" s="14"/>
      <c r="F424" s="14"/>
      <c r="G424" s="14"/>
      <c r="H424" s="14"/>
      <c r="I424" s="14"/>
      <c r="J424" s="14"/>
    </row>
    <row r="425" spans="1:10" x14ac:dyDescent="0.25">
      <c r="A425" s="14"/>
      <c r="B425" s="14"/>
      <c r="C425" s="14"/>
      <c r="D425" s="31" t="s">
        <v>596</v>
      </c>
      <c r="E425" s="12">
        <v>1</v>
      </c>
      <c r="F425" s="16">
        <f>G389+G391+G393+G395+G397+G399+G401+G403+G405+G407+G409+G411+G413+G415+G417+G419+G421+G423</f>
        <v>35201.1</v>
      </c>
      <c r="G425" s="16">
        <f>ROUND(E425*F425,2)</f>
        <v>35201.1</v>
      </c>
      <c r="H425" s="12">
        <v>1</v>
      </c>
      <c r="I425" s="16">
        <f>J389+J391+J393+J395+J397+J399+J401+J403+J405+J407+J409+J411+J413+J415+J417+J419+J421+J423</f>
        <v>0</v>
      </c>
      <c r="J425" s="16">
        <f>ROUND(H425*I425,2)</f>
        <v>0</v>
      </c>
    </row>
    <row r="426" spans="1:10" ht="1.1499999999999999" customHeight="1" x14ac:dyDescent="0.25">
      <c r="A426" s="17"/>
      <c r="B426" s="17"/>
      <c r="C426" s="17"/>
      <c r="D426" s="32"/>
      <c r="E426" s="17"/>
      <c r="F426" s="17"/>
      <c r="G426" s="17"/>
      <c r="H426" s="17"/>
      <c r="I426" s="17"/>
      <c r="J426" s="17"/>
    </row>
    <row r="427" spans="1:10" x14ac:dyDescent="0.25">
      <c r="A427" s="22" t="s">
        <v>597</v>
      </c>
      <c r="B427" s="22" t="s">
        <v>10</v>
      </c>
      <c r="C427" s="22" t="s">
        <v>11</v>
      </c>
      <c r="D427" s="34" t="s">
        <v>598</v>
      </c>
      <c r="E427" s="23">
        <f t="shared" ref="E427:J427" si="41">E448</f>
        <v>1</v>
      </c>
      <c r="F427" s="23">
        <f t="shared" si="41"/>
        <v>42531.4</v>
      </c>
      <c r="G427" s="23">
        <f t="shared" si="41"/>
        <v>42531.4</v>
      </c>
      <c r="H427" s="23">
        <f t="shared" si="41"/>
        <v>1</v>
      </c>
      <c r="I427" s="23">
        <f t="shared" si="41"/>
        <v>0</v>
      </c>
      <c r="J427" s="23">
        <f t="shared" si="41"/>
        <v>0</v>
      </c>
    </row>
    <row r="428" spans="1:10" ht="22.5" x14ac:dyDescent="0.25">
      <c r="A428" s="10" t="s">
        <v>599</v>
      </c>
      <c r="B428" s="11" t="s">
        <v>16</v>
      </c>
      <c r="C428" s="11" t="s">
        <v>38</v>
      </c>
      <c r="D428" s="15" t="s">
        <v>600</v>
      </c>
      <c r="E428" s="12">
        <v>190</v>
      </c>
      <c r="F428" s="12">
        <v>52.66</v>
      </c>
      <c r="G428" s="13">
        <f>ROUND(E428*F428,2)</f>
        <v>10005.4</v>
      </c>
      <c r="H428" s="12">
        <v>190</v>
      </c>
      <c r="I428" s="36">
        <v>0</v>
      </c>
      <c r="J428" s="13">
        <f>ROUND(H428*I428,2)</f>
        <v>0</v>
      </c>
    </row>
    <row r="429" spans="1:10" ht="78.75" x14ac:dyDescent="0.25">
      <c r="A429" s="14"/>
      <c r="B429" s="14"/>
      <c r="C429" s="14"/>
      <c r="D429" s="15" t="s">
        <v>601</v>
      </c>
      <c r="E429" s="14"/>
      <c r="F429" s="14"/>
      <c r="G429" s="14"/>
      <c r="H429" s="14"/>
      <c r="I429" s="14"/>
      <c r="J429" s="14"/>
    </row>
    <row r="430" spans="1:10" ht="22.5" x14ac:dyDescent="0.25">
      <c r="A430" s="10" t="s">
        <v>602</v>
      </c>
      <c r="B430" s="11" t="s">
        <v>16</v>
      </c>
      <c r="C430" s="11" t="s">
        <v>38</v>
      </c>
      <c r="D430" s="15" t="s">
        <v>603</v>
      </c>
      <c r="E430" s="12">
        <v>80</v>
      </c>
      <c r="F430" s="12">
        <v>79.39</v>
      </c>
      <c r="G430" s="13">
        <f>ROUND(E430*F430,2)</f>
        <v>6351.2</v>
      </c>
      <c r="H430" s="12">
        <v>80</v>
      </c>
      <c r="I430" s="36">
        <v>0</v>
      </c>
      <c r="J430" s="13">
        <f>ROUND(H430*I430,2)</f>
        <v>0</v>
      </c>
    </row>
    <row r="431" spans="1:10" ht="90" x14ac:dyDescent="0.25">
      <c r="A431" s="14"/>
      <c r="B431" s="14"/>
      <c r="C431" s="14"/>
      <c r="D431" s="15" t="s">
        <v>604</v>
      </c>
      <c r="E431" s="14"/>
      <c r="F431" s="14"/>
      <c r="G431" s="14"/>
      <c r="H431" s="14"/>
      <c r="I431" s="14"/>
      <c r="J431" s="14"/>
    </row>
    <row r="432" spans="1:10" ht="22.5" x14ac:dyDescent="0.25">
      <c r="A432" s="10" t="s">
        <v>605</v>
      </c>
      <c r="B432" s="11" t="s">
        <v>16</v>
      </c>
      <c r="C432" s="11" t="s">
        <v>38</v>
      </c>
      <c r="D432" s="15" t="s">
        <v>606</v>
      </c>
      <c r="E432" s="12">
        <v>50</v>
      </c>
      <c r="F432" s="12">
        <v>107.25</v>
      </c>
      <c r="G432" s="13">
        <f>ROUND(E432*F432,2)</f>
        <v>5362.5</v>
      </c>
      <c r="H432" s="12">
        <v>50</v>
      </c>
      <c r="I432" s="36">
        <v>0</v>
      </c>
      <c r="J432" s="13">
        <f>ROUND(H432*I432,2)</f>
        <v>0</v>
      </c>
    </row>
    <row r="433" spans="1:10" ht="90" x14ac:dyDescent="0.25">
      <c r="A433" s="14"/>
      <c r="B433" s="14"/>
      <c r="C433" s="14"/>
      <c r="D433" s="15" t="s">
        <v>607</v>
      </c>
      <c r="E433" s="14"/>
      <c r="F433" s="14"/>
      <c r="G433" s="14"/>
      <c r="H433" s="14"/>
      <c r="I433" s="14"/>
      <c r="J433" s="14"/>
    </row>
    <row r="434" spans="1:10" x14ac:dyDescent="0.25">
      <c r="A434" s="10" t="s">
        <v>608</v>
      </c>
      <c r="B434" s="11" t="s">
        <v>16</v>
      </c>
      <c r="C434" s="11" t="s">
        <v>38</v>
      </c>
      <c r="D434" s="15" t="s">
        <v>609</v>
      </c>
      <c r="E434" s="12">
        <v>260</v>
      </c>
      <c r="F434" s="12">
        <v>45.97</v>
      </c>
      <c r="G434" s="13">
        <f>ROUND(E434*F434,2)</f>
        <v>11952.2</v>
      </c>
      <c r="H434" s="12">
        <v>260</v>
      </c>
      <c r="I434" s="36">
        <v>0</v>
      </c>
      <c r="J434" s="13">
        <f>ROUND(H434*I434,2)</f>
        <v>0</v>
      </c>
    </row>
    <row r="435" spans="1:10" ht="168.75" x14ac:dyDescent="0.25">
      <c r="A435" s="14"/>
      <c r="B435" s="14"/>
      <c r="C435" s="14"/>
      <c r="D435" s="15" t="s">
        <v>610</v>
      </c>
      <c r="E435" s="14"/>
      <c r="F435" s="14"/>
      <c r="G435" s="14"/>
      <c r="H435" s="14"/>
      <c r="I435" s="14"/>
      <c r="J435" s="14"/>
    </row>
    <row r="436" spans="1:10" x14ac:dyDescent="0.25">
      <c r="A436" s="10" t="s">
        <v>611</v>
      </c>
      <c r="B436" s="11" t="s">
        <v>16</v>
      </c>
      <c r="C436" s="11" t="s">
        <v>38</v>
      </c>
      <c r="D436" s="15" t="s">
        <v>612</v>
      </c>
      <c r="E436" s="12">
        <v>60</v>
      </c>
      <c r="F436" s="12">
        <v>81.900000000000006</v>
      </c>
      <c r="G436" s="13">
        <f>ROUND(E436*F436,2)</f>
        <v>4914</v>
      </c>
      <c r="H436" s="12">
        <v>60</v>
      </c>
      <c r="I436" s="36">
        <v>0</v>
      </c>
      <c r="J436" s="13">
        <f>ROUND(H436*I436,2)</f>
        <v>0</v>
      </c>
    </row>
    <row r="437" spans="1:10" ht="123.75" x14ac:dyDescent="0.25">
      <c r="A437" s="14"/>
      <c r="B437" s="14"/>
      <c r="C437" s="14"/>
      <c r="D437" s="15" t="s">
        <v>613</v>
      </c>
      <c r="E437" s="14"/>
      <c r="F437" s="14"/>
      <c r="G437" s="14"/>
      <c r="H437" s="14"/>
      <c r="I437" s="14"/>
      <c r="J437" s="14"/>
    </row>
    <row r="438" spans="1:10" x14ac:dyDescent="0.25">
      <c r="A438" s="10" t="s">
        <v>614</v>
      </c>
      <c r="B438" s="11" t="s">
        <v>16</v>
      </c>
      <c r="C438" s="11" t="s">
        <v>38</v>
      </c>
      <c r="D438" s="15" t="s">
        <v>615</v>
      </c>
      <c r="E438" s="12">
        <v>380</v>
      </c>
      <c r="F438" s="12">
        <v>7.6</v>
      </c>
      <c r="G438" s="13">
        <f>ROUND(E438*F438,2)</f>
        <v>2888</v>
      </c>
      <c r="H438" s="12">
        <v>380</v>
      </c>
      <c r="I438" s="36">
        <v>0</v>
      </c>
      <c r="J438" s="13">
        <f>ROUND(H438*I438,2)</f>
        <v>0</v>
      </c>
    </row>
    <row r="439" spans="1:10" ht="56.25" x14ac:dyDescent="0.25">
      <c r="A439" s="14"/>
      <c r="B439" s="14"/>
      <c r="C439" s="14"/>
      <c r="D439" s="15" t="s">
        <v>616</v>
      </c>
      <c r="E439" s="14"/>
      <c r="F439" s="14"/>
      <c r="G439" s="14"/>
      <c r="H439" s="14"/>
      <c r="I439" s="14"/>
      <c r="J439" s="14"/>
    </row>
    <row r="440" spans="1:10" x14ac:dyDescent="0.25">
      <c r="A440" s="10" t="s">
        <v>617</v>
      </c>
      <c r="B440" s="11" t="s">
        <v>16</v>
      </c>
      <c r="C440" s="11" t="s">
        <v>38</v>
      </c>
      <c r="D440" s="15" t="s">
        <v>618</v>
      </c>
      <c r="E440" s="12">
        <v>30</v>
      </c>
      <c r="F440" s="12">
        <v>3.91</v>
      </c>
      <c r="G440" s="13">
        <f>ROUND(E440*F440,2)</f>
        <v>117.3</v>
      </c>
      <c r="H440" s="12">
        <v>30</v>
      </c>
      <c r="I440" s="36">
        <v>0</v>
      </c>
      <c r="J440" s="13">
        <f>ROUND(H440*I440,2)</f>
        <v>0</v>
      </c>
    </row>
    <row r="441" spans="1:10" ht="45" x14ac:dyDescent="0.25">
      <c r="A441" s="14"/>
      <c r="B441" s="14"/>
      <c r="C441" s="14"/>
      <c r="D441" s="15" t="s">
        <v>619</v>
      </c>
      <c r="E441" s="14"/>
      <c r="F441" s="14"/>
      <c r="G441" s="14"/>
      <c r="H441" s="14"/>
      <c r="I441" s="14"/>
      <c r="J441" s="14"/>
    </row>
    <row r="442" spans="1:10" x14ac:dyDescent="0.25">
      <c r="A442" s="10" t="s">
        <v>620</v>
      </c>
      <c r="B442" s="11" t="s">
        <v>16</v>
      </c>
      <c r="C442" s="11" t="s">
        <v>38</v>
      </c>
      <c r="D442" s="15" t="s">
        <v>621</v>
      </c>
      <c r="E442" s="12">
        <v>30</v>
      </c>
      <c r="F442" s="12">
        <v>4.24</v>
      </c>
      <c r="G442" s="13">
        <f>ROUND(E442*F442,2)</f>
        <v>127.2</v>
      </c>
      <c r="H442" s="12">
        <v>30</v>
      </c>
      <c r="I442" s="36">
        <v>0</v>
      </c>
      <c r="J442" s="13">
        <f>ROUND(H442*I442,2)</f>
        <v>0</v>
      </c>
    </row>
    <row r="443" spans="1:10" ht="45" x14ac:dyDescent="0.25">
      <c r="A443" s="14"/>
      <c r="B443" s="14"/>
      <c r="C443" s="14"/>
      <c r="D443" s="15" t="s">
        <v>622</v>
      </c>
      <c r="E443" s="14"/>
      <c r="F443" s="14"/>
      <c r="G443" s="14"/>
      <c r="H443" s="14"/>
      <c r="I443" s="14"/>
      <c r="J443" s="14"/>
    </row>
    <row r="444" spans="1:10" x14ac:dyDescent="0.25">
      <c r="A444" s="10" t="s">
        <v>623</v>
      </c>
      <c r="B444" s="11" t="s">
        <v>16</v>
      </c>
      <c r="C444" s="11" t="s">
        <v>38</v>
      </c>
      <c r="D444" s="15" t="s">
        <v>624</v>
      </c>
      <c r="E444" s="12">
        <v>30</v>
      </c>
      <c r="F444" s="12">
        <v>4.5199999999999996</v>
      </c>
      <c r="G444" s="13">
        <f>ROUND(E444*F444,2)</f>
        <v>135.6</v>
      </c>
      <c r="H444" s="12">
        <v>30</v>
      </c>
      <c r="I444" s="36">
        <v>0</v>
      </c>
      <c r="J444" s="13">
        <f>ROUND(H444*I444,2)</f>
        <v>0</v>
      </c>
    </row>
    <row r="445" spans="1:10" ht="45" x14ac:dyDescent="0.25">
      <c r="A445" s="14"/>
      <c r="B445" s="14"/>
      <c r="C445" s="14"/>
      <c r="D445" s="15" t="s">
        <v>625</v>
      </c>
      <c r="E445" s="14"/>
      <c r="F445" s="14"/>
      <c r="G445" s="14"/>
      <c r="H445" s="14"/>
      <c r="I445" s="14"/>
      <c r="J445" s="14"/>
    </row>
    <row r="446" spans="1:10" ht="22.5" x14ac:dyDescent="0.25">
      <c r="A446" s="10" t="s">
        <v>626</v>
      </c>
      <c r="B446" s="11" t="s">
        <v>16</v>
      </c>
      <c r="C446" s="11" t="s">
        <v>38</v>
      </c>
      <c r="D446" s="15" t="s">
        <v>627</v>
      </c>
      <c r="E446" s="12">
        <v>120</v>
      </c>
      <c r="F446" s="12">
        <v>5.65</v>
      </c>
      <c r="G446" s="13">
        <f>ROUND(E446*F446,2)</f>
        <v>678</v>
      </c>
      <c r="H446" s="12">
        <v>120</v>
      </c>
      <c r="I446" s="36">
        <v>0</v>
      </c>
      <c r="J446" s="13">
        <f>ROUND(H446*I446,2)</f>
        <v>0</v>
      </c>
    </row>
    <row r="447" spans="1:10" ht="33.75" x14ac:dyDescent="0.25">
      <c r="A447" s="14"/>
      <c r="B447" s="14"/>
      <c r="C447" s="14"/>
      <c r="D447" s="15" t="s">
        <v>628</v>
      </c>
      <c r="E447" s="14"/>
      <c r="F447" s="14"/>
      <c r="G447" s="14"/>
      <c r="H447" s="14"/>
      <c r="I447" s="14"/>
      <c r="J447" s="14"/>
    </row>
    <row r="448" spans="1:10" x14ac:dyDescent="0.25">
      <c r="A448" s="14"/>
      <c r="B448" s="14"/>
      <c r="C448" s="14"/>
      <c r="D448" s="31" t="s">
        <v>629</v>
      </c>
      <c r="E448" s="12">
        <v>1</v>
      </c>
      <c r="F448" s="16">
        <f>G428+G430+G432+G434+G436+G438+G440+G442+G444+G446</f>
        <v>42531.4</v>
      </c>
      <c r="G448" s="16">
        <f>ROUND(E448*F448,2)</f>
        <v>42531.4</v>
      </c>
      <c r="H448" s="12">
        <v>1</v>
      </c>
      <c r="I448" s="16">
        <f>J428+J430+J432+J434+J436+J438+J440+J442+J444+J446</f>
        <v>0</v>
      </c>
      <c r="J448" s="16">
        <f>ROUND(H448*I448,2)</f>
        <v>0</v>
      </c>
    </row>
    <row r="449" spans="1:10" ht="1.1499999999999999" customHeight="1" x14ac:dyDescent="0.25">
      <c r="A449" s="17"/>
      <c r="B449" s="17"/>
      <c r="C449" s="17"/>
      <c r="D449" s="32"/>
      <c r="E449" s="17"/>
      <c r="F449" s="17"/>
      <c r="G449" s="17"/>
      <c r="H449" s="17"/>
      <c r="I449" s="17"/>
      <c r="J449" s="17"/>
    </row>
    <row r="450" spans="1:10" x14ac:dyDescent="0.25">
      <c r="A450" s="22" t="s">
        <v>630</v>
      </c>
      <c r="B450" s="22" t="s">
        <v>10</v>
      </c>
      <c r="C450" s="22" t="s">
        <v>11</v>
      </c>
      <c r="D450" s="34" t="s">
        <v>631</v>
      </c>
      <c r="E450" s="23">
        <f t="shared" ref="E450:J450" si="42">E455</f>
        <v>1</v>
      </c>
      <c r="F450" s="23">
        <f t="shared" si="42"/>
        <v>1845.15</v>
      </c>
      <c r="G450" s="23">
        <f t="shared" si="42"/>
        <v>1845.15</v>
      </c>
      <c r="H450" s="23">
        <f t="shared" si="42"/>
        <v>1</v>
      </c>
      <c r="I450" s="23">
        <f t="shared" si="42"/>
        <v>0</v>
      </c>
      <c r="J450" s="23">
        <f t="shared" si="42"/>
        <v>0</v>
      </c>
    </row>
    <row r="451" spans="1:10" ht="22.5" x14ac:dyDescent="0.25">
      <c r="A451" s="10" t="s">
        <v>632</v>
      </c>
      <c r="B451" s="11" t="s">
        <v>16</v>
      </c>
      <c r="C451" s="11" t="s">
        <v>28</v>
      </c>
      <c r="D451" s="15" t="s">
        <v>633</v>
      </c>
      <c r="E451" s="12">
        <v>15</v>
      </c>
      <c r="F451" s="12">
        <v>42.37</v>
      </c>
      <c r="G451" s="13">
        <f>ROUND(E451*F451,2)</f>
        <v>635.54999999999995</v>
      </c>
      <c r="H451" s="12">
        <v>15</v>
      </c>
      <c r="I451" s="36">
        <v>0</v>
      </c>
      <c r="J451" s="13">
        <f>ROUND(H451*I451,2)</f>
        <v>0</v>
      </c>
    </row>
    <row r="452" spans="1:10" ht="56.25" x14ac:dyDescent="0.25">
      <c r="A452" s="14"/>
      <c r="B452" s="14"/>
      <c r="C452" s="14"/>
      <c r="D452" s="15" t="s">
        <v>634</v>
      </c>
      <c r="E452" s="14"/>
      <c r="F452" s="14"/>
      <c r="G452" s="14"/>
      <c r="H452" s="14"/>
      <c r="I452" s="14"/>
      <c r="J452" s="14"/>
    </row>
    <row r="453" spans="1:10" x14ac:dyDescent="0.25">
      <c r="A453" s="10" t="s">
        <v>635</v>
      </c>
      <c r="B453" s="11" t="s">
        <v>16</v>
      </c>
      <c r="C453" s="11" t="s">
        <v>28</v>
      </c>
      <c r="D453" s="15" t="s">
        <v>636</v>
      </c>
      <c r="E453" s="12">
        <v>20</v>
      </c>
      <c r="F453" s="12">
        <v>60.48</v>
      </c>
      <c r="G453" s="13">
        <f>ROUND(E453*F453,2)</f>
        <v>1209.5999999999999</v>
      </c>
      <c r="H453" s="12">
        <v>20</v>
      </c>
      <c r="I453" s="36">
        <v>0</v>
      </c>
      <c r="J453" s="13">
        <f>ROUND(H453*I453,2)</f>
        <v>0</v>
      </c>
    </row>
    <row r="454" spans="1:10" ht="123.75" x14ac:dyDescent="0.25">
      <c r="A454" s="14"/>
      <c r="B454" s="14"/>
      <c r="C454" s="14"/>
      <c r="D454" s="15" t="s">
        <v>637</v>
      </c>
      <c r="E454" s="14"/>
      <c r="F454" s="14"/>
      <c r="G454" s="14"/>
      <c r="H454" s="14"/>
      <c r="I454" s="14"/>
      <c r="J454" s="14"/>
    </row>
    <row r="455" spans="1:10" x14ac:dyDescent="0.25">
      <c r="A455" s="14"/>
      <c r="B455" s="14"/>
      <c r="C455" s="14"/>
      <c r="D455" s="31" t="s">
        <v>638</v>
      </c>
      <c r="E455" s="12">
        <v>1</v>
      </c>
      <c r="F455" s="16">
        <f>G451+G453</f>
        <v>1845.15</v>
      </c>
      <c r="G455" s="16">
        <f>ROUND(E455*F455,2)</f>
        <v>1845.15</v>
      </c>
      <c r="H455" s="12">
        <v>1</v>
      </c>
      <c r="I455" s="16">
        <f>J451+J453</f>
        <v>0</v>
      </c>
      <c r="J455" s="16">
        <f>ROUND(H455*I455,2)</f>
        <v>0</v>
      </c>
    </row>
    <row r="456" spans="1:10" ht="1.1499999999999999" customHeight="1" x14ac:dyDescent="0.25">
      <c r="A456" s="17"/>
      <c r="B456" s="17"/>
      <c r="C456" s="17"/>
      <c r="D456" s="32"/>
      <c r="E456" s="17"/>
      <c r="F456" s="17"/>
      <c r="G456" s="17"/>
      <c r="H456" s="17"/>
      <c r="I456" s="17"/>
      <c r="J456" s="17"/>
    </row>
    <row r="457" spans="1:10" x14ac:dyDescent="0.25">
      <c r="A457" s="22" t="s">
        <v>639</v>
      </c>
      <c r="B457" s="22" t="s">
        <v>10</v>
      </c>
      <c r="C457" s="22" t="s">
        <v>11</v>
      </c>
      <c r="D457" s="34" t="s">
        <v>640</v>
      </c>
      <c r="E457" s="23">
        <f t="shared" ref="E457:J457" si="43">E476</f>
        <v>1</v>
      </c>
      <c r="F457" s="23">
        <f t="shared" si="43"/>
        <v>179067.07</v>
      </c>
      <c r="G457" s="23">
        <f t="shared" si="43"/>
        <v>179067.07</v>
      </c>
      <c r="H457" s="23">
        <f t="shared" si="43"/>
        <v>1</v>
      </c>
      <c r="I457" s="23">
        <f t="shared" si="43"/>
        <v>0</v>
      </c>
      <c r="J457" s="23">
        <f t="shared" si="43"/>
        <v>0</v>
      </c>
    </row>
    <row r="458" spans="1:10" ht="22.5" x14ac:dyDescent="0.25">
      <c r="A458" s="10" t="s">
        <v>641</v>
      </c>
      <c r="B458" s="11" t="s">
        <v>16</v>
      </c>
      <c r="C458" s="11" t="s">
        <v>38</v>
      </c>
      <c r="D458" s="15" t="s">
        <v>642</v>
      </c>
      <c r="E458" s="12">
        <v>50</v>
      </c>
      <c r="F458" s="12">
        <v>285.02</v>
      </c>
      <c r="G458" s="13">
        <f>ROUND(E458*F458,2)</f>
        <v>14251</v>
      </c>
      <c r="H458" s="12">
        <v>50</v>
      </c>
      <c r="I458" s="36">
        <v>0</v>
      </c>
      <c r="J458" s="13">
        <f>ROUND(H458*I458,2)</f>
        <v>0</v>
      </c>
    </row>
    <row r="459" spans="1:10" ht="409.5" x14ac:dyDescent="0.25">
      <c r="A459" s="14"/>
      <c r="B459" s="14"/>
      <c r="C459" s="14"/>
      <c r="D459" s="15" t="s">
        <v>643</v>
      </c>
      <c r="E459" s="14"/>
      <c r="F459" s="14"/>
      <c r="G459" s="14"/>
      <c r="H459" s="14"/>
      <c r="I459" s="14"/>
      <c r="J459" s="14"/>
    </row>
    <row r="460" spans="1:10" ht="22.5" x14ac:dyDescent="0.25">
      <c r="A460" s="10" t="s">
        <v>644</v>
      </c>
      <c r="B460" s="11" t="s">
        <v>16</v>
      </c>
      <c r="C460" s="11" t="s">
        <v>38</v>
      </c>
      <c r="D460" s="15" t="s">
        <v>645</v>
      </c>
      <c r="E460" s="12">
        <v>340</v>
      </c>
      <c r="F460" s="12">
        <v>253.52</v>
      </c>
      <c r="G460" s="13">
        <f>ROUND(E460*F460,2)</f>
        <v>86196.800000000003</v>
      </c>
      <c r="H460" s="12">
        <v>340</v>
      </c>
      <c r="I460" s="36">
        <v>0</v>
      </c>
      <c r="J460" s="13">
        <f>ROUND(H460*I460,2)</f>
        <v>0</v>
      </c>
    </row>
    <row r="461" spans="1:10" ht="409.5" x14ac:dyDescent="0.25">
      <c r="A461" s="14"/>
      <c r="B461" s="14"/>
      <c r="C461" s="14"/>
      <c r="D461" s="15" t="s">
        <v>646</v>
      </c>
      <c r="E461" s="14"/>
      <c r="F461" s="14"/>
      <c r="G461" s="14"/>
      <c r="H461" s="14"/>
      <c r="I461" s="14"/>
      <c r="J461" s="14"/>
    </row>
    <row r="462" spans="1:10" ht="22.5" x14ac:dyDescent="0.25">
      <c r="A462" s="10" t="s">
        <v>647</v>
      </c>
      <c r="B462" s="11" t="s">
        <v>16</v>
      </c>
      <c r="C462" s="11" t="s">
        <v>38</v>
      </c>
      <c r="D462" s="15" t="s">
        <v>648</v>
      </c>
      <c r="E462" s="12">
        <v>280</v>
      </c>
      <c r="F462" s="12">
        <v>187.53</v>
      </c>
      <c r="G462" s="13">
        <f>ROUND(E462*F462,2)</f>
        <v>52508.4</v>
      </c>
      <c r="H462" s="12">
        <v>280</v>
      </c>
      <c r="I462" s="36">
        <v>0</v>
      </c>
      <c r="J462" s="13">
        <f>ROUND(H462*I462,2)</f>
        <v>0</v>
      </c>
    </row>
    <row r="463" spans="1:10" ht="409.5" x14ac:dyDescent="0.25">
      <c r="A463" s="14"/>
      <c r="B463" s="14"/>
      <c r="C463" s="14"/>
      <c r="D463" s="15" t="s">
        <v>649</v>
      </c>
      <c r="E463" s="14"/>
      <c r="F463" s="14"/>
      <c r="G463" s="14"/>
      <c r="H463" s="14"/>
      <c r="I463" s="14"/>
      <c r="J463" s="14"/>
    </row>
    <row r="464" spans="1:10" ht="22.5" x14ac:dyDescent="0.25">
      <c r="A464" s="10" t="s">
        <v>650</v>
      </c>
      <c r="B464" s="11" t="s">
        <v>16</v>
      </c>
      <c r="C464" s="11" t="s">
        <v>28</v>
      </c>
      <c r="D464" s="15" t="s">
        <v>651</v>
      </c>
      <c r="E464" s="12">
        <v>270</v>
      </c>
      <c r="F464" s="12">
        <v>37.58</v>
      </c>
      <c r="G464" s="13">
        <f>ROUND(E464*F464,2)</f>
        <v>10146.6</v>
      </c>
      <c r="H464" s="12">
        <v>270</v>
      </c>
      <c r="I464" s="36">
        <v>0</v>
      </c>
      <c r="J464" s="13">
        <f>ROUND(H464*I464,2)</f>
        <v>0</v>
      </c>
    </row>
    <row r="465" spans="1:10" ht="371.25" x14ac:dyDescent="0.25">
      <c r="A465" s="14"/>
      <c r="B465" s="14"/>
      <c r="C465" s="14"/>
      <c r="D465" s="15" t="s">
        <v>652</v>
      </c>
      <c r="E465" s="14"/>
      <c r="F465" s="14"/>
      <c r="G465" s="14"/>
      <c r="H465" s="14"/>
      <c r="I465" s="14"/>
      <c r="J465" s="14"/>
    </row>
    <row r="466" spans="1:10" ht="22.5" x14ac:dyDescent="0.25">
      <c r="A466" s="10" t="s">
        <v>653</v>
      </c>
      <c r="B466" s="11" t="s">
        <v>16</v>
      </c>
      <c r="C466" s="11" t="s">
        <v>28</v>
      </c>
      <c r="D466" s="15" t="s">
        <v>654</v>
      </c>
      <c r="E466" s="12">
        <v>50</v>
      </c>
      <c r="F466" s="12">
        <v>111.29</v>
      </c>
      <c r="G466" s="13">
        <f>ROUND(E466*F466,2)</f>
        <v>5564.5</v>
      </c>
      <c r="H466" s="12">
        <v>50</v>
      </c>
      <c r="I466" s="36">
        <v>0</v>
      </c>
      <c r="J466" s="13">
        <f>ROUND(H466*I466,2)</f>
        <v>0</v>
      </c>
    </row>
    <row r="467" spans="1:10" ht="135" x14ac:dyDescent="0.25">
      <c r="A467" s="14"/>
      <c r="B467" s="14"/>
      <c r="C467" s="14"/>
      <c r="D467" s="15" t="s">
        <v>655</v>
      </c>
      <c r="E467" s="14"/>
      <c r="F467" s="14"/>
      <c r="G467" s="14"/>
      <c r="H467" s="14"/>
      <c r="I467" s="14"/>
      <c r="J467" s="14"/>
    </row>
    <row r="468" spans="1:10" ht="22.5" x14ac:dyDescent="0.25">
      <c r="A468" s="10" t="s">
        <v>656</v>
      </c>
      <c r="B468" s="11" t="s">
        <v>16</v>
      </c>
      <c r="C468" s="11" t="s">
        <v>28</v>
      </c>
      <c r="D468" s="15" t="s">
        <v>657</v>
      </c>
      <c r="E468" s="12">
        <v>7</v>
      </c>
      <c r="F468" s="12">
        <v>93.17</v>
      </c>
      <c r="G468" s="13">
        <f>ROUND(E468*F468,2)</f>
        <v>652.19000000000005</v>
      </c>
      <c r="H468" s="12">
        <v>7</v>
      </c>
      <c r="I468" s="36">
        <v>0</v>
      </c>
      <c r="J468" s="13">
        <f>ROUND(H468*I468,2)</f>
        <v>0</v>
      </c>
    </row>
    <row r="469" spans="1:10" ht="135" x14ac:dyDescent="0.25">
      <c r="A469" s="14"/>
      <c r="B469" s="14"/>
      <c r="C469" s="14"/>
      <c r="D469" s="15" t="s">
        <v>658</v>
      </c>
      <c r="E469" s="14"/>
      <c r="F469" s="14"/>
      <c r="G469" s="14"/>
      <c r="H469" s="14"/>
      <c r="I469" s="14"/>
      <c r="J469" s="14"/>
    </row>
    <row r="470" spans="1:10" x14ac:dyDescent="0.25">
      <c r="A470" s="10" t="s">
        <v>659</v>
      </c>
      <c r="B470" s="11" t="s">
        <v>16</v>
      </c>
      <c r="C470" s="11" t="s">
        <v>28</v>
      </c>
      <c r="D470" s="15" t="s">
        <v>660</v>
      </c>
      <c r="E470" s="12">
        <v>25</v>
      </c>
      <c r="F470" s="12">
        <v>90.25</v>
      </c>
      <c r="G470" s="13">
        <f>ROUND(E470*F470,2)</f>
        <v>2256.25</v>
      </c>
      <c r="H470" s="12">
        <v>25</v>
      </c>
      <c r="I470" s="36">
        <v>0</v>
      </c>
      <c r="J470" s="13">
        <f>ROUND(H470*I470,2)</f>
        <v>0</v>
      </c>
    </row>
    <row r="471" spans="1:10" ht="360" x14ac:dyDescent="0.25">
      <c r="A471" s="14"/>
      <c r="B471" s="14"/>
      <c r="C471" s="14"/>
      <c r="D471" s="15" t="s">
        <v>661</v>
      </c>
      <c r="E471" s="14"/>
      <c r="F471" s="14"/>
      <c r="G471" s="14"/>
      <c r="H471" s="14"/>
      <c r="I471" s="14"/>
      <c r="J471" s="14"/>
    </row>
    <row r="472" spans="1:10" x14ac:dyDescent="0.25">
      <c r="A472" s="10" t="s">
        <v>662</v>
      </c>
      <c r="B472" s="11" t="s">
        <v>16</v>
      </c>
      <c r="C472" s="11" t="s">
        <v>28</v>
      </c>
      <c r="D472" s="15" t="s">
        <v>663</v>
      </c>
      <c r="E472" s="12">
        <v>19</v>
      </c>
      <c r="F472" s="12">
        <v>56.2</v>
      </c>
      <c r="G472" s="13">
        <f>ROUND(E472*F472,2)</f>
        <v>1067.8</v>
      </c>
      <c r="H472" s="12">
        <v>19</v>
      </c>
      <c r="I472" s="36">
        <v>0</v>
      </c>
      <c r="J472" s="13">
        <f>ROUND(H472*I472,2)</f>
        <v>0</v>
      </c>
    </row>
    <row r="473" spans="1:10" ht="90" x14ac:dyDescent="0.25">
      <c r="A473" s="14"/>
      <c r="B473" s="14"/>
      <c r="C473" s="14"/>
      <c r="D473" s="15" t="s">
        <v>664</v>
      </c>
      <c r="E473" s="14"/>
      <c r="F473" s="14"/>
      <c r="G473" s="14"/>
      <c r="H473" s="14"/>
      <c r="I473" s="14"/>
      <c r="J473" s="14"/>
    </row>
    <row r="474" spans="1:10" ht="22.5" x14ac:dyDescent="0.25">
      <c r="A474" s="10" t="s">
        <v>665</v>
      </c>
      <c r="B474" s="11" t="s">
        <v>16</v>
      </c>
      <c r="C474" s="11" t="s">
        <v>28</v>
      </c>
      <c r="D474" s="15" t="s">
        <v>666</v>
      </c>
      <c r="E474" s="12">
        <v>1</v>
      </c>
      <c r="F474" s="12">
        <v>6423.53</v>
      </c>
      <c r="G474" s="13">
        <f>ROUND(E474*F474,2)</f>
        <v>6423.53</v>
      </c>
      <c r="H474" s="12">
        <v>1</v>
      </c>
      <c r="I474" s="36">
        <v>0</v>
      </c>
      <c r="J474" s="13">
        <f>ROUND(H474*I474,2)</f>
        <v>0</v>
      </c>
    </row>
    <row r="475" spans="1:10" ht="270" x14ac:dyDescent="0.25">
      <c r="A475" s="14"/>
      <c r="B475" s="14"/>
      <c r="C475" s="14"/>
      <c r="D475" s="15" t="s">
        <v>667</v>
      </c>
      <c r="E475" s="14"/>
      <c r="F475" s="14"/>
      <c r="G475" s="14"/>
      <c r="H475" s="14"/>
      <c r="I475" s="14"/>
      <c r="J475" s="14"/>
    </row>
    <row r="476" spans="1:10" x14ac:dyDescent="0.25">
      <c r="A476" s="14"/>
      <c r="B476" s="14"/>
      <c r="C476" s="14"/>
      <c r="D476" s="31" t="s">
        <v>668</v>
      </c>
      <c r="E476" s="12">
        <v>1</v>
      </c>
      <c r="F476" s="16">
        <f>G458+G460+G462+G464+G466+G468+G470+G472+G474</f>
        <v>179067.07</v>
      </c>
      <c r="G476" s="16">
        <f>ROUND(E476*F476,2)</f>
        <v>179067.07</v>
      </c>
      <c r="H476" s="12">
        <v>1</v>
      </c>
      <c r="I476" s="16">
        <f>J458+J460+J462+J464+J466+J468+J470+J472+J474</f>
        <v>0</v>
      </c>
      <c r="J476" s="16">
        <f>ROUND(H476*I476,2)</f>
        <v>0</v>
      </c>
    </row>
    <row r="477" spans="1:10" ht="1.1499999999999999" customHeight="1" x14ac:dyDescent="0.25">
      <c r="A477" s="17"/>
      <c r="B477" s="17"/>
      <c r="C477" s="17"/>
      <c r="D477" s="32"/>
      <c r="E477" s="17"/>
      <c r="F477" s="17"/>
      <c r="G477" s="17"/>
      <c r="H477" s="17"/>
      <c r="I477" s="17"/>
      <c r="J477" s="17"/>
    </row>
    <row r="478" spans="1:10" x14ac:dyDescent="0.25">
      <c r="A478" s="22" t="s">
        <v>669</v>
      </c>
      <c r="B478" s="22" t="s">
        <v>10</v>
      </c>
      <c r="C478" s="22" t="s">
        <v>11</v>
      </c>
      <c r="D478" s="34" t="s">
        <v>182</v>
      </c>
      <c r="E478" s="23">
        <f t="shared" ref="E478:J478" si="44">E483</f>
        <v>1</v>
      </c>
      <c r="F478" s="23">
        <f t="shared" si="44"/>
        <v>11804.2</v>
      </c>
      <c r="G478" s="23">
        <f t="shared" si="44"/>
        <v>11804.2</v>
      </c>
      <c r="H478" s="23">
        <f t="shared" si="44"/>
        <v>1</v>
      </c>
      <c r="I478" s="23">
        <f t="shared" si="44"/>
        <v>0</v>
      </c>
      <c r="J478" s="23">
        <f t="shared" si="44"/>
        <v>0</v>
      </c>
    </row>
    <row r="479" spans="1:10" ht="22.5" x14ac:dyDescent="0.25">
      <c r="A479" s="10" t="s">
        <v>670</v>
      </c>
      <c r="B479" s="11" t="s">
        <v>16</v>
      </c>
      <c r="C479" s="11" t="s">
        <v>28</v>
      </c>
      <c r="D479" s="15" t="s">
        <v>671</v>
      </c>
      <c r="E479" s="12">
        <v>4</v>
      </c>
      <c r="F479" s="12">
        <v>1951.45</v>
      </c>
      <c r="G479" s="13">
        <f>ROUND(E479*F479,2)</f>
        <v>7805.8</v>
      </c>
      <c r="H479" s="12">
        <v>4</v>
      </c>
      <c r="I479" s="36">
        <v>0</v>
      </c>
      <c r="J479" s="13">
        <f>ROUND(H479*I479,2)</f>
        <v>0</v>
      </c>
    </row>
    <row r="480" spans="1:10" ht="191.25" x14ac:dyDescent="0.25">
      <c r="A480" s="14"/>
      <c r="B480" s="14"/>
      <c r="C480" s="14"/>
      <c r="D480" s="15" t="s">
        <v>672</v>
      </c>
      <c r="E480" s="14"/>
      <c r="F480" s="14"/>
      <c r="G480" s="14"/>
      <c r="H480" s="14"/>
      <c r="I480" s="14"/>
      <c r="J480" s="14"/>
    </row>
    <row r="481" spans="1:10" ht="22.5" x14ac:dyDescent="0.25">
      <c r="A481" s="10" t="s">
        <v>673</v>
      </c>
      <c r="B481" s="11" t="s">
        <v>16</v>
      </c>
      <c r="C481" s="11" t="s">
        <v>28</v>
      </c>
      <c r="D481" s="15" t="s">
        <v>674</v>
      </c>
      <c r="E481" s="12">
        <v>1</v>
      </c>
      <c r="F481" s="12">
        <v>3998.4</v>
      </c>
      <c r="G481" s="13">
        <f>ROUND(E481*F481,2)</f>
        <v>3998.4</v>
      </c>
      <c r="H481" s="12">
        <v>1</v>
      </c>
      <c r="I481" s="36">
        <v>0</v>
      </c>
      <c r="J481" s="13">
        <f>ROUND(H481*I481,2)</f>
        <v>0</v>
      </c>
    </row>
    <row r="482" spans="1:10" ht="225" x14ac:dyDescent="0.25">
      <c r="A482" s="14"/>
      <c r="B482" s="14"/>
      <c r="C482" s="14"/>
      <c r="D482" s="15" t="s">
        <v>675</v>
      </c>
      <c r="E482" s="14"/>
      <c r="F482" s="14"/>
      <c r="G482" s="14"/>
      <c r="H482" s="14"/>
      <c r="I482" s="14"/>
      <c r="J482" s="14"/>
    </row>
    <row r="483" spans="1:10" x14ac:dyDescent="0.25">
      <c r="A483" s="14"/>
      <c r="B483" s="14"/>
      <c r="C483" s="14"/>
      <c r="D483" s="31" t="s">
        <v>676</v>
      </c>
      <c r="E483" s="12">
        <v>1</v>
      </c>
      <c r="F483" s="16">
        <f>G479+G481</f>
        <v>11804.2</v>
      </c>
      <c r="G483" s="16">
        <f>ROUND(E483*F483,2)</f>
        <v>11804.2</v>
      </c>
      <c r="H483" s="12">
        <v>1</v>
      </c>
      <c r="I483" s="16">
        <f>J479+J481</f>
        <v>0</v>
      </c>
      <c r="J483" s="16">
        <f>ROUND(H483*I483,2)</f>
        <v>0</v>
      </c>
    </row>
    <row r="484" spans="1:10" ht="1.1499999999999999" customHeight="1" x14ac:dyDescent="0.25">
      <c r="A484" s="17"/>
      <c r="B484" s="17"/>
      <c r="C484" s="17"/>
      <c r="D484" s="32"/>
      <c r="E484" s="17"/>
      <c r="F484" s="17"/>
      <c r="G484" s="17"/>
      <c r="H484" s="17"/>
      <c r="I484" s="17"/>
      <c r="J484" s="17"/>
    </row>
    <row r="485" spans="1:10" x14ac:dyDescent="0.25">
      <c r="A485" s="14"/>
      <c r="B485" s="14"/>
      <c r="C485" s="14"/>
      <c r="D485" s="31" t="s">
        <v>677</v>
      </c>
      <c r="E485" s="12">
        <v>1</v>
      </c>
      <c r="F485" s="16">
        <f>G350+G363+G370+G383+G388+G427+G450+G457+G478</f>
        <v>322193.21000000002</v>
      </c>
      <c r="G485" s="16">
        <f>ROUND(E485*F485,2)</f>
        <v>322193.21000000002</v>
      </c>
      <c r="H485" s="12">
        <v>1</v>
      </c>
      <c r="I485" s="16">
        <f>J350+J363+J370+J383+J388+J427+J450+J457+J478</f>
        <v>0</v>
      </c>
      <c r="J485" s="16">
        <f>ROUND(H485*I485,2)</f>
        <v>0</v>
      </c>
    </row>
    <row r="486" spans="1:10" ht="1.1499999999999999" customHeight="1" x14ac:dyDescent="0.25">
      <c r="A486" s="17"/>
      <c r="B486" s="17"/>
      <c r="C486" s="17"/>
      <c r="D486" s="32"/>
      <c r="E486" s="17"/>
      <c r="F486" s="17"/>
      <c r="G486" s="17"/>
      <c r="H486" s="17"/>
      <c r="I486" s="17"/>
      <c r="J486" s="17"/>
    </row>
    <row r="487" spans="1:10" x14ac:dyDescent="0.25">
      <c r="A487" s="20" t="s">
        <v>678</v>
      </c>
      <c r="B487" s="20" t="s">
        <v>10</v>
      </c>
      <c r="C487" s="20" t="s">
        <v>11</v>
      </c>
      <c r="D487" s="33" t="s">
        <v>679</v>
      </c>
      <c r="E487" s="21">
        <f t="shared" ref="E487:J487" si="45">E494</f>
        <v>1</v>
      </c>
      <c r="F487" s="21">
        <f t="shared" si="45"/>
        <v>8120.88</v>
      </c>
      <c r="G487" s="21">
        <f t="shared" si="45"/>
        <v>8120.88</v>
      </c>
      <c r="H487" s="21">
        <f t="shared" si="45"/>
        <v>1</v>
      </c>
      <c r="I487" s="21">
        <f t="shared" si="45"/>
        <v>0</v>
      </c>
      <c r="J487" s="21">
        <f t="shared" si="45"/>
        <v>0</v>
      </c>
    </row>
    <row r="488" spans="1:10" ht="22.5" x14ac:dyDescent="0.25">
      <c r="A488" s="10" t="s">
        <v>680</v>
      </c>
      <c r="B488" s="11" t="s">
        <v>16</v>
      </c>
      <c r="C488" s="11" t="s">
        <v>28</v>
      </c>
      <c r="D488" s="15" t="s">
        <v>681</v>
      </c>
      <c r="E488" s="12">
        <v>1</v>
      </c>
      <c r="F488" s="12">
        <v>1379.18</v>
      </c>
      <c r="G488" s="13">
        <f>ROUND(E488*F488,2)</f>
        <v>1379.18</v>
      </c>
      <c r="H488" s="12">
        <v>1</v>
      </c>
      <c r="I488" s="36">
        <v>0</v>
      </c>
      <c r="J488" s="13">
        <f>ROUND(H488*I488,2)</f>
        <v>0</v>
      </c>
    </row>
    <row r="489" spans="1:10" ht="258.75" x14ac:dyDescent="0.25">
      <c r="A489" s="14"/>
      <c r="B489" s="14"/>
      <c r="C489" s="14"/>
      <c r="D489" s="15" t="s">
        <v>682</v>
      </c>
      <c r="E489" s="14"/>
      <c r="F489" s="14"/>
      <c r="G489" s="14"/>
      <c r="H489" s="14"/>
      <c r="I489" s="14"/>
      <c r="J489" s="14"/>
    </row>
    <row r="490" spans="1:10" ht="22.5" x14ac:dyDescent="0.25">
      <c r="A490" s="10" t="s">
        <v>683</v>
      </c>
      <c r="B490" s="11" t="s">
        <v>16</v>
      </c>
      <c r="C490" s="11" t="s">
        <v>28</v>
      </c>
      <c r="D490" s="15" t="s">
        <v>684</v>
      </c>
      <c r="E490" s="12">
        <v>1</v>
      </c>
      <c r="F490" s="12">
        <v>2889.14</v>
      </c>
      <c r="G490" s="13">
        <f>ROUND(E490*F490,2)</f>
        <v>2889.14</v>
      </c>
      <c r="H490" s="12">
        <v>1</v>
      </c>
      <c r="I490" s="36">
        <v>0</v>
      </c>
      <c r="J490" s="13">
        <f>ROUND(H490*I490,2)</f>
        <v>0</v>
      </c>
    </row>
    <row r="491" spans="1:10" ht="393.75" x14ac:dyDescent="0.25">
      <c r="A491" s="14"/>
      <c r="B491" s="14"/>
      <c r="C491" s="14"/>
      <c r="D491" s="15" t="s">
        <v>685</v>
      </c>
      <c r="E491" s="14"/>
      <c r="F491" s="14"/>
      <c r="G491" s="14"/>
      <c r="H491" s="14"/>
      <c r="I491" s="14"/>
      <c r="J491" s="14"/>
    </row>
    <row r="492" spans="1:10" x14ac:dyDescent="0.25">
      <c r="A492" s="10" t="s">
        <v>686</v>
      </c>
      <c r="B492" s="11" t="s">
        <v>16</v>
      </c>
      <c r="C492" s="11" t="s">
        <v>28</v>
      </c>
      <c r="D492" s="15" t="s">
        <v>687</v>
      </c>
      <c r="E492" s="12">
        <v>1</v>
      </c>
      <c r="F492" s="12">
        <v>3852.56</v>
      </c>
      <c r="G492" s="13">
        <f>ROUND(E492*F492,2)</f>
        <v>3852.56</v>
      </c>
      <c r="H492" s="12">
        <v>1</v>
      </c>
      <c r="I492" s="36">
        <v>0</v>
      </c>
      <c r="J492" s="13">
        <f>ROUND(H492*I492,2)</f>
        <v>0</v>
      </c>
    </row>
    <row r="493" spans="1:10" ht="292.5" x14ac:dyDescent="0.25">
      <c r="A493" s="14"/>
      <c r="B493" s="14"/>
      <c r="C493" s="14"/>
      <c r="D493" s="15" t="s">
        <v>688</v>
      </c>
      <c r="E493" s="14"/>
      <c r="F493" s="14"/>
      <c r="G493" s="14"/>
      <c r="H493" s="14"/>
      <c r="I493" s="14"/>
      <c r="J493" s="14"/>
    </row>
    <row r="494" spans="1:10" x14ac:dyDescent="0.25">
      <c r="A494" s="14"/>
      <c r="B494" s="14"/>
      <c r="C494" s="14"/>
      <c r="D494" s="31" t="s">
        <v>689</v>
      </c>
      <c r="E494" s="12">
        <v>1</v>
      </c>
      <c r="F494" s="16">
        <f>G488+G490+G492</f>
        <v>8120.88</v>
      </c>
      <c r="G494" s="16">
        <f>ROUND(E494*F494,2)</f>
        <v>8120.88</v>
      </c>
      <c r="H494" s="12">
        <v>1</v>
      </c>
      <c r="I494" s="16">
        <f>J488+J490+J492</f>
        <v>0</v>
      </c>
      <c r="J494" s="16">
        <f>ROUND(H494*I494,2)</f>
        <v>0</v>
      </c>
    </row>
    <row r="495" spans="1:10" ht="1.1499999999999999" customHeight="1" x14ac:dyDescent="0.25">
      <c r="A495" s="17"/>
      <c r="B495" s="17"/>
      <c r="C495" s="17"/>
      <c r="D495" s="32"/>
      <c r="E495" s="17"/>
      <c r="F495" s="17"/>
      <c r="G495" s="17"/>
      <c r="H495" s="17"/>
      <c r="I495" s="17"/>
      <c r="J495" s="17"/>
    </row>
    <row r="496" spans="1:10" x14ac:dyDescent="0.25">
      <c r="A496" s="14"/>
      <c r="B496" s="14"/>
      <c r="C496" s="14"/>
      <c r="D496" s="31" t="s">
        <v>690</v>
      </c>
      <c r="E496" s="12">
        <v>1</v>
      </c>
      <c r="F496" s="16">
        <f>G344+G349+G487</f>
        <v>397532.02</v>
      </c>
      <c r="G496" s="16">
        <f>ROUND(E496*F496,2)</f>
        <v>397532.02</v>
      </c>
      <c r="H496" s="12">
        <v>1</v>
      </c>
      <c r="I496" s="16">
        <f>J344+J349+J487</f>
        <v>0</v>
      </c>
      <c r="J496" s="16">
        <f>ROUND(H496*I496,2)</f>
        <v>0</v>
      </c>
    </row>
    <row r="497" spans="1:10" ht="1.1499999999999999" customHeight="1" x14ac:dyDescent="0.25">
      <c r="A497" s="17"/>
      <c r="B497" s="17"/>
      <c r="C497" s="17"/>
      <c r="D497" s="32"/>
      <c r="E497" s="17"/>
      <c r="F497" s="17"/>
      <c r="G497" s="17"/>
      <c r="H497" s="17"/>
      <c r="I497" s="17"/>
      <c r="J497" s="17"/>
    </row>
    <row r="498" spans="1:10" x14ac:dyDescent="0.25">
      <c r="A498" s="8" t="s">
        <v>691</v>
      </c>
      <c r="B498" s="19" t="s">
        <v>10</v>
      </c>
      <c r="C498" s="8" t="s">
        <v>11</v>
      </c>
      <c r="D498" s="30" t="s">
        <v>692</v>
      </c>
      <c r="E498" s="9">
        <f t="shared" ref="E498:J498" si="46">E535</f>
        <v>1</v>
      </c>
      <c r="F498" s="9">
        <f t="shared" si="46"/>
        <v>46806.92</v>
      </c>
      <c r="G498" s="9">
        <f t="shared" si="46"/>
        <v>46806.92</v>
      </c>
      <c r="H498" s="9">
        <f t="shared" si="46"/>
        <v>1</v>
      </c>
      <c r="I498" s="9">
        <f t="shared" si="46"/>
        <v>0</v>
      </c>
      <c r="J498" s="9">
        <f t="shared" si="46"/>
        <v>0</v>
      </c>
    </row>
    <row r="499" spans="1:10" ht="22.5" x14ac:dyDescent="0.25">
      <c r="A499" s="20" t="s">
        <v>693</v>
      </c>
      <c r="B499" s="20" t="s">
        <v>10</v>
      </c>
      <c r="C499" s="20" t="s">
        <v>11</v>
      </c>
      <c r="D499" s="33" t="s">
        <v>694</v>
      </c>
      <c r="E499" s="21">
        <f t="shared" ref="E499:J499" si="47">E512</f>
        <v>1</v>
      </c>
      <c r="F499" s="21">
        <f t="shared" si="47"/>
        <v>13966.48</v>
      </c>
      <c r="G499" s="21">
        <f t="shared" si="47"/>
        <v>13966.48</v>
      </c>
      <c r="H499" s="21">
        <f t="shared" si="47"/>
        <v>1</v>
      </c>
      <c r="I499" s="21">
        <f t="shared" si="47"/>
        <v>0</v>
      </c>
      <c r="J499" s="21">
        <f t="shared" si="47"/>
        <v>0</v>
      </c>
    </row>
    <row r="500" spans="1:10" ht="33.75" x14ac:dyDescent="0.25">
      <c r="A500" s="10" t="s">
        <v>695</v>
      </c>
      <c r="B500" s="11" t="s">
        <v>16</v>
      </c>
      <c r="C500" s="11" t="s">
        <v>17</v>
      </c>
      <c r="D500" s="15" t="s">
        <v>696</v>
      </c>
      <c r="E500" s="12">
        <v>4</v>
      </c>
      <c r="F500" s="12">
        <v>606.34</v>
      </c>
      <c r="G500" s="13">
        <f>ROUND(E500*F500,2)</f>
        <v>2425.36</v>
      </c>
      <c r="H500" s="12">
        <v>4</v>
      </c>
      <c r="I500" s="36">
        <v>0</v>
      </c>
      <c r="J500" s="13">
        <f>ROUND(H500*I500,2)</f>
        <v>0</v>
      </c>
    </row>
    <row r="501" spans="1:10" ht="67.5" x14ac:dyDescent="0.25">
      <c r="A501" s="14"/>
      <c r="B501" s="14"/>
      <c r="C501" s="14"/>
      <c r="D501" s="15" t="s">
        <v>697</v>
      </c>
      <c r="E501" s="14"/>
      <c r="F501" s="14"/>
      <c r="G501" s="14"/>
      <c r="H501" s="14"/>
      <c r="I501" s="14"/>
      <c r="J501" s="14"/>
    </row>
    <row r="502" spans="1:10" ht="33.75" x14ac:dyDescent="0.25">
      <c r="A502" s="10" t="s">
        <v>698</v>
      </c>
      <c r="B502" s="11" t="s">
        <v>16</v>
      </c>
      <c r="C502" s="11" t="s">
        <v>699</v>
      </c>
      <c r="D502" s="15" t="s">
        <v>700</v>
      </c>
      <c r="E502" s="12">
        <v>0.2</v>
      </c>
      <c r="F502" s="12">
        <v>3419.12</v>
      </c>
      <c r="G502" s="13">
        <f>ROUND(E502*F502,2)</f>
        <v>683.82</v>
      </c>
      <c r="H502" s="12">
        <v>0.2</v>
      </c>
      <c r="I502" s="36">
        <v>0</v>
      </c>
      <c r="J502" s="13">
        <f>ROUND(H502*I502,2)</f>
        <v>0</v>
      </c>
    </row>
    <row r="503" spans="1:10" ht="67.5" x14ac:dyDescent="0.25">
      <c r="A503" s="14"/>
      <c r="B503" s="14"/>
      <c r="C503" s="14"/>
      <c r="D503" s="15" t="s">
        <v>701</v>
      </c>
      <c r="E503" s="14"/>
      <c r="F503" s="14"/>
      <c r="G503" s="14"/>
      <c r="H503" s="14"/>
      <c r="I503" s="14"/>
      <c r="J503" s="14"/>
    </row>
    <row r="504" spans="1:10" ht="33.75" x14ac:dyDescent="0.25">
      <c r="A504" s="10" t="s">
        <v>702</v>
      </c>
      <c r="B504" s="11" t="s">
        <v>16</v>
      </c>
      <c r="C504" s="11" t="s">
        <v>17</v>
      </c>
      <c r="D504" s="15" t="s">
        <v>703</v>
      </c>
      <c r="E504" s="12">
        <v>2</v>
      </c>
      <c r="F504" s="12">
        <v>953.79</v>
      </c>
      <c r="G504" s="13">
        <f>ROUND(E504*F504,2)</f>
        <v>1907.58</v>
      </c>
      <c r="H504" s="12">
        <v>2</v>
      </c>
      <c r="I504" s="36">
        <v>0</v>
      </c>
      <c r="J504" s="13">
        <f>ROUND(H504*I504,2)</f>
        <v>0</v>
      </c>
    </row>
    <row r="505" spans="1:10" ht="67.5" x14ac:dyDescent="0.25">
      <c r="A505" s="14"/>
      <c r="B505" s="14"/>
      <c r="C505" s="14"/>
      <c r="D505" s="15" t="s">
        <v>704</v>
      </c>
      <c r="E505" s="14"/>
      <c r="F505" s="14"/>
      <c r="G505" s="14"/>
      <c r="H505" s="14"/>
      <c r="I505" s="14"/>
      <c r="J505" s="14"/>
    </row>
    <row r="506" spans="1:10" ht="22.5" x14ac:dyDescent="0.25">
      <c r="A506" s="10" t="s">
        <v>705</v>
      </c>
      <c r="B506" s="11" t="s">
        <v>16</v>
      </c>
      <c r="C506" s="11" t="s">
        <v>17</v>
      </c>
      <c r="D506" s="15" t="s">
        <v>706</v>
      </c>
      <c r="E506" s="12">
        <v>8</v>
      </c>
      <c r="F506" s="12">
        <v>476.9</v>
      </c>
      <c r="G506" s="13">
        <f>ROUND(E506*F506,2)</f>
        <v>3815.2</v>
      </c>
      <c r="H506" s="12">
        <v>8</v>
      </c>
      <c r="I506" s="36">
        <v>0</v>
      </c>
      <c r="J506" s="13">
        <f>ROUND(H506*I506,2)</f>
        <v>0</v>
      </c>
    </row>
    <row r="507" spans="1:10" ht="67.5" x14ac:dyDescent="0.25">
      <c r="A507" s="14"/>
      <c r="B507" s="14"/>
      <c r="C507" s="14"/>
      <c r="D507" s="15" t="s">
        <v>707</v>
      </c>
      <c r="E507" s="14"/>
      <c r="F507" s="14"/>
      <c r="G507" s="14"/>
      <c r="H507" s="14"/>
      <c r="I507" s="14"/>
      <c r="J507" s="14"/>
    </row>
    <row r="508" spans="1:10" ht="22.5" x14ac:dyDescent="0.25">
      <c r="A508" s="10" t="s">
        <v>708</v>
      </c>
      <c r="B508" s="11" t="s">
        <v>16</v>
      </c>
      <c r="C508" s="11" t="s">
        <v>17</v>
      </c>
      <c r="D508" s="15" t="s">
        <v>709</v>
      </c>
      <c r="E508" s="12">
        <v>4</v>
      </c>
      <c r="F508" s="12">
        <v>476.9</v>
      </c>
      <c r="G508" s="13">
        <f>ROUND(E508*F508,2)</f>
        <v>1907.6</v>
      </c>
      <c r="H508" s="12">
        <v>4</v>
      </c>
      <c r="I508" s="36">
        <v>0</v>
      </c>
      <c r="J508" s="13">
        <f>ROUND(H508*I508,2)</f>
        <v>0</v>
      </c>
    </row>
    <row r="509" spans="1:10" ht="78.75" x14ac:dyDescent="0.25">
      <c r="A509" s="14"/>
      <c r="B509" s="14"/>
      <c r="C509" s="14"/>
      <c r="D509" s="15" t="s">
        <v>710</v>
      </c>
      <c r="E509" s="14"/>
      <c r="F509" s="14"/>
      <c r="G509" s="14"/>
      <c r="H509" s="14"/>
      <c r="I509" s="14"/>
      <c r="J509" s="14"/>
    </row>
    <row r="510" spans="1:10" ht="33.75" x14ac:dyDescent="0.25">
      <c r="A510" s="10" t="s">
        <v>711</v>
      </c>
      <c r="B510" s="11" t="s">
        <v>16</v>
      </c>
      <c r="C510" s="11" t="s">
        <v>17</v>
      </c>
      <c r="D510" s="15" t="s">
        <v>712</v>
      </c>
      <c r="E510" s="12">
        <v>4</v>
      </c>
      <c r="F510" s="12">
        <v>806.73</v>
      </c>
      <c r="G510" s="13">
        <f>ROUND(E510*F510,2)</f>
        <v>3226.92</v>
      </c>
      <c r="H510" s="12">
        <v>4</v>
      </c>
      <c r="I510" s="36">
        <v>0</v>
      </c>
      <c r="J510" s="13">
        <f>ROUND(H510*I510,2)</f>
        <v>0</v>
      </c>
    </row>
    <row r="511" spans="1:10" ht="112.5" x14ac:dyDescent="0.25">
      <c r="A511" s="14"/>
      <c r="B511" s="14"/>
      <c r="C511" s="14"/>
      <c r="D511" s="15" t="s">
        <v>713</v>
      </c>
      <c r="E511" s="14"/>
      <c r="F511" s="14"/>
      <c r="G511" s="14"/>
      <c r="H511" s="14"/>
      <c r="I511" s="14"/>
      <c r="J511" s="14"/>
    </row>
    <row r="512" spans="1:10" x14ac:dyDescent="0.25">
      <c r="A512" s="14"/>
      <c r="B512" s="14"/>
      <c r="C512" s="14"/>
      <c r="D512" s="31" t="s">
        <v>714</v>
      </c>
      <c r="E512" s="12">
        <v>1</v>
      </c>
      <c r="F512" s="16">
        <f>G500+G502+G504+G506+G508+G510</f>
        <v>13966.48</v>
      </c>
      <c r="G512" s="16">
        <f>ROUND(E512*F512,2)</f>
        <v>13966.48</v>
      </c>
      <c r="H512" s="12">
        <v>1</v>
      </c>
      <c r="I512" s="16">
        <f>J500+J502+J504+J506+J508+J510</f>
        <v>0</v>
      </c>
      <c r="J512" s="16">
        <f>ROUND(H512*I512,2)</f>
        <v>0</v>
      </c>
    </row>
    <row r="513" spans="1:10" ht="1.1499999999999999" customHeight="1" x14ac:dyDescent="0.25">
      <c r="A513" s="17"/>
      <c r="B513" s="17"/>
      <c r="C513" s="17"/>
      <c r="D513" s="32"/>
      <c r="E513" s="17"/>
      <c r="F513" s="17"/>
      <c r="G513" s="17"/>
      <c r="H513" s="17"/>
      <c r="I513" s="17"/>
      <c r="J513" s="17"/>
    </row>
    <row r="514" spans="1:10" ht="33.75" x14ac:dyDescent="0.25">
      <c r="A514" s="20" t="s">
        <v>715</v>
      </c>
      <c r="B514" s="20" t="s">
        <v>10</v>
      </c>
      <c r="C514" s="20" t="s">
        <v>11</v>
      </c>
      <c r="D514" s="33" t="s">
        <v>716</v>
      </c>
      <c r="E514" s="21">
        <f t="shared" ref="E514:J514" si="48">E533</f>
        <v>1</v>
      </c>
      <c r="F514" s="21">
        <f t="shared" si="48"/>
        <v>32840.44</v>
      </c>
      <c r="G514" s="21">
        <f t="shared" si="48"/>
        <v>32840.44</v>
      </c>
      <c r="H514" s="21">
        <f t="shared" si="48"/>
        <v>1</v>
      </c>
      <c r="I514" s="21">
        <f t="shared" si="48"/>
        <v>0</v>
      </c>
      <c r="J514" s="21">
        <f t="shared" si="48"/>
        <v>0</v>
      </c>
    </row>
    <row r="515" spans="1:10" ht="33.75" x14ac:dyDescent="0.25">
      <c r="A515" s="10" t="s">
        <v>717</v>
      </c>
      <c r="B515" s="11" t="s">
        <v>16</v>
      </c>
      <c r="C515" s="11" t="s">
        <v>17</v>
      </c>
      <c r="D515" s="15" t="s">
        <v>718</v>
      </c>
      <c r="E515" s="12">
        <v>4</v>
      </c>
      <c r="F515" s="12">
        <v>512.66</v>
      </c>
      <c r="G515" s="13">
        <f>ROUND(E515*F515,2)</f>
        <v>2050.64</v>
      </c>
      <c r="H515" s="12">
        <v>4</v>
      </c>
      <c r="I515" s="36">
        <v>0</v>
      </c>
      <c r="J515" s="13">
        <f>ROUND(H515*I515,2)</f>
        <v>0</v>
      </c>
    </row>
    <row r="516" spans="1:10" ht="90" x14ac:dyDescent="0.25">
      <c r="A516" s="14"/>
      <c r="B516" s="14"/>
      <c r="C516" s="14"/>
      <c r="D516" s="15" t="s">
        <v>719</v>
      </c>
      <c r="E516" s="14"/>
      <c r="F516" s="14"/>
      <c r="G516" s="14"/>
      <c r="H516" s="14"/>
      <c r="I516" s="14"/>
      <c r="J516" s="14"/>
    </row>
    <row r="517" spans="1:10" ht="33.75" x14ac:dyDescent="0.25">
      <c r="A517" s="10" t="s">
        <v>720</v>
      </c>
      <c r="B517" s="11" t="s">
        <v>16</v>
      </c>
      <c r="C517" s="11" t="s">
        <v>699</v>
      </c>
      <c r="D517" s="15" t="s">
        <v>721</v>
      </c>
      <c r="E517" s="12">
        <v>0.2</v>
      </c>
      <c r="F517" s="12">
        <v>10244.65</v>
      </c>
      <c r="G517" s="13">
        <f>ROUND(E517*F517,2)</f>
        <v>2048.9299999999998</v>
      </c>
      <c r="H517" s="12">
        <v>0.2</v>
      </c>
      <c r="I517" s="36">
        <v>0</v>
      </c>
      <c r="J517" s="13">
        <f>ROUND(H517*I517,2)</f>
        <v>0</v>
      </c>
    </row>
    <row r="518" spans="1:10" ht="78.75" x14ac:dyDescent="0.25">
      <c r="A518" s="14"/>
      <c r="B518" s="14"/>
      <c r="C518" s="14"/>
      <c r="D518" s="15" t="s">
        <v>722</v>
      </c>
      <c r="E518" s="14"/>
      <c r="F518" s="14"/>
      <c r="G518" s="14"/>
      <c r="H518" s="14"/>
      <c r="I518" s="14"/>
      <c r="J518" s="14"/>
    </row>
    <row r="519" spans="1:10" ht="33.75" x14ac:dyDescent="0.25">
      <c r="A519" s="10" t="s">
        <v>723</v>
      </c>
      <c r="B519" s="11" t="s">
        <v>16</v>
      </c>
      <c r="C519" s="11" t="s">
        <v>17</v>
      </c>
      <c r="D519" s="15" t="s">
        <v>724</v>
      </c>
      <c r="E519" s="12">
        <v>2</v>
      </c>
      <c r="F519" s="12">
        <v>953.79</v>
      </c>
      <c r="G519" s="13">
        <f>ROUND(E519*F519,2)</f>
        <v>1907.58</v>
      </c>
      <c r="H519" s="12">
        <v>2</v>
      </c>
      <c r="I519" s="36">
        <v>0</v>
      </c>
      <c r="J519" s="13">
        <f>ROUND(H519*I519,2)</f>
        <v>0</v>
      </c>
    </row>
    <row r="520" spans="1:10" ht="67.5" x14ac:dyDescent="0.25">
      <c r="A520" s="14"/>
      <c r="B520" s="14"/>
      <c r="C520" s="14"/>
      <c r="D520" s="15" t="s">
        <v>725</v>
      </c>
      <c r="E520" s="14"/>
      <c r="F520" s="14"/>
      <c r="G520" s="14"/>
      <c r="H520" s="14"/>
      <c r="I520" s="14"/>
      <c r="J520" s="14"/>
    </row>
    <row r="521" spans="1:10" ht="33.75" x14ac:dyDescent="0.25">
      <c r="A521" s="10" t="s">
        <v>726</v>
      </c>
      <c r="B521" s="11" t="s">
        <v>16</v>
      </c>
      <c r="C521" s="11" t="s">
        <v>17</v>
      </c>
      <c r="D521" s="15" t="s">
        <v>727</v>
      </c>
      <c r="E521" s="12">
        <v>8</v>
      </c>
      <c r="F521" s="12">
        <v>1253.01</v>
      </c>
      <c r="G521" s="13">
        <f>ROUND(E521*F521,2)</f>
        <v>10024.08</v>
      </c>
      <c r="H521" s="12">
        <v>8</v>
      </c>
      <c r="I521" s="36">
        <v>0</v>
      </c>
      <c r="J521" s="13">
        <f>ROUND(H521*I521,2)</f>
        <v>0</v>
      </c>
    </row>
    <row r="522" spans="1:10" ht="112.5" x14ac:dyDescent="0.25">
      <c r="A522" s="14"/>
      <c r="B522" s="14"/>
      <c r="C522" s="14"/>
      <c r="D522" s="15" t="s">
        <v>728</v>
      </c>
      <c r="E522" s="14"/>
      <c r="F522" s="14"/>
      <c r="G522" s="14"/>
      <c r="H522" s="14"/>
      <c r="I522" s="14"/>
      <c r="J522" s="14"/>
    </row>
    <row r="523" spans="1:10" ht="22.5" x14ac:dyDescent="0.25">
      <c r="A523" s="10" t="s">
        <v>729</v>
      </c>
      <c r="B523" s="11" t="s">
        <v>16</v>
      </c>
      <c r="C523" s="11" t="s">
        <v>17</v>
      </c>
      <c r="D523" s="15" t="s">
        <v>730</v>
      </c>
      <c r="E523" s="12">
        <v>4</v>
      </c>
      <c r="F523" s="12">
        <v>1907.58</v>
      </c>
      <c r="G523" s="13">
        <f>ROUND(E523*F523,2)</f>
        <v>7630.32</v>
      </c>
      <c r="H523" s="12">
        <v>4</v>
      </c>
      <c r="I523" s="36">
        <v>0</v>
      </c>
      <c r="J523" s="13">
        <f>ROUND(H523*I523,2)</f>
        <v>0</v>
      </c>
    </row>
    <row r="524" spans="1:10" ht="78.75" x14ac:dyDescent="0.25">
      <c r="A524" s="14"/>
      <c r="B524" s="14"/>
      <c r="C524" s="14"/>
      <c r="D524" s="15" t="s">
        <v>731</v>
      </c>
      <c r="E524" s="14"/>
      <c r="F524" s="14"/>
      <c r="G524" s="14"/>
      <c r="H524" s="14"/>
      <c r="I524" s="14"/>
      <c r="J524" s="14"/>
    </row>
    <row r="525" spans="1:10" ht="22.5" x14ac:dyDescent="0.25">
      <c r="A525" s="10" t="s">
        <v>732</v>
      </c>
      <c r="B525" s="11" t="s">
        <v>16</v>
      </c>
      <c r="C525" s="11" t="s">
        <v>17</v>
      </c>
      <c r="D525" s="15" t="s">
        <v>733</v>
      </c>
      <c r="E525" s="12">
        <v>4</v>
      </c>
      <c r="F525" s="12">
        <v>635.86</v>
      </c>
      <c r="G525" s="13">
        <f>ROUND(E525*F525,2)</f>
        <v>2543.44</v>
      </c>
      <c r="H525" s="12">
        <v>4</v>
      </c>
      <c r="I525" s="36">
        <v>0</v>
      </c>
      <c r="J525" s="13">
        <f>ROUND(H525*I525,2)</f>
        <v>0</v>
      </c>
    </row>
    <row r="526" spans="1:10" ht="90" x14ac:dyDescent="0.25">
      <c r="A526" s="14"/>
      <c r="B526" s="14"/>
      <c r="C526" s="14"/>
      <c r="D526" s="15" t="s">
        <v>734</v>
      </c>
      <c r="E526" s="14"/>
      <c r="F526" s="14"/>
      <c r="G526" s="14"/>
      <c r="H526" s="14"/>
      <c r="I526" s="14"/>
      <c r="J526" s="14"/>
    </row>
    <row r="527" spans="1:10" ht="33.75" x14ac:dyDescent="0.25">
      <c r="A527" s="10" t="s">
        <v>735</v>
      </c>
      <c r="B527" s="11" t="s">
        <v>16</v>
      </c>
      <c r="C527" s="11" t="s">
        <v>699</v>
      </c>
      <c r="D527" s="15" t="s">
        <v>736</v>
      </c>
      <c r="E527" s="12">
        <v>4</v>
      </c>
      <c r="F527" s="12">
        <v>1211.1099999999999</v>
      </c>
      <c r="G527" s="13">
        <f>ROUND(E527*F527,2)</f>
        <v>4844.4399999999996</v>
      </c>
      <c r="H527" s="12">
        <v>4</v>
      </c>
      <c r="I527" s="36">
        <v>0</v>
      </c>
      <c r="J527" s="13">
        <f>ROUND(H527*I527,2)</f>
        <v>0</v>
      </c>
    </row>
    <row r="528" spans="1:10" ht="90" x14ac:dyDescent="0.25">
      <c r="A528" s="14"/>
      <c r="B528" s="14"/>
      <c r="C528" s="14"/>
      <c r="D528" s="15" t="s">
        <v>737</v>
      </c>
      <c r="E528" s="14"/>
      <c r="F528" s="14"/>
      <c r="G528" s="14"/>
      <c r="H528" s="14"/>
      <c r="I528" s="14"/>
      <c r="J528" s="14"/>
    </row>
    <row r="529" spans="1:10" ht="33.75" x14ac:dyDescent="0.25">
      <c r="A529" s="10" t="s">
        <v>738</v>
      </c>
      <c r="B529" s="11" t="s">
        <v>16</v>
      </c>
      <c r="C529" s="11" t="s">
        <v>17</v>
      </c>
      <c r="D529" s="15" t="s">
        <v>739</v>
      </c>
      <c r="E529" s="12">
        <v>1</v>
      </c>
      <c r="F529" s="12">
        <v>1491.76</v>
      </c>
      <c r="G529" s="13">
        <f>ROUND(E529*F529,2)</f>
        <v>1491.76</v>
      </c>
      <c r="H529" s="12">
        <v>1</v>
      </c>
      <c r="I529" s="36">
        <v>0</v>
      </c>
      <c r="J529" s="13">
        <f>ROUND(H529*I529,2)</f>
        <v>0</v>
      </c>
    </row>
    <row r="530" spans="1:10" ht="45" x14ac:dyDescent="0.25">
      <c r="A530" s="14"/>
      <c r="B530" s="14"/>
      <c r="C530" s="14"/>
      <c r="D530" s="15" t="s">
        <v>740</v>
      </c>
      <c r="E530" s="14"/>
      <c r="F530" s="14"/>
      <c r="G530" s="14"/>
      <c r="H530" s="14"/>
      <c r="I530" s="14"/>
      <c r="J530" s="14"/>
    </row>
    <row r="531" spans="1:10" ht="22.5" x14ac:dyDescent="0.25">
      <c r="A531" s="10" t="s">
        <v>741</v>
      </c>
      <c r="B531" s="11" t="s">
        <v>16</v>
      </c>
      <c r="C531" s="11" t="s">
        <v>17</v>
      </c>
      <c r="D531" s="15" t="s">
        <v>742</v>
      </c>
      <c r="E531" s="12">
        <v>1</v>
      </c>
      <c r="F531" s="12">
        <v>299.25</v>
      </c>
      <c r="G531" s="13">
        <f>ROUND(E531*F531,2)</f>
        <v>299.25</v>
      </c>
      <c r="H531" s="12">
        <v>1</v>
      </c>
      <c r="I531" s="36">
        <v>0</v>
      </c>
      <c r="J531" s="13">
        <f>ROUND(H531*I531,2)</f>
        <v>0</v>
      </c>
    </row>
    <row r="532" spans="1:10" ht="112.5" x14ac:dyDescent="0.25">
      <c r="A532" s="14"/>
      <c r="B532" s="14"/>
      <c r="C532" s="14"/>
      <c r="D532" s="15" t="s">
        <v>743</v>
      </c>
      <c r="E532" s="14"/>
      <c r="F532" s="14"/>
      <c r="G532" s="14"/>
      <c r="H532" s="14"/>
      <c r="I532" s="14"/>
      <c r="J532" s="14"/>
    </row>
    <row r="533" spans="1:10" x14ac:dyDescent="0.25">
      <c r="A533" s="14"/>
      <c r="B533" s="14"/>
      <c r="C533" s="14"/>
      <c r="D533" s="31" t="s">
        <v>744</v>
      </c>
      <c r="E533" s="12">
        <v>1</v>
      </c>
      <c r="F533" s="16">
        <f>G515+G517+G519+G521+G523+G525+G527+G529+G531</f>
        <v>32840.44</v>
      </c>
      <c r="G533" s="16">
        <f>ROUND(E533*F533,2)</f>
        <v>32840.44</v>
      </c>
      <c r="H533" s="12">
        <v>1</v>
      </c>
      <c r="I533" s="16">
        <f>J515+J517+J519+J521+J523+J525+J527+J529+J531</f>
        <v>0</v>
      </c>
      <c r="J533" s="16">
        <f>ROUND(H533*I533,2)</f>
        <v>0</v>
      </c>
    </row>
    <row r="534" spans="1:10" ht="1.1499999999999999" customHeight="1" x14ac:dyDescent="0.25">
      <c r="A534" s="17"/>
      <c r="B534" s="17"/>
      <c r="C534" s="17"/>
      <c r="D534" s="32"/>
      <c r="E534" s="17"/>
      <c r="F534" s="17"/>
      <c r="G534" s="17"/>
      <c r="H534" s="17"/>
      <c r="I534" s="17"/>
      <c r="J534" s="17"/>
    </row>
    <row r="535" spans="1:10" x14ac:dyDescent="0.25">
      <c r="A535" s="14"/>
      <c r="B535" s="14"/>
      <c r="C535" s="14"/>
      <c r="D535" s="31" t="s">
        <v>745</v>
      </c>
      <c r="E535" s="12">
        <v>1</v>
      </c>
      <c r="F535" s="16">
        <f>G499+G514</f>
        <v>46806.92</v>
      </c>
      <c r="G535" s="16">
        <f>ROUND(E535*F535,2)</f>
        <v>46806.92</v>
      </c>
      <c r="H535" s="12">
        <v>1</v>
      </c>
      <c r="I535" s="16">
        <f>J499+J514</f>
        <v>0</v>
      </c>
      <c r="J535" s="16">
        <f>ROUND(H535*I535,2)</f>
        <v>0</v>
      </c>
    </row>
    <row r="536" spans="1:10" ht="1.1499999999999999" customHeight="1" x14ac:dyDescent="0.25">
      <c r="A536" s="17"/>
      <c r="B536" s="17"/>
      <c r="C536" s="17"/>
      <c r="D536" s="32"/>
      <c r="E536" s="17"/>
      <c r="F536" s="17"/>
      <c r="G536" s="17"/>
      <c r="H536" s="17"/>
      <c r="I536" s="17"/>
      <c r="J536" s="17"/>
    </row>
    <row r="537" spans="1:10" x14ac:dyDescent="0.25">
      <c r="A537" s="14"/>
      <c r="B537" s="14"/>
      <c r="C537" s="14"/>
      <c r="D537" s="31" t="s">
        <v>746</v>
      </c>
      <c r="E537" s="18">
        <v>1</v>
      </c>
      <c r="F537" s="16">
        <f>G145+G192+G225+G343+G498</f>
        <v>603638.29</v>
      </c>
      <c r="G537" s="16">
        <f>ROUND(E537*F537,2)</f>
        <v>603638.29</v>
      </c>
      <c r="H537" s="18">
        <v>1</v>
      </c>
      <c r="I537" s="16">
        <f>J145+J192+J225+J343+J498</f>
        <v>0</v>
      </c>
      <c r="J537" s="16">
        <f>ROUND(H537*I537,2)</f>
        <v>0</v>
      </c>
    </row>
    <row r="538" spans="1:10" ht="1.1499999999999999" customHeight="1" x14ac:dyDescent="0.25">
      <c r="A538" s="17"/>
      <c r="B538" s="17"/>
      <c r="C538" s="17"/>
      <c r="D538" s="32"/>
      <c r="E538" s="17"/>
      <c r="F538" s="17"/>
      <c r="G538" s="17"/>
      <c r="H538" s="17"/>
      <c r="I538" s="17"/>
      <c r="J538" s="17"/>
    </row>
    <row r="539" spans="1:10" x14ac:dyDescent="0.25">
      <c r="A539" s="5" t="s">
        <v>747</v>
      </c>
      <c r="B539" s="5" t="s">
        <v>10</v>
      </c>
      <c r="C539" s="5" t="s">
        <v>11</v>
      </c>
      <c r="D539" s="29" t="s">
        <v>748</v>
      </c>
      <c r="E539" s="6">
        <f t="shared" ref="E539:J539" si="49">E576</f>
        <v>1</v>
      </c>
      <c r="F539" s="7">
        <f t="shared" si="49"/>
        <v>13356.84</v>
      </c>
      <c r="G539" s="7">
        <f t="shared" si="49"/>
        <v>13356.84</v>
      </c>
      <c r="H539" s="6">
        <f t="shared" si="49"/>
        <v>1</v>
      </c>
      <c r="I539" s="7">
        <f t="shared" si="49"/>
        <v>0</v>
      </c>
      <c r="J539" s="7">
        <f t="shared" si="49"/>
        <v>0</v>
      </c>
    </row>
    <row r="540" spans="1:10" x14ac:dyDescent="0.25">
      <c r="A540" s="8" t="s">
        <v>749</v>
      </c>
      <c r="B540" s="8" t="s">
        <v>10</v>
      </c>
      <c r="C540" s="8" t="s">
        <v>11</v>
      </c>
      <c r="D540" s="30" t="s">
        <v>750</v>
      </c>
      <c r="E540" s="9">
        <f t="shared" ref="E540:J540" si="50">E561</f>
        <v>1</v>
      </c>
      <c r="F540" s="9">
        <f t="shared" si="50"/>
        <v>9126.9</v>
      </c>
      <c r="G540" s="9">
        <f t="shared" si="50"/>
        <v>9126.9</v>
      </c>
      <c r="H540" s="9">
        <f t="shared" si="50"/>
        <v>1</v>
      </c>
      <c r="I540" s="9">
        <f t="shared" si="50"/>
        <v>0</v>
      </c>
      <c r="J540" s="9">
        <f t="shared" si="50"/>
        <v>0</v>
      </c>
    </row>
    <row r="541" spans="1:10" x14ac:dyDescent="0.25">
      <c r="A541" s="20" t="s">
        <v>751</v>
      </c>
      <c r="B541" s="24" t="s">
        <v>10</v>
      </c>
      <c r="C541" s="20" t="s">
        <v>11</v>
      </c>
      <c r="D541" s="33" t="s">
        <v>752</v>
      </c>
      <c r="E541" s="21">
        <f t="shared" ref="E541:J541" si="51">E554</f>
        <v>1</v>
      </c>
      <c r="F541" s="21">
        <f t="shared" si="51"/>
        <v>2207.1</v>
      </c>
      <c r="G541" s="21">
        <f t="shared" si="51"/>
        <v>2207.1</v>
      </c>
      <c r="H541" s="21">
        <f t="shared" si="51"/>
        <v>1</v>
      </c>
      <c r="I541" s="21">
        <f t="shared" si="51"/>
        <v>0</v>
      </c>
      <c r="J541" s="21">
        <f t="shared" si="51"/>
        <v>0</v>
      </c>
    </row>
    <row r="542" spans="1:10" x14ac:dyDescent="0.25">
      <c r="A542" s="10" t="s">
        <v>753</v>
      </c>
      <c r="B542" s="25" t="s">
        <v>16</v>
      </c>
      <c r="C542" s="11" t="s">
        <v>17</v>
      </c>
      <c r="D542" s="15" t="s">
        <v>754</v>
      </c>
      <c r="E542" s="12">
        <v>4</v>
      </c>
      <c r="F542" s="12">
        <v>60.9</v>
      </c>
      <c r="G542" s="13">
        <f>ROUND(E542*F542,2)</f>
        <v>243.6</v>
      </c>
      <c r="H542" s="12">
        <v>4</v>
      </c>
      <c r="I542" s="36">
        <v>0</v>
      </c>
      <c r="J542" s="13">
        <f>ROUND(H542*I542,2)</f>
        <v>0</v>
      </c>
    </row>
    <row r="543" spans="1:10" ht="135" x14ac:dyDescent="0.25">
      <c r="A543" s="14"/>
      <c r="B543" s="14"/>
      <c r="C543" s="14"/>
      <c r="D543" s="15" t="s">
        <v>755</v>
      </c>
      <c r="E543" s="14"/>
      <c r="F543" s="14"/>
      <c r="G543" s="14"/>
      <c r="H543" s="14"/>
      <c r="I543" s="14"/>
      <c r="J543" s="14"/>
    </row>
    <row r="544" spans="1:10" x14ac:dyDescent="0.25">
      <c r="A544" s="10" t="s">
        <v>756</v>
      </c>
      <c r="B544" s="25" t="s">
        <v>16</v>
      </c>
      <c r="C544" s="11" t="s">
        <v>17</v>
      </c>
      <c r="D544" s="15" t="s">
        <v>757</v>
      </c>
      <c r="E544" s="12">
        <v>20</v>
      </c>
      <c r="F544" s="12">
        <v>21</v>
      </c>
      <c r="G544" s="13">
        <f>ROUND(E544*F544,2)</f>
        <v>420</v>
      </c>
      <c r="H544" s="12">
        <v>20</v>
      </c>
      <c r="I544" s="36">
        <v>0</v>
      </c>
      <c r="J544" s="13">
        <f>ROUND(H544*I544,2)</f>
        <v>0</v>
      </c>
    </row>
    <row r="545" spans="1:10" ht="56.25" x14ac:dyDescent="0.25">
      <c r="A545" s="14"/>
      <c r="B545" s="14"/>
      <c r="C545" s="14"/>
      <c r="D545" s="15" t="s">
        <v>758</v>
      </c>
      <c r="E545" s="14"/>
      <c r="F545" s="14"/>
      <c r="G545" s="14"/>
      <c r="H545" s="14"/>
      <c r="I545" s="14"/>
      <c r="J545" s="14"/>
    </row>
    <row r="546" spans="1:10" x14ac:dyDescent="0.25">
      <c r="A546" s="10" t="s">
        <v>759</v>
      </c>
      <c r="B546" s="25" t="s">
        <v>16</v>
      </c>
      <c r="C546" s="11" t="s">
        <v>17</v>
      </c>
      <c r="D546" s="15" t="s">
        <v>760</v>
      </c>
      <c r="E546" s="12">
        <v>20</v>
      </c>
      <c r="F546" s="12">
        <v>16.8</v>
      </c>
      <c r="G546" s="13">
        <f>ROUND(E546*F546,2)</f>
        <v>336</v>
      </c>
      <c r="H546" s="12">
        <v>20</v>
      </c>
      <c r="I546" s="36">
        <v>0</v>
      </c>
      <c r="J546" s="13">
        <f>ROUND(H546*I546,2)</f>
        <v>0</v>
      </c>
    </row>
    <row r="547" spans="1:10" ht="135" x14ac:dyDescent="0.25">
      <c r="A547" s="14"/>
      <c r="B547" s="14"/>
      <c r="C547" s="14"/>
      <c r="D547" s="15" t="s">
        <v>761</v>
      </c>
      <c r="E547" s="14"/>
      <c r="F547" s="14"/>
      <c r="G547" s="14"/>
      <c r="H547" s="14"/>
      <c r="I547" s="14"/>
      <c r="J547" s="14"/>
    </row>
    <row r="548" spans="1:10" x14ac:dyDescent="0.25">
      <c r="A548" s="10" t="s">
        <v>762</v>
      </c>
      <c r="B548" s="25" t="s">
        <v>16</v>
      </c>
      <c r="C548" s="11" t="s">
        <v>17</v>
      </c>
      <c r="D548" s="15" t="s">
        <v>763</v>
      </c>
      <c r="E548" s="12">
        <v>1</v>
      </c>
      <c r="F548" s="12">
        <v>682.5</v>
      </c>
      <c r="G548" s="13">
        <f>ROUND(E548*F548,2)</f>
        <v>682.5</v>
      </c>
      <c r="H548" s="12">
        <v>1</v>
      </c>
      <c r="I548" s="36">
        <v>0</v>
      </c>
      <c r="J548" s="13">
        <f>ROUND(H548*I548,2)</f>
        <v>0</v>
      </c>
    </row>
    <row r="549" spans="1:10" ht="135" x14ac:dyDescent="0.25">
      <c r="A549" s="14"/>
      <c r="B549" s="14"/>
      <c r="C549" s="14"/>
      <c r="D549" s="15" t="s">
        <v>764</v>
      </c>
      <c r="E549" s="14"/>
      <c r="F549" s="14"/>
      <c r="G549" s="14"/>
      <c r="H549" s="14"/>
      <c r="I549" s="14"/>
      <c r="J549" s="14"/>
    </row>
    <row r="550" spans="1:10" x14ac:dyDescent="0.25">
      <c r="A550" s="10" t="s">
        <v>765</v>
      </c>
      <c r="B550" s="25" t="s">
        <v>16</v>
      </c>
      <c r="C550" s="11" t="s">
        <v>17</v>
      </c>
      <c r="D550" s="15" t="s">
        <v>766</v>
      </c>
      <c r="E550" s="12">
        <v>2</v>
      </c>
      <c r="F550" s="12">
        <v>168</v>
      </c>
      <c r="G550" s="13">
        <f>ROUND(E550*F550,2)</f>
        <v>336</v>
      </c>
      <c r="H550" s="12">
        <v>2</v>
      </c>
      <c r="I550" s="36">
        <v>0</v>
      </c>
      <c r="J550" s="13">
        <f>ROUND(H550*I550,2)</f>
        <v>0</v>
      </c>
    </row>
    <row r="551" spans="1:10" ht="146.25" x14ac:dyDescent="0.25">
      <c r="A551" s="14"/>
      <c r="B551" s="14"/>
      <c r="C551" s="14"/>
      <c r="D551" s="15" t="s">
        <v>767</v>
      </c>
      <c r="E551" s="14"/>
      <c r="F551" s="14"/>
      <c r="G551" s="14"/>
      <c r="H551" s="14"/>
      <c r="I551" s="14"/>
      <c r="J551" s="14"/>
    </row>
    <row r="552" spans="1:10" x14ac:dyDescent="0.25">
      <c r="A552" s="10" t="s">
        <v>768</v>
      </c>
      <c r="B552" s="25" t="s">
        <v>16</v>
      </c>
      <c r="C552" s="11" t="s">
        <v>17</v>
      </c>
      <c r="D552" s="15" t="s">
        <v>769</v>
      </c>
      <c r="E552" s="12">
        <v>2</v>
      </c>
      <c r="F552" s="12">
        <v>94.5</v>
      </c>
      <c r="G552" s="13">
        <f>ROUND(E552*F552,2)</f>
        <v>189</v>
      </c>
      <c r="H552" s="12">
        <v>2</v>
      </c>
      <c r="I552" s="36">
        <v>0</v>
      </c>
      <c r="J552" s="13">
        <f>ROUND(H552*I552,2)</f>
        <v>0</v>
      </c>
    </row>
    <row r="553" spans="1:10" ht="56.25" x14ac:dyDescent="0.25">
      <c r="A553" s="14"/>
      <c r="B553" s="14"/>
      <c r="C553" s="14"/>
      <c r="D553" s="15" t="s">
        <v>770</v>
      </c>
      <c r="E553" s="14"/>
      <c r="F553" s="14"/>
      <c r="G553" s="14"/>
      <c r="H553" s="14"/>
      <c r="I553" s="14"/>
      <c r="J553" s="14"/>
    </row>
    <row r="554" spans="1:10" x14ac:dyDescent="0.25">
      <c r="A554" s="14"/>
      <c r="B554" s="14"/>
      <c r="C554" s="14"/>
      <c r="D554" s="31" t="s">
        <v>771</v>
      </c>
      <c r="E554" s="12">
        <v>1</v>
      </c>
      <c r="F554" s="16">
        <f>G542+G544+G546+G548+G550+G552</f>
        <v>2207.1</v>
      </c>
      <c r="G554" s="16">
        <f>ROUND(E554*F554,2)</f>
        <v>2207.1</v>
      </c>
      <c r="H554" s="12">
        <v>1</v>
      </c>
      <c r="I554" s="16">
        <f>J542+J544+J546+J548+J550+J552</f>
        <v>0</v>
      </c>
      <c r="J554" s="16">
        <f>ROUND(H554*I554,2)</f>
        <v>0</v>
      </c>
    </row>
    <row r="555" spans="1:10" ht="1.1499999999999999" customHeight="1" x14ac:dyDescent="0.25">
      <c r="A555" s="17"/>
      <c r="B555" s="17"/>
      <c r="C555" s="17"/>
      <c r="D555" s="32"/>
      <c r="E555" s="17"/>
      <c r="F555" s="17"/>
      <c r="G555" s="17"/>
      <c r="H555" s="17"/>
      <c r="I555" s="17"/>
      <c r="J555" s="17"/>
    </row>
    <row r="556" spans="1:10" x14ac:dyDescent="0.25">
      <c r="A556" s="20" t="s">
        <v>772</v>
      </c>
      <c r="B556" s="24" t="s">
        <v>10</v>
      </c>
      <c r="C556" s="20" t="s">
        <v>11</v>
      </c>
      <c r="D556" s="33" t="s">
        <v>773</v>
      </c>
      <c r="E556" s="21">
        <f t="shared" ref="E556:J556" si="52">E559</f>
        <v>1</v>
      </c>
      <c r="F556" s="21">
        <f t="shared" si="52"/>
        <v>6919.8</v>
      </c>
      <c r="G556" s="21">
        <f t="shared" si="52"/>
        <v>6919.8</v>
      </c>
      <c r="H556" s="21">
        <f t="shared" si="52"/>
        <v>1</v>
      </c>
      <c r="I556" s="21">
        <f t="shared" si="52"/>
        <v>0</v>
      </c>
      <c r="J556" s="21">
        <f t="shared" si="52"/>
        <v>0</v>
      </c>
    </row>
    <row r="557" spans="1:10" ht="22.5" x14ac:dyDescent="0.25">
      <c r="A557" s="10" t="s">
        <v>774</v>
      </c>
      <c r="B557" s="25" t="s">
        <v>16</v>
      </c>
      <c r="C557" s="11" t="s">
        <v>17</v>
      </c>
      <c r="D557" s="15" t="s">
        <v>775</v>
      </c>
      <c r="E557" s="12">
        <v>20</v>
      </c>
      <c r="F557" s="12">
        <v>345.99</v>
      </c>
      <c r="G557" s="13">
        <f>ROUND(E557*F557,2)</f>
        <v>6919.8</v>
      </c>
      <c r="H557" s="12">
        <v>20</v>
      </c>
      <c r="I557" s="36">
        <v>0</v>
      </c>
      <c r="J557" s="13">
        <f>ROUND(H557*I557,2)</f>
        <v>0</v>
      </c>
    </row>
    <row r="558" spans="1:10" ht="180" x14ac:dyDescent="0.25">
      <c r="A558" s="14"/>
      <c r="B558" s="14"/>
      <c r="C558" s="14"/>
      <c r="D558" s="15" t="s">
        <v>776</v>
      </c>
      <c r="E558" s="14"/>
      <c r="F558" s="14"/>
      <c r="G558" s="14"/>
      <c r="H558" s="14"/>
      <c r="I558" s="14"/>
      <c r="J558" s="14"/>
    </row>
    <row r="559" spans="1:10" x14ac:dyDescent="0.25">
      <c r="A559" s="14"/>
      <c r="B559" s="14"/>
      <c r="C559" s="14"/>
      <c r="D559" s="31" t="s">
        <v>777</v>
      </c>
      <c r="E559" s="12">
        <v>1</v>
      </c>
      <c r="F559" s="16">
        <f>G557</f>
        <v>6919.8</v>
      </c>
      <c r="G559" s="16">
        <f>ROUND(E559*F559,2)</f>
        <v>6919.8</v>
      </c>
      <c r="H559" s="12">
        <v>1</v>
      </c>
      <c r="I559" s="16">
        <f>J557</f>
        <v>0</v>
      </c>
      <c r="J559" s="16">
        <f>ROUND(H559*I559,2)</f>
        <v>0</v>
      </c>
    </row>
    <row r="560" spans="1:10" ht="1.1499999999999999" customHeight="1" x14ac:dyDescent="0.25">
      <c r="A560" s="17"/>
      <c r="B560" s="17"/>
      <c r="C560" s="17"/>
      <c r="D560" s="32"/>
      <c r="E560" s="17"/>
      <c r="F560" s="17"/>
      <c r="G560" s="17"/>
      <c r="H560" s="17"/>
      <c r="I560" s="17"/>
      <c r="J560" s="17"/>
    </row>
    <row r="561" spans="1:10" x14ac:dyDescent="0.25">
      <c r="A561" s="14"/>
      <c r="B561" s="14"/>
      <c r="C561" s="14"/>
      <c r="D561" s="31" t="s">
        <v>778</v>
      </c>
      <c r="E561" s="12">
        <v>1</v>
      </c>
      <c r="F561" s="16">
        <f>G541+G556</f>
        <v>9126.9</v>
      </c>
      <c r="G561" s="16">
        <f>ROUND(E561*F561,2)</f>
        <v>9126.9</v>
      </c>
      <c r="H561" s="12">
        <v>1</v>
      </c>
      <c r="I561" s="16">
        <f>J541+J556</f>
        <v>0</v>
      </c>
      <c r="J561" s="16">
        <f>ROUND(H561*I561,2)</f>
        <v>0</v>
      </c>
    </row>
    <row r="562" spans="1:10" ht="1.1499999999999999" customHeight="1" x14ac:dyDescent="0.25">
      <c r="A562" s="17"/>
      <c r="B562" s="17"/>
      <c r="C562" s="17"/>
      <c r="D562" s="32"/>
      <c r="E562" s="17"/>
      <c r="F562" s="17"/>
      <c r="G562" s="17"/>
      <c r="H562" s="17"/>
      <c r="I562" s="17"/>
      <c r="J562" s="17"/>
    </row>
    <row r="563" spans="1:10" x14ac:dyDescent="0.25">
      <c r="A563" s="8" t="s">
        <v>779</v>
      </c>
      <c r="B563" s="8" t="s">
        <v>10</v>
      </c>
      <c r="C563" s="8" t="s">
        <v>11</v>
      </c>
      <c r="D563" s="30" t="s">
        <v>780</v>
      </c>
      <c r="E563" s="9">
        <f t="shared" ref="E563:J563" si="53">E574</f>
        <v>1</v>
      </c>
      <c r="F563" s="9">
        <f t="shared" si="53"/>
        <v>4229.9399999999996</v>
      </c>
      <c r="G563" s="9">
        <f t="shared" si="53"/>
        <v>4229.9399999999996</v>
      </c>
      <c r="H563" s="9">
        <f t="shared" si="53"/>
        <v>1</v>
      </c>
      <c r="I563" s="9">
        <f t="shared" si="53"/>
        <v>0</v>
      </c>
      <c r="J563" s="9">
        <f t="shared" si="53"/>
        <v>0</v>
      </c>
    </row>
    <row r="564" spans="1:10" ht="22.5" x14ac:dyDescent="0.25">
      <c r="A564" s="10" t="s">
        <v>781</v>
      </c>
      <c r="B564" s="11" t="s">
        <v>16</v>
      </c>
      <c r="C564" s="11" t="s">
        <v>17</v>
      </c>
      <c r="D564" s="15" t="s">
        <v>782</v>
      </c>
      <c r="E564" s="12">
        <v>16</v>
      </c>
      <c r="F564" s="12">
        <v>73.38</v>
      </c>
      <c r="G564" s="13">
        <f>ROUND(E564*F564,2)</f>
        <v>1174.08</v>
      </c>
      <c r="H564" s="12">
        <v>16</v>
      </c>
      <c r="I564" s="36">
        <v>0</v>
      </c>
      <c r="J564" s="13">
        <f>ROUND(H564*I564,2)</f>
        <v>0</v>
      </c>
    </row>
    <row r="565" spans="1:10" ht="191.25" x14ac:dyDescent="0.25">
      <c r="A565" s="14"/>
      <c r="B565" s="14"/>
      <c r="C565" s="14"/>
      <c r="D565" s="15" t="s">
        <v>783</v>
      </c>
      <c r="E565" s="14"/>
      <c r="F565" s="14"/>
      <c r="G565" s="14"/>
      <c r="H565" s="14"/>
      <c r="I565" s="14"/>
      <c r="J565" s="14"/>
    </row>
    <row r="566" spans="1:10" ht="22.5" x14ac:dyDescent="0.25">
      <c r="A566" s="10" t="s">
        <v>784</v>
      </c>
      <c r="B566" s="11" t="s">
        <v>16</v>
      </c>
      <c r="C566" s="11" t="s">
        <v>17</v>
      </c>
      <c r="D566" s="15" t="s">
        <v>785</v>
      </c>
      <c r="E566" s="12">
        <v>4</v>
      </c>
      <c r="F566" s="12">
        <v>82.04</v>
      </c>
      <c r="G566" s="13">
        <f>ROUND(E566*F566,2)</f>
        <v>328.16</v>
      </c>
      <c r="H566" s="12">
        <v>4</v>
      </c>
      <c r="I566" s="36">
        <v>0</v>
      </c>
      <c r="J566" s="13">
        <f>ROUND(H566*I566,2)</f>
        <v>0</v>
      </c>
    </row>
    <row r="567" spans="1:10" ht="213.75" x14ac:dyDescent="0.25">
      <c r="A567" s="14"/>
      <c r="B567" s="14"/>
      <c r="C567" s="14"/>
      <c r="D567" s="15" t="s">
        <v>786</v>
      </c>
      <c r="E567" s="14"/>
      <c r="F567" s="14"/>
      <c r="G567" s="14"/>
      <c r="H567" s="14"/>
      <c r="I567" s="14"/>
      <c r="J567" s="14"/>
    </row>
    <row r="568" spans="1:10" x14ac:dyDescent="0.25">
      <c r="A568" s="10" t="s">
        <v>787</v>
      </c>
      <c r="B568" s="11" t="s">
        <v>16</v>
      </c>
      <c r="C568" s="11" t="s">
        <v>17</v>
      </c>
      <c r="D568" s="15" t="s">
        <v>788</v>
      </c>
      <c r="E568" s="12">
        <v>44</v>
      </c>
      <c r="F568" s="12">
        <v>21.5</v>
      </c>
      <c r="G568" s="13">
        <f>ROUND(E568*F568,2)</f>
        <v>946</v>
      </c>
      <c r="H568" s="12">
        <v>44</v>
      </c>
      <c r="I568" s="36">
        <v>0</v>
      </c>
      <c r="J568" s="13">
        <f>ROUND(H568*I568,2)</f>
        <v>0</v>
      </c>
    </row>
    <row r="569" spans="1:10" ht="202.5" x14ac:dyDescent="0.25">
      <c r="A569" s="14"/>
      <c r="B569" s="14"/>
      <c r="C569" s="14"/>
      <c r="D569" s="15" t="s">
        <v>789</v>
      </c>
      <c r="E569" s="14"/>
      <c r="F569" s="14"/>
      <c r="G569" s="14"/>
      <c r="H569" s="14"/>
      <c r="I569" s="14"/>
      <c r="J569" s="14"/>
    </row>
    <row r="570" spans="1:10" x14ac:dyDescent="0.25">
      <c r="A570" s="10" t="s">
        <v>790</v>
      </c>
      <c r="B570" s="11" t="s">
        <v>16</v>
      </c>
      <c r="C570" s="11" t="s">
        <v>17</v>
      </c>
      <c r="D570" s="15" t="s">
        <v>791</v>
      </c>
      <c r="E570" s="12">
        <v>20</v>
      </c>
      <c r="F570" s="12">
        <v>72.22</v>
      </c>
      <c r="G570" s="13">
        <f>ROUND(E570*F570,2)</f>
        <v>1444.4</v>
      </c>
      <c r="H570" s="12">
        <v>20</v>
      </c>
      <c r="I570" s="36">
        <v>0</v>
      </c>
      <c r="J570" s="13">
        <f>ROUND(H570*I570,2)</f>
        <v>0</v>
      </c>
    </row>
    <row r="571" spans="1:10" ht="202.5" x14ac:dyDescent="0.25">
      <c r="A571" s="14"/>
      <c r="B571" s="14"/>
      <c r="C571" s="14"/>
      <c r="D571" s="15" t="s">
        <v>792</v>
      </c>
      <c r="E571" s="14"/>
      <c r="F571" s="14"/>
      <c r="G571" s="14"/>
      <c r="H571" s="14"/>
      <c r="I571" s="14"/>
      <c r="J571" s="14"/>
    </row>
    <row r="572" spans="1:10" ht="22.5" x14ac:dyDescent="0.25">
      <c r="A572" s="10" t="s">
        <v>793</v>
      </c>
      <c r="B572" s="11" t="s">
        <v>16</v>
      </c>
      <c r="C572" s="11" t="s">
        <v>17</v>
      </c>
      <c r="D572" s="15" t="s">
        <v>794</v>
      </c>
      <c r="E572" s="12">
        <v>2</v>
      </c>
      <c r="F572" s="12">
        <v>168.65</v>
      </c>
      <c r="G572" s="13">
        <f>ROUND(E572*F572,2)</f>
        <v>337.3</v>
      </c>
      <c r="H572" s="12">
        <v>2</v>
      </c>
      <c r="I572" s="36">
        <v>0</v>
      </c>
      <c r="J572" s="13">
        <f>ROUND(H572*I572,2)</f>
        <v>0</v>
      </c>
    </row>
    <row r="573" spans="1:10" ht="56.25" x14ac:dyDescent="0.25">
      <c r="A573" s="14"/>
      <c r="B573" s="14"/>
      <c r="C573" s="14"/>
      <c r="D573" s="15" t="s">
        <v>795</v>
      </c>
      <c r="E573" s="14"/>
      <c r="F573" s="14"/>
      <c r="G573" s="14"/>
      <c r="H573" s="14"/>
      <c r="I573" s="14"/>
      <c r="J573" s="14"/>
    </row>
    <row r="574" spans="1:10" x14ac:dyDescent="0.25">
      <c r="A574" s="14"/>
      <c r="B574" s="14"/>
      <c r="C574" s="14"/>
      <c r="D574" s="31" t="s">
        <v>796</v>
      </c>
      <c r="E574" s="12">
        <v>1</v>
      </c>
      <c r="F574" s="16">
        <f>G564+G566+G568+G570+G572</f>
        <v>4229.9399999999996</v>
      </c>
      <c r="G574" s="16">
        <f>ROUND(E574*F574,2)</f>
        <v>4229.9399999999996</v>
      </c>
      <c r="H574" s="12">
        <v>1</v>
      </c>
      <c r="I574" s="16">
        <f>J564+J566+J568+J570+J572</f>
        <v>0</v>
      </c>
      <c r="J574" s="16">
        <f>ROUND(H574*I574,2)</f>
        <v>0</v>
      </c>
    </row>
    <row r="575" spans="1:10" ht="1.1499999999999999" customHeight="1" x14ac:dyDescent="0.25">
      <c r="A575" s="17"/>
      <c r="B575" s="17"/>
      <c r="C575" s="17"/>
      <c r="D575" s="32"/>
      <c r="E575" s="17"/>
      <c r="F575" s="17"/>
      <c r="G575" s="17"/>
      <c r="H575" s="17"/>
      <c r="I575" s="17"/>
      <c r="J575" s="17"/>
    </row>
    <row r="576" spans="1:10" x14ac:dyDescent="0.25">
      <c r="A576" s="14"/>
      <c r="B576" s="14"/>
      <c r="C576" s="14"/>
      <c r="D576" s="31" t="s">
        <v>797</v>
      </c>
      <c r="E576" s="18">
        <v>1</v>
      </c>
      <c r="F576" s="16">
        <f>G540+G563</f>
        <v>13356.84</v>
      </c>
      <c r="G576" s="16">
        <f>ROUND(E576*F576,2)</f>
        <v>13356.84</v>
      </c>
      <c r="H576" s="18">
        <v>1</v>
      </c>
      <c r="I576" s="16">
        <f>J540+J563</f>
        <v>0</v>
      </c>
      <c r="J576" s="16">
        <f>ROUND(H576*I576,2)</f>
        <v>0</v>
      </c>
    </row>
    <row r="577" spans="1:10" ht="1.1499999999999999" customHeight="1" x14ac:dyDescent="0.25">
      <c r="A577" s="17"/>
      <c r="B577" s="17"/>
      <c r="C577" s="17"/>
      <c r="D577" s="32"/>
      <c r="E577" s="17"/>
      <c r="F577" s="17"/>
      <c r="G577" s="17"/>
      <c r="H577" s="17"/>
      <c r="I577" s="17"/>
      <c r="J577" s="17"/>
    </row>
    <row r="578" spans="1:10" x14ac:dyDescent="0.25">
      <c r="A578" s="5" t="s">
        <v>798</v>
      </c>
      <c r="B578" s="5" t="s">
        <v>10</v>
      </c>
      <c r="C578" s="5" t="s">
        <v>11</v>
      </c>
      <c r="D578" s="29" t="s">
        <v>799</v>
      </c>
      <c r="E578" s="6">
        <f t="shared" ref="E578:J578" si="54">E595</f>
        <v>1</v>
      </c>
      <c r="F578" s="7">
        <f t="shared" si="54"/>
        <v>15026.31</v>
      </c>
      <c r="G578" s="7">
        <f t="shared" si="54"/>
        <v>15026.31</v>
      </c>
      <c r="H578" s="6">
        <f t="shared" si="54"/>
        <v>1</v>
      </c>
      <c r="I578" s="7">
        <f t="shared" si="54"/>
        <v>0</v>
      </c>
      <c r="J578" s="7">
        <f t="shared" si="54"/>
        <v>0</v>
      </c>
    </row>
    <row r="579" spans="1:10" x14ac:dyDescent="0.25">
      <c r="A579" s="10" t="s">
        <v>800</v>
      </c>
      <c r="B579" s="11" t="s">
        <v>16</v>
      </c>
      <c r="C579" s="11" t="s">
        <v>801</v>
      </c>
      <c r="D579" s="15" t="s">
        <v>802</v>
      </c>
      <c r="E579" s="12">
        <v>9</v>
      </c>
      <c r="F579" s="12">
        <v>96.12</v>
      </c>
      <c r="G579" s="13">
        <f>ROUND(E579*F579,2)</f>
        <v>865.08</v>
      </c>
      <c r="H579" s="12">
        <v>9</v>
      </c>
      <c r="I579" s="36">
        <v>0</v>
      </c>
      <c r="J579" s="13">
        <f>ROUND(H579*I579,2)</f>
        <v>0</v>
      </c>
    </row>
    <row r="580" spans="1:10" ht="101.25" x14ac:dyDescent="0.25">
      <c r="A580" s="14"/>
      <c r="B580" s="14"/>
      <c r="C580" s="14"/>
      <c r="D580" s="15" t="s">
        <v>803</v>
      </c>
      <c r="E580" s="14"/>
      <c r="F580" s="14"/>
      <c r="G580" s="14"/>
      <c r="H580" s="14"/>
      <c r="I580" s="14"/>
      <c r="J580" s="14"/>
    </row>
    <row r="581" spans="1:10" x14ac:dyDescent="0.25">
      <c r="A581" s="10" t="s">
        <v>804</v>
      </c>
      <c r="B581" s="11" t="s">
        <v>16</v>
      </c>
      <c r="C581" s="11" t="s">
        <v>801</v>
      </c>
      <c r="D581" s="15" t="s">
        <v>805</v>
      </c>
      <c r="E581" s="12">
        <v>3</v>
      </c>
      <c r="F581" s="12">
        <v>81.14</v>
      </c>
      <c r="G581" s="13">
        <f>ROUND(E581*F581,2)</f>
        <v>243.42</v>
      </c>
      <c r="H581" s="12">
        <v>3</v>
      </c>
      <c r="I581" s="36">
        <v>0</v>
      </c>
      <c r="J581" s="13">
        <f>ROUND(H581*I581,2)</f>
        <v>0</v>
      </c>
    </row>
    <row r="582" spans="1:10" ht="112.5" x14ac:dyDescent="0.25">
      <c r="A582" s="14"/>
      <c r="B582" s="14"/>
      <c r="C582" s="14"/>
      <c r="D582" s="15" t="s">
        <v>806</v>
      </c>
      <c r="E582" s="14"/>
      <c r="F582" s="14"/>
      <c r="G582" s="14"/>
      <c r="H582" s="14"/>
      <c r="I582" s="14"/>
      <c r="J582" s="14"/>
    </row>
    <row r="583" spans="1:10" x14ac:dyDescent="0.25">
      <c r="A583" s="10" t="s">
        <v>807</v>
      </c>
      <c r="B583" s="11" t="s">
        <v>16</v>
      </c>
      <c r="C583" s="11" t="s">
        <v>801</v>
      </c>
      <c r="D583" s="15" t="s">
        <v>808</v>
      </c>
      <c r="E583" s="12">
        <v>6</v>
      </c>
      <c r="F583" s="12">
        <v>81.13</v>
      </c>
      <c r="G583" s="13">
        <f>ROUND(E583*F583,2)</f>
        <v>486.78</v>
      </c>
      <c r="H583" s="12">
        <v>6</v>
      </c>
      <c r="I583" s="36">
        <v>0</v>
      </c>
      <c r="J583" s="13">
        <f>ROUND(H583*I583,2)</f>
        <v>0</v>
      </c>
    </row>
    <row r="584" spans="1:10" ht="112.5" x14ac:dyDescent="0.25">
      <c r="A584" s="14"/>
      <c r="B584" s="14"/>
      <c r="C584" s="14"/>
      <c r="D584" s="15" t="s">
        <v>806</v>
      </c>
      <c r="E584" s="14"/>
      <c r="F584" s="14"/>
      <c r="G584" s="14"/>
      <c r="H584" s="14"/>
      <c r="I584" s="14"/>
      <c r="J584" s="14"/>
    </row>
    <row r="585" spans="1:10" ht="22.5" x14ac:dyDescent="0.25">
      <c r="A585" s="10" t="s">
        <v>809</v>
      </c>
      <c r="B585" s="11" t="s">
        <v>16</v>
      </c>
      <c r="C585" s="11" t="s">
        <v>810</v>
      </c>
      <c r="D585" s="15" t="s">
        <v>811</v>
      </c>
      <c r="E585" s="12">
        <v>350</v>
      </c>
      <c r="F585" s="12">
        <v>35.39</v>
      </c>
      <c r="G585" s="13">
        <f>ROUND(E585*F585,2)</f>
        <v>12386.5</v>
      </c>
      <c r="H585" s="12">
        <v>350</v>
      </c>
      <c r="I585" s="36">
        <v>0</v>
      </c>
      <c r="J585" s="13">
        <f>ROUND(H585*I585,2)</f>
        <v>0</v>
      </c>
    </row>
    <row r="586" spans="1:10" ht="168.75" x14ac:dyDescent="0.25">
      <c r="A586" s="14"/>
      <c r="B586" s="14"/>
      <c r="C586" s="14"/>
      <c r="D586" s="15" t="s">
        <v>812</v>
      </c>
      <c r="E586" s="14"/>
      <c r="F586" s="14"/>
      <c r="G586" s="14"/>
      <c r="H586" s="14"/>
      <c r="I586" s="14"/>
      <c r="J586" s="14"/>
    </row>
    <row r="587" spans="1:10" ht="22.5" x14ac:dyDescent="0.25">
      <c r="A587" s="10" t="s">
        <v>813</v>
      </c>
      <c r="B587" s="11" t="s">
        <v>16</v>
      </c>
      <c r="C587" s="11" t="s">
        <v>810</v>
      </c>
      <c r="D587" s="15" t="s">
        <v>814</v>
      </c>
      <c r="E587" s="12">
        <v>50</v>
      </c>
      <c r="F587" s="12">
        <v>30.99</v>
      </c>
      <c r="G587" s="13">
        <f>ROUND(E587*F587,2)</f>
        <v>1549.5</v>
      </c>
      <c r="H587" s="12">
        <v>50</v>
      </c>
      <c r="I587" s="36">
        <v>0</v>
      </c>
      <c r="J587" s="13">
        <f>ROUND(H587*I587,2)</f>
        <v>0</v>
      </c>
    </row>
    <row r="588" spans="1:10" ht="180" x14ac:dyDescent="0.25">
      <c r="A588" s="14"/>
      <c r="B588" s="14"/>
      <c r="C588" s="14"/>
      <c r="D588" s="15" t="s">
        <v>815</v>
      </c>
      <c r="E588" s="14"/>
      <c r="F588" s="14"/>
      <c r="G588" s="14"/>
      <c r="H588" s="14"/>
      <c r="I588" s="14"/>
      <c r="J588" s="14"/>
    </row>
    <row r="589" spans="1:10" x14ac:dyDescent="0.25">
      <c r="A589" s="10" t="s">
        <v>816</v>
      </c>
      <c r="B589" s="11" t="s">
        <v>16</v>
      </c>
      <c r="C589" s="11" t="s">
        <v>810</v>
      </c>
      <c r="D589" s="15" t="s">
        <v>817</v>
      </c>
      <c r="E589" s="12">
        <v>15</v>
      </c>
      <c r="F589" s="12">
        <v>-164.83</v>
      </c>
      <c r="G589" s="13">
        <f>ROUND(E589*F589,2)</f>
        <v>-2472.4499999999998</v>
      </c>
      <c r="H589" s="12">
        <v>15</v>
      </c>
      <c r="I589" s="36">
        <v>0</v>
      </c>
      <c r="J589" s="13">
        <f>ROUND(H589*I589,2)</f>
        <v>0</v>
      </c>
    </row>
    <row r="590" spans="1:10" x14ac:dyDescent="0.25">
      <c r="A590" s="14"/>
      <c r="B590" s="14"/>
      <c r="C590" s="14"/>
      <c r="D590" s="15" t="s">
        <v>818</v>
      </c>
      <c r="E590" s="14"/>
      <c r="F590" s="14"/>
      <c r="G590" s="14"/>
      <c r="H590" s="14"/>
      <c r="I590" s="14"/>
      <c r="J590" s="14"/>
    </row>
    <row r="591" spans="1:10" ht="22.5" x14ac:dyDescent="0.25">
      <c r="A591" s="10" t="s">
        <v>819</v>
      </c>
      <c r="B591" s="11" t="s">
        <v>16</v>
      </c>
      <c r="C591" s="11" t="s">
        <v>41</v>
      </c>
      <c r="D591" s="15" t="s">
        <v>820</v>
      </c>
      <c r="E591" s="12">
        <v>50</v>
      </c>
      <c r="F591" s="12">
        <v>0.51</v>
      </c>
      <c r="G591" s="13">
        <f>ROUND(E591*F591,2)</f>
        <v>25.5</v>
      </c>
      <c r="H591" s="12">
        <v>50</v>
      </c>
      <c r="I591" s="36">
        <v>0</v>
      </c>
      <c r="J591" s="13">
        <f>ROUND(H591*I591,2)</f>
        <v>0</v>
      </c>
    </row>
    <row r="592" spans="1:10" ht="22.5" x14ac:dyDescent="0.25">
      <c r="A592" s="14"/>
      <c r="B592" s="14"/>
      <c r="C592" s="14"/>
      <c r="D592" s="15" t="s">
        <v>820</v>
      </c>
      <c r="E592" s="14"/>
      <c r="F592" s="14"/>
      <c r="G592" s="14"/>
      <c r="H592" s="14"/>
      <c r="I592" s="14"/>
      <c r="J592" s="14"/>
    </row>
    <row r="593" spans="1:10" ht="22.5" x14ac:dyDescent="0.25">
      <c r="A593" s="10" t="s">
        <v>821</v>
      </c>
      <c r="B593" s="11" t="s">
        <v>16</v>
      </c>
      <c r="C593" s="11" t="s">
        <v>810</v>
      </c>
      <c r="D593" s="15" t="s">
        <v>822</v>
      </c>
      <c r="E593" s="12">
        <v>31.5</v>
      </c>
      <c r="F593" s="12">
        <v>61.65</v>
      </c>
      <c r="G593" s="13">
        <f>ROUND(E593*F593,2)</f>
        <v>1941.98</v>
      </c>
      <c r="H593" s="12">
        <v>31.5</v>
      </c>
      <c r="I593" s="36">
        <v>0</v>
      </c>
      <c r="J593" s="13">
        <f>ROUND(H593*I593,2)</f>
        <v>0</v>
      </c>
    </row>
    <row r="594" spans="1:10" ht="180" x14ac:dyDescent="0.25">
      <c r="A594" s="14"/>
      <c r="B594" s="14"/>
      <c r="C594" s="14"/>
      <c r="D594" s="15" t="s">
        <v>815</v>
      </c>
      <c r="E594" s="14"/>
      <c r="F594" s="14"/>
      <c r="G594" s="14"/>
      <c r="H594" s="14"/>
      <c r="I594" s="14"/>
      <c r="J594" s="14"/>
    </row>
    <row r="595" spans="1:10" x14ac:dyDescent="0.25">
      <c r="A595" s="14"/>
      <c r="B595" s="14"/>
      <c r="C595" s="14"/>
      <c r="D595" s="31" t="s">
        <v>823</v>
      </c>
      <c r="E595" s="18">
        <v>1</v>
      </c>
      <c r="F595" s="16">
        <f>G579+G581+G583+G585+G587+G589+G591+G593</f>
        <v>15026.31</v>
      </c>
      <c r="G595" s="16">
        <f>ROUND(E595*F595,2)</f>
        <v>15026.31</v>
      </c>
      <c r="H595" s="18">
        <v>1</v>
      </c>
      <c r="I595" s="16">
        <f>J579+J581+J583+J585+J587+J589+J591+J593</f>
        <v>0</v>
      </c>
      <c r="J595" s="16">
        <f>ROUND(H595*I595,2)</f>
        <v>0</v>
      </c>
    </row>
    <row r="596" spans="1:10" ht="1.1499999999999999" customHeight="1" x14ac:dyDescent="0.25">
      <c r="A596" s="17"/>
      <c r="B596" s="17"/>
      <c r="C596" s="17"/>
      <c r="D596" s="32"/>
      <c r="E596" s="17"/>
      <c r="F596" s="17"/>
      <c r="G596" s="17"/>
      <c r="H596" s="17"/>
      <c r="I596" s="17"/>
      <c r="J596" s="17"/>
    </row>
    <row r="597" spans="1:10" x14ac:dyDescent="0.25">
      <c r="A597" s="5" t="s">
        <v>824</v>
      </c>
      <c r="B597" s="5" t="s">
        <v>10</v>
      </c>
      <c r="C597" s="5" t="s">
        <v>11</v>
      </c>
      <c r="D597" s="29" t="s">
        <v>825</v>
      </c>
      <c r="E597" s="6">
        <f t="shared" ref="E597:J597" si="55">E599</f>
        <v>1</v>
      </c>
      <c r="F597" s="7">
        <f t="shared" si="55"/>
        <v>11557.35</v>
      </c>
      <c r="G597" s="7">
        <f t="shared" si="55"/>
        <v>11557.35</v>
      </c>
      <c r="H597" s="6">
        <f t="shared" si="55"/>
        <v>1</v>
      </c>
      <c r="I597" s="7">
        <f t="shared" si="55"/>
        <v>11557.35</v>
      </c>
      <c r="J597" s="7">
        <f t="shared" si="55"/>
        <v>11557.35</v>
      </c>
    </row>
    <row r="598" spans="1:10" x14ac:dyDescent="0.25">
      <c r="A598" s="10" t="s">
        <v>826</v>
      </c>
      <c r="B598" s="11" t="s">
        <v>16</v>
      </c>
      <c r="C598" s="11" t="s">
        <v>827</v>
      </c>
      <c r="D598" s="15" t="s">
        <v>828</v>
      </c>
      <c r="E598" s="12">
        <v>1</v>
      </c>
      <c r="F598" s="12">
        <v>11557.35</v>
      </c>
      <c r="G598" s="13">
        <f>ROUND(E598*F598,2)</f>
        <v>11557.35</v>
      </c>
      <c r="H598" s="12">
        <v>1</v>
      </c>
      <c r="I598" s="53">
        <f>F598</f>
        <v>11557.35</v>
      </c>
      <c r="J598" s="13">
        <f>ROUND(H598*I598,2)</f>
        <v>11557.35</v>
      </c>
    </row>
    <row r="599" spans="1:10" x14ac:dyDescent="0.25">
      <c r="A599" s="14"/>
      <c r="B599" s="14"/>
      <c r="C599" s="14"/>
      <c r="D599" s="31" t="s">
        <v>829</v>
      </c>
      <c r="E599" s="18">
        <v>1</v>
      </c>
      <c r="F599" s="16">
        <f>G598</f>
        <v>11557.35</v>
      </c>
      <c r="G599" s="16">
        <f>ROUND(E599*F599,2)</f>
        <v>11557.35</v>
      </c>
      <c r="H599" s="18">
        <v>1</v>
      </c>
      <c r="I599" s="16">
        <f>J598</f>
        <v>11557.35</v>
      </c>
      <c r="J599" s="16">
        <f>ROUND(H599*I599,2)</f>
        <v>11557.35</v>
      </c>
    </row>
    <row r="600" spans="1:10" ht="1.1499999999999999" customHeight="1" x14ac:dyDescent="0.25">
      <c r="A600" s="17"/>
      <c r="B600" s="17"/>
      <c r="C600" s="17"/>
      <c r="D600" s="32"/>
      <c r="E600" s="17"/>
      <c r="F600" s="17"/>
      <c r="G600" s="17"/>
      <c r="H600" s="17"/>
      <c r="I600" s="17"/>
      <c r="J600" s="17"/>
    </row>
    <row r="601" spans="1:10" x14ac:dyDescent="0.25">
      <c r="A601" s="5" t="s">
        <v>830</v>
      </c>
      <c r="B601" s="5" t="s">
        <v>10</v>
      </c>
      <c r="C601" s="5" t="s">
        <v>11</v>
      </c>
      <c r="D601" s="29" t="s">
        <v>182</v>
      </c>
      <c r="E601" s="6">
        <f t="shared" ref="E601:J601" si="56">E606</f>
        <v>1</v>
      </c>
      <c r="F601" s="7">
        <f t="shared" si="56"/>
        <v>9657.48</v>
      </c>
      <c r="G601" s="7">
        <f t="shared" si="56"/>
        <v>9657.48</v>
      </c>
      <c r="H601" s="6">
        <f t="shared" si="56"/>
        <v>1</v>
      </c>
      <c r="I601" s="7">
        <f t="shared" si="56"/>
        <v>0</v>
      </c>
      <c r="J601" s="7">
        <f t="shared" si="56"/>
        <v>0</v>
      </c>
    </row>
    <row r="602" spans="1:10" ht="22.5" x14ac:dyDescent="0.25">
      <c r="A602" s="10" t="s">
        <v>831</v>
      </c>
      <c r="B602" s="11" t="s">
        <v>16</v>
      </c>
      <c r="C602" s="11" t="s">
        <v>28</v>
      </c>
      <c r="D602" s="15" t="s">
        <v>832</v>
      </c>
      <c r="E602" s="12">
        <v>1</v>
      </c>
      <c r="F602" s="12">
        <v>3626.28</v>
      </c>
      <c r="G602" s="13">
        <f>ROUND(E602*F602,2)</f>
        <v>3626.28</v>
      </c>
      <c r="H602" s="12">
        <v>1</v>
      </c>
      <c r="I602" s="36">
        <v>0</v>
      </c>
      <c r="J602" s="13">
        <f>ROUND(H602*I602,2)</f>
        <v>0</v>
      </c>
    </row>
    <row r="603" spans="1:10" ht="281.25" x14ac:dyDescent="0.25">
      <c r="A603" s="14"/>
      <c r="B603" s="14"/>
      <c r="C603" s="14"/>
      <c r="D603" s="15" t="s">
        <v>833</v>
      </c>
      <c r="E603" s="14"/>
      <c r="F603" s="14"/>
      <c r="G603" s="14"/>
      <c r="H603" s="14"/>
      <c r="I603" s="14"/>
      <c r="J603" s="14"/>
    </row>
    <row r="604" spans="1:10" x14ac:dyDescent="0.25">
      <c r="A604" s="10" t="s">
        <v>834</v>
      </c>
      <c r="B604" s="11" t="s">
        <v>16</v>
      </c>
      <c r="C604" s="11" t="s">
        <v>17</v>
      </c>
      <c r="D604" s="15" t="s">
        <v>835</v>
      </c>
      <c r="E604" s="12">
        <v>2</v>
      </c>
      <c r="F604" s="12">
        <v>3015.6</v>
      </c>
      <c r="G604" s="13">
        <f>ROUND(E604*F604,2)</f>
        <v>6031.2</v>
      </c>
      <c r="H604" s="12">
        <v>2</v>
      </c>
      <c r="I604" s="36">
        <v>0</v>
      </c>
      <c r="J604" s="13">
        <f>ROUND(H604*I604,2)</f>
        <v>0</v>
      </c>
    </row>
    <row r="605" spans="1:10" ht="22.5" x14ac:dyDescent="0.25">
      <c r="A605" s="14"/>
      <c r="B605" s="14"/>
      <c r="C605" s="14"/>
      <c r="D605" s="15" t="s">
        <v>836</v>
      </c>
      <c r="E605" s="14"/>
      <c r="F605" s="14"/>
      <c r="G605" s="14"/>
      <c r="H605" s="14"/>
      <c r="I605" s="14"/>
      <c r="J605" s="14"/>
    </row>
    <row r="606" spans="1:10" x14ac:dyDescent="0.25">
      <c r="A606" s="14"/>
      <c r="B606" s="14"/>
      <c r="C606" s="14"/>
      <c r="D606" s="31" t="s">
        <v>837</v>
      </c>
      <c r="E606" s="18">
        <v>1</v>
      </c>
      <c r="F606" s="16">
        <f>G602+G604</f>
        <v>9657.48</v>
      </c>
      <c r="G606" s="16">
        <f>ROUND(E606*F606,2)</f>
        <v>9657.48</v>
      </c>
      <c r="H606" s="18">
        <v>1</v>
      </c>
      <c r="I606" s="16">
        <f>J602+J604</f>
        <v>0</v>
      </c>
      <c r="J606" s="16">
        <f>ROUND(H606*I606,2)</f>
        <v>0</v>
      </c>
    </row>
    <row r="607" spans="1:10" ht="1.1499999999999999" customHeight="1" x14ac:dyDescent="0.25">
      <c r="A607" s="17"/>
      <c r="B607" s="17"/>
      <c r="C607" s="17"/>
      <c r="D607" s="32"/>
      <c r="E607" s="17"/>
      <c r="F607" s="17"/>
      <c r="G607" s="17"/>
      <c r="H607" s="17"/>
      <c r="I607" s="17"/>
      <c r="J607" s="17"/>
    </row>
    <row r="608" spans="1:10" x14ac:dyDescent="0.25">
      <c r="A608" s="5" t="s">
        <v>838</v>
      </c>
      <c r="B608" s="5" t="s">
        <v>10</v>
      </c>
      <c r="C608" s="5" t="s">
        <v>11</v>
      </c>
      <c r="D608" s="29" t="s">
        <v>839</v>
      </c>
      <c r="E608" s="6">
        <f t="shared" ref="E608:J608" si="57">E1064</f>
        <v>1</v>
      </c>
      <c r="F608" s="7">
        <f t="shared" si="57"/>
        <v>67982.38</v>
      </c>
      <c r="G608" s="7">
        <f t="shared" si="57"/>
        <v>67982.38</v>
      </c>
      <c r="H608" s="6">
        <f t="shared" si="57"/>
        <v>1</v>
      </c>
      <c r="I608" s="7">
        <f t="shared" si="57"/>
        <v>22050</v>
      </c>
      <c r="J608" s="7">
        <f t="shared" si="57"/>
        <v>22050</v>
      </c>
    </row>
    <row r="609" spans="1:10" ht="22.5" x14ac:dyDescent="0.25">
      <c r="A609" s="8" t="s">
        <v>840</v>
      </c>
      <c r="B609" s="8" t="s">
        <v>10</v>
      </c>
      <c r="C609" s="8" t="s">
        <v>11</v>
      </c>
      <c r="D609" s="30" t="s">
        <v>841</v>
      </c>
      <c r="E609" s="9">
        <f t="shared" ref="E609:J609" si="58">E1057</f>
        <v>1</v>
      </c>
      <c r="F609" s="9">
        <f t="shared" si="58"/>
        <v>51182.38</v>
      </c>
      <c r="G609" s="9">
        <f t="shared" si="58"/>
        <v>51182.38</v>
      </c>
      <c r="H609" s="9">
        <f t="shared" si="58"/>
        <v>1</v>
      </c>
      <c r="I609" s="9">
        <f t="shared" si="58"/>
        <v>5250</v>
      </c>
      <c r="J609" s="9">
        <f t="shared" si="58"/>
        <v>5250</v>
      </c>
    </row>
    <row r="610" spans="1:10" x14ac:dyDescent="0.25">
      <c r="A610" s="20" t="s">
        <v>842</v>
      </c>
      <c r="B610" s="20" t="s">
        <v>10</v>
      </c>
      <c r="C610" s="20" t="s">
        <v>11</v>
      </c>
      <c r="D610" s="33" t="s">
        <v>750</v>
      </c>
      <c r="E610" s="21">
        <f t="shared" ref="E610:J610" si="59">E768</f>
        <v>1</v>
      </c>
      <c r="F610" s="21">
        <f t="shared" si="59"/>
        <v>24580.22</v>
      </c>
      <c r="G610" s="21">
        <f t="shared" si="59"/>
        <v>24580.22</v>
      </c>
      <c r="H610" s="21">
        <f t="shared" si="59"/>
        <v>1</v>
      </c>
      <c r="I610" s="21">
        <f t="shared" si="59"/>
        <v>0</v>
      </c>
      <c r="J610" s="21">
        <f t="shared" si="59"/>
        <v>0</v>
      </c>
    </row>
    <row r="611" spans="1:10" x14ac:dyDescent="0.25">
      <c r="A611" s="22" t="s">
        <v>843</v>
      </c>
      <c r="B611" s="22" t="s">
        <v>10</v>
      </c>
      <c r="C611" s="22" t="s">
        <v>11</v>
      </c>
      <c r="D611" s="34" t="s">
        <v>844</v>
      </c>
      <c r="E611" s="23">
        <f t="shared" ref="E611:J611" si="60">E751</f>
        <v>1</v>
      </c>
      <c r="F611" s="23">
        <f t="shared" si="60"/>
        <v>22542.82</v>
      </c>
      <c r="G611" s="23">
        <f t="shared" si="60"/>
        <v>22542.82</v>
      </c>
      <c r="H611" s="23">
        <f t="shared" si="60"/>
        <v>1</v>
      </c>
      <c r="I611" s="23">
        <f t="shared" si="60"/>
        <v>0</v>
      </c>
      <c r="J611" s="23">
        <f t="shared" si="60"/>
        <v>0</v>
      </c>
    </row>
    <row r="612" spans="1:10" x14ac:dyDescent="0.25">
      <c r="A612" s="26" t="s">
        <v>845</v>
      </c>
      <c r="B612" s="26" t="s">
        <v>10</v>
      </c>
      <c r="C612" s="26" t="s">
        <v>11</v>
      </c>
      <c r="D612" s="35" t="s">
        <v>846</v>
      </c>
      <c r="E612" s="27">
        <f t="shared" ref="E612:J612" si="61">E621</f>
        <v>1</v>
      </c>
      <c r="F612" s="27">
        <f t="shared" si="61"/>
        <v>2515.92</v>
      </c>
      <c r="G612" s="27">
        <f t="shared" si="61"/>
        <v>2515.92</v>
      </c>
      <c r="H612" s="27">
        <f t="shared" si="61"/>
        <v>1</v>
      </c>
      <c r="I612" s="27">
        <f t="shared" si="61"/>
        <v>0</v>
      </c>
      <c r="J612" s="27">
        <f t="shared" si="61"/>
        <v>0</v>
      </c>
    </row>
    <row r="613" spans="1:10" x14ac:dyDescent="0.25">
      <c r="A613" s="10" t="s">
        <v>847</v>
      </c>
      <c r="B613" s="11" t="s">
        <v>16</v>
      </c>
      <c r="C613" s="11" t="s">
        <v>17</v>
      </c>
      <c r="D613" s="15" t="s">
        <v>848</v>
      </c>
      <c r="E613" s="12">
        <v>1100</v>
      </c>
      <c r="F613" s="12">
        <v>0.53</v>
      </c>
      <c r="G613" s="13">
        <f>ROUND(E613*F613,2)</f>
        <v>583</v>
      </c>
      <c r="H613" s="12">
        <v>1100</v>
      </c>
      <c r="I613" s="36">
        <v>0</v>
      </c>
      <c r="J613" s="13">
        <f>ROUND(H613*I613,2)</f>
        <v>0</v>
      </c>
    </row>
    <row r="614" spans="1:10" ht="45" x14ac:dyDescent="0.25">
      <c r="A614" s="14"/>
      <c r="B614" s="14"/>
      <c r="C614" s="14"/>
      <c r="D614" s="15" t="s">
        <v>849</v>
      </c>
      <c r="E614" s="14"/>
      <c r="F614" s="14"/>
      <c r="G614" s="14"/>
      <c r="H614" s="14"/>
      <c r="I614" s="14"/>
      <c r="J614" s="14"/>
    </row>
    <row r="615" spans="1:10" x14ac:dyDescent="0.25">
      <c r="A615" s="10" t="s">
        <v>850</v>
      </c>
      <c r="B615" s="11" t="s">
        <v>16</v>
      </c>
      <c r="C615" s="11" t="s">
        <v>17</v>
      </c>
      <c r="D615" s="15" t="s">
        <v>851</v>
      </c>
      <c r="E615" s="12">
        <v>16</v>
      </c>
      <c r="F615" s="12">
        <v>1.37</v>
      </c>
      <c r="G615" s="13">
        <f>ROUND(E615*F615,2)</f>
        <v>21.92</v>
      </c>
      <c r="H615" s="12">
        <v>16</v>
      </c>
      <c r="I615" s="36">
        <v>0</v>
      </c>
      <c r="J615" s="13">
        <f>ROUND(H615*I615,2)</f>
        <v>0</v>
      </c>
    </row>
    <row r="616" spans="1:10" ht="45" x14ac:dyDescent="0.25">
      <c r="A616" s="14"/>
      <c r="B616" s="14"/>
      <c r="C616" s="14"/>
      <c r="D616" s="15" t="s">
        <v>852</v>
      </c>
      <c r="E616" s="14"/>
      <c r="F616" s="14"/>
      <c r="G616" s="14"/>
      <c r="H616" s="14"/>
      <c r="I616" s="14"/>
      <c r="J616" s="14"/>
    </row>
    <row r="617" spans="1:10" x14ac:dyDescent="0.25">
      <c r="A617" s="10" t="s">
        <v>853</v>
      </c>
      <c r="B617" s="11" t="s">
        <v>16</v>
      </c>
      <c r="C617" s="11" t="s">
        <v>17</v>
      </c>
      <c r="D617" s="15" t="s">
        <v>854</v>
      </c>
      <c r="E617" s="12">
        <v>1100</v>
      </c>
      <c r="F617" s="12">
        <v>0.21</v>
      </c>
      <c r="G617" s="13">
        <f>ROUND(E617*F617,2)</f>
        <v>231</v>
      </c>
      <c r="H617" s="12">
        <v>1100</v>
      </c>
      <c r="I617" s="36">
        <v>0</v>
      </c>
      <c r="J617" s="13">
        <f>ROUND(H617*I617,2)</f>
        <v>0</v>
      </c>
    </row>
    <row r="618" spans="1:10" ht="22.5" x14ac:dyDescent="0.25">
      <c r="A618" s="14"/>
      <c r="B618" s="14"/>
      <c r="C618" s="14"/>
      <c r="D618" s="15" t="s">
        <v>855</v>
      </c>
      <c r="E618" s="14"/>
      <c r="F618" s="14"/>
      <c r="G618" s="14"/>
      <c r="H618" s="14"/>
      <c r="I618" s="14"/>
      <c r="J618" s="14"/>
    </row>
    <row r="619" spans="1:10" x14ac:dyDescent="0.25">
      <c r="A619" s="10" t="s">
        <v>856</v>
      </c>
      <c r="B619" s="11" t="s">
        <v>16</v>
      </c>
      <c r="C619" s="11" t="s">
        <v>17</v>
      </c>
      <c r="D619" s="15" t="s">
        <v>857</v>
      </c>
      <c r="E619" s="12">
        <v>400</v>
      </c>
      <c r="F619" s="12">
        <v>4.2</v>
      </c>
      <c r="G619" s="13">
        <f>ROUND(E619*F619,2)</f>
        <v>1680</v>
      </c>
      <c r="H619" s="12">
        <v>400</v>
      </c>
      <c r="I619" s="36">
        <v>0</v>
      </c>
      <c r="J619" s="13">
        <f>ROUND(H619*I619,2)</f>
        <v>0</v>
      </c>
    </row>
    <row r="620" spans="1:10" ht="33.75" x14ac:dyDescent="0.25">
      <c r="A620" s="14"/>
      <c r="B620" s="14"/>
      <c r="C620" s="14"/>
      <c r="D620" s="15" t="s">
        <v>858</v>
      </c>
      <c r="E620" s="14"/>
      <c r="F620" s="14"/>
      <c r="G620" s="14"/>
      <c r="H620" s="14"/>
      <c r="I620" s="14"/>
      <c r="J620" s="14"/>
    </row>
    <row r="621" spans="1:10" x14ac:dyDescent="0.25">
      <c r="A621" s="14"/>
      <c r="B621" s="14"/>
      <c r="C621" s="14"/>
      <c r="D621" s="31" t="s">
        <v>859</v>
      </c>
      <c r="E621" s="12">
        <v>1</v>
      </c>
      <c r="F621" s="16">
        <f>G613+G615+G617+G619</f>
        <v>2515.92</v>
      </c>
      <c r="G621" s="16">
        <f>ROUND(E621*F621,2)</f>
        <v>2515.92</v>
      </c>
      <c r="H621" s="12">
        <v>1</v>
      </c>
      <c r="I621" s="16">
        <f>J613+J615+J617+J619</f>
        <v>0</v>
      </c>
      <c r="J621" s="16">
        <f>ROUND(H621*I621,2)</f>
        <v>0</v>
      </c>
    </row>
    <row r="622" spans="1:10" ht="1.1499999999999999" customHeight="1" x14ac:dyDescent="0.25">
      <c r="A622" s="17"/>
      <c r="B622" s="17"/>
      <c r="C622" s="17"/>
      <c r="D622" s="32"/>
      <c r="E622" s="17"/>
      <c r="F622" s="17"/>
      <c r="G622" s="17"/>
      <c r="H622" s="17"/>
      <c r="I622" s="17"/>
      <c r="J622" s="17"/>
    </row>
    <row r="623" spans="1:10" x14ac:dyDescent="0.25">
      <c r="A623" s="26" t="s">
        <v>860</v>
      </c>
      <c r="B623" s="26" t="s">
        <v>10</v>
      </c>
      <c r="C623" s="26" t="s">
        <v>11</v>
      </c>
      <c r="D623" s="35" t="s">
        <v>861</v>
      </c>
      <c r="E623" s="27">
        <f t="shared" ref="E623:J623" si="62">E630</f>
        <v>1</v>
      </c>
      <c r="F623" s="27">
        <f t="shared" si="62"/>
        <v>1512</v>
      </c>
      <c r="G623" s="27">
        <f t="shared" si="62"/>
        <v>1512</v>
      </c>
      <c r="H623" s="27">
        <f t="shared" si="62"/>
        <v>1</v>
      </c>
      <c r="I623" s="27">
        <f t="shared" si="62"/>
        <v>0</v>
      </c>
      <c r="J623" s="27">
        <f t="shared" si="62"/>
        <v>0</v>
      </c>
    </row>
    <row r="624" spans="1:10" x14ac:dyDescent="0.25">
      <c r="A624" s="10" t="s">
        <v>862</v>
      </c>
      <c r="B624" s="11" t="s">
        <v>16</v>
      </c>
      <c r="C624" s="11" t="s">
        <v>17</v>
      </c>
      <c r="D624" s="15" t="s">
        <v>863</v>
      </c>
      <c r="E624" s="12">
        <v>150</v>
      </c>
      <c r="F624" s="12">
        <v>8.4</v>
      </c>
      <c r="G624" s="13">
        <f>ROUND(E624*F624,2)</f>
        <v>1260</v>
      </c>
      <c r="H624" s="12">
        <v>150</v>
      </c>
      <c r="I624" s="36">
        <v>0</v>
      </c>
      <c r="J624" s="13">
        <f>ROUND(H624*I624,2)</f>
        <v>0</v>
      </c>
    </row>
    <row r="625" spans="1:10" ht="56.25" x14ac:dyDescent="0.25">
      <c r="A625" s="14"/>
      <c r="B625" s="14"/>
      <c r="C625" s="14"/>
      <c r="D625" s="15" t="s">
        <v>864</v>
      </c>
      <c r="E625" s="14"/>
      <c r="F625" s="14"/>
      <c r="G625" s="14"/>
      <c r="H625" s="14"/>
      <c r="I625" s="14"/>
      <c r="J625" s="14"/>
    </row>
    <row r="626" spans="1:10" x14ac:dyDescent="0.25">
      <c r="A626" s="10" t="s">
        <v>865</v>
      </c>
      <c r="B626" s="11" t="s">
        <v>16</v>
      </c>
      <c r="C626" s="11" t="s">
        <v>17</v>
      </c>
      <c r="D626" s="15" t="s">
        <v>866</v>
      </c>
      <c r="E626" s="12">
        <v>40</v>
      </c>
      <c r="F626" s="12">
        <v>3.15</v>
      </c>
      <c r="G626" s="13">
        <f>ROUND(E626*F626,2)</f>
        <v>126</v>
      </c>
      <c r="H626" s="12">
        <v>40</v>
      </c>
      <c r="I626" s="36">
        <v>0</v>
      </c>
      <c r="J626" s="13">
        <f>ROUND(H626*I626,2)</f>
        <v>0</v>
      </c>
    </row>
    <row r="627" spans="1:10" ht="22.5" x14ac:dyDescent="0.25">
      <c r="A627" s="14"/>
      <c r="B627" s="14"/>
      <c r="C627" s="14"/>
      <c r="D627" s="15" t="s">
        <v>867</v>
      </c>
      <c r="E627" s="14"/>
      <c r="F627" s="14"/>
      <c r="G627" s="14"/>
      <c r="H627" s="14"/>
      <c r="I627" s="14"/>
      <c r="J627" s="14"/>
    </row>
    <row r="628" spans="1:10" x14ac:dyDescent="0.25">
      <c r="A628" s="10" t="s">
        <v>868</v>
      </c>
      <c r="B628" s="11" t="s">
        <v>16</v>
      </c>
      <c r="C628" s="11" t="s">
        <v>17</v>
      </c>
      <c r="D628" s="15" t="s">
        <v>869</v>
      </c>
      <c r="E628" s="12">
        <v>40</v>
      </c>
      <c r="F628" s="12">
        <v>3.15</v>
      </c>
      <c r="G628" s="13">
        <f>ROUND(E628*F628,2)</f>
        <v>126</v>
      </c>
      <c r="H628" s="12">
        <v>40</v>
      </c>
      <c r="I628" s="36">
        <v>0</v>
      </c>
      <c r="J628" s="13">
        <f>ROUND(H628*I628,2)</f>
        <v>0</v>
      </c>
    </row>
    <row r="629" spans="1:10" ht="22.5" x14ac:dyDescent="0.25">
      <c r="A629" s="14"/>
      <c r="B629" s="14"/>
      <c r="C629" s="14"/>
      <c r="D629" s="15" t="s">
        <v>870</v>
      </c>
      <c r="E629" s="14"/>
      <c r="F629" s="14"/>
      <c r="G629" s="14"/>
      <c r="H629" s="14"/>
      <c r="I629" s="14"/>
      <c r="J629" s="14"/>
    </row>
    <row r="630" spans="1:10" x14ac:dyDescent="0.25">
      <c r="A630" s="14"/>
      <c r="B630" s="14"/>
      <c r="C630" s="14"/>
      <c r="D630" s="31" t="s">
        <v>871</v>
      </c>
      <c r="E630" s="12">
        <v>1</v>
      </c>
      <c r="F630" s="16">
        <f>G624+G626+G628</f>
        <v>1512</v>
      </c>
      <c r="G630" s="16">
        <f>ROUND(E630*F630,2)</f>
        <v>1512</v>
      </c>
      <c r="H630" s="12">
        <v>1</v>
      </c>
      <c r="I630" s="16">
        <f>J624+J626+J628</f>
        <v>0</v>
      </c>
      <c r="J630" s="16">
        <f>ROUND(H630*I630,2)</f>
        <v>0</v>
      </c>
    </row>
    <row r="631" spans="1:10" ht="1.1499999999999999" customHeight="1" x14ac:dyDescent="0.25">
      <c r="A631" s="17"/>
      <c r="B631" s="17"/>
      <c r="C631" s="17"/>
      <c r="D631" s="32"/>
      <c r="E631" s="17"/>
      <c r="F631" s="17"/>
      <c r="G631" s="17"/>
      <c r="H631" s="17"/>
      <c r="I631" s="17"/>
      <c r="J631" s="17"/>
    </row>
    <row r="632" spans="1:10" x14ac:dyDescent="0.25">
      <c r="A632" s="26" t="s">
        <v>872</v>
      </c>
      <c r="B632" s="26" t="s">
        <v>10</v>
      </c>
      <c r="C632" s="26" t="s">
        <v>11</v>
      </c>
      <c r="D632" s="35" t="s">
        <v>873</v>
      </c>
      <c r="E632" s="27">
        <f t="shared" ref="E632:J632" si="63">E653</f>
        <v>1</v>
      </c>
      <c r="F632" s="27">
        <f t="shared" si="63"/>
        <v>2246.1</v>
      </c>
      <c r="G632" s="27">
        <f t="shared" si="63"/>
        <v>2246.1</v>
      </c>
      <c r="H632" s="27">
        <f t="shared" si="63"/>
        <v>1</v>
      </c>
      <c r="I632" s="27">
        <f t="shared" si="63"/>
        <v>0</v>
      </c>
      <c r="J632" s="27">
        <f t="shared" si="63"/>
        <v>0</v>
      </c>
    </row>
    <row r="633" spans="1:10" x14ac:dyDescent="0.25">
      <c r="A633" s="10" t="s">
        <v>874</v>
      </c>
      <c r="B633" s="11" t="s">
        <v>16</v>
      </c>
      <c r="C633" s="11" t="s">
        <v>17</v>
      </c>
      <c r="D633" s="15" t="s">
        <v>875</v>
      </c>
      <c r="E633" s="12">
        <v>15</v>
      </c>
      <c r="F633" s="12">
        <v>81.900000000000006</v>
      </c>
      <c r="G633" s="13">
        <f>ROUND(E633*F633,2)</f>
        <v>1228.5</v>
      </c>
      <c r="H633" s="12">
        <v>15</v>
      </c>
      <c r="I633" s="36">
        <v>0</v>
      </c>
      <c r="J633" s="13">
        <f>ROUND(H633*I633,2)</f>
        <v>0</v>
      </c>
    </row>
    <row r="634" spans="1:10" ht="78.75" x14ac:dyDescent="0.25">
      <c r="A634" s="14"/>
      <c r="B634" s="14"/>
      <c r="C634" s="14"/>
      <c r="D634" s="15" t="s">
        <v>876</v>
      </c>
      <c r="E634" s="14"/>
      <c r="F634" s="14"/>
      <c r="G634" s="14"/>
      <c r="H634" s="14"/>
      <c r="I634" s="14"/>
      <c r="J634" s="14"/>
    </row>
    <row r="635" spans="1:10" x14ac:dyDescent="0.25">
      <c r="A635" s="10" t="s">
        <v>877</v>
      </c>
      <c r="B635" s="11" t="s">
        <v>16</v>
      </c>
      <c r="C635" s="11" t="s">
        <v>17</v>
      </c>
      <c r="D635" s="15" t="s">
        <v>878</v>
      </c>
      <c r="E635" s="12">
        <v>6</v>
      </c>
      <c r="F635" s="12">
        <v>26.25</v>
      </c>
      <c r="G635" s="13">
        <f>ROUND(E635*F635,2)</f>
        <v>157.5</v>
      </c>
      <c r="H635" s="12">
        <v>6</v>
      </c>
      <c r="I635" s="36">
        <v>0</v>
      </c>
      <c r="J635" s="13">
        <f>ROUND(H635*I635,2)</f>
        <v>0</v>
      </c>
    </row>
    <row r="636" spans="1:10" ht="45" x14ac:dyDescent="0.25">
      <c r="A636" s="14"/>
      <c r="B636" s="14"/>
      <c r="C636" s="14"/>
      <c r="D636" s="15" t="s">
        <v>879</v>
      </c>
      <c r="E636" s="14"/>
      <c r="F636" s="14"/>
      <c r="G636" s="14"/>
      <c r="H636" s="14"/>
      <c r="I636" s="14"/>
      <c r="J636" s="14"/>
    </row>
    <row r="637" spans="1:10" x14ac:dyDescent="0.25">
      <c r="A637" s="10" t="s">
        <v>880</v>
      </c>
      <c r="B637" s="11" t="s">
        <v>16</v>
      </c>
      <c r="C637" s="11" t="s">
        <v>17</v>
      </c>
      <c r="D637" s="15" t="s">
        <v>881</v>
      </c>
      <c r="E637" s="12">
        <v>10</v>
      </c>
      <c r="F637" s="12">
        <v>11.55</v>
      </c>
      <c r="G637" s="13">
        <f>ROUND(E637*F637,2)</f>
        <v>115.5</v>
      </c>
      <c r="H637" s="12">
        <v>10</v>
      </c>
      <c r="I637" s="36">
        <v>0</v>
      </c>
      <c r="J637" s="13">
        <f>ROUND(H637*I637,2)</f>
        <v>0</v>
      </c>
    </row>
    <row r="638" spans="1:10" ht="45" x14ac:dyDescent="0.25">
      <c r="A638" s="14"/>
      <c r="B638" s="14"/>
      <c r="C638" s="14"/>
      <c r="D638" s="15" t="s">
        <v>882</v>
      </c>
      <c r="E638" s="14"/>
      <c r="F638" s="14"/>
      <c r="G638" s="14"/>
      <c r="H638" s="14"/>
      <c r="I638" s="14"/>
      <c r="J638" s="14"/>
    </row>
    <row r="639" spans="1:10" x14ac:dyDescent="0.25">
      <c r="A639" s="10" t="s">
        <v>883</v>
      </c>
      <c r="B639" s="11" t="s">
        <v>16</v>
      </c>
      <c r="C639" s="11" t="s">
        <v>17</v>
      </c>
      <c r="D639" s="15" t="s">
        <v>884</v>
      </c>
      <c r="E639" s="12">
        <v>40</v>
      </c>
      <c r="F639" s="12">
        <v>11.55</v>
      </c>
      <c r="G639" s="13">
        <f>ROUND(E639*F639,2)</f>
        <v>462</v>
      </c>
      <c r="H639" s="12">
        <v>40</v>
      </c>
      <c r="I639" s="36">
        <v>0</v>
      </c>
      <c r="J639" s="13">
        <f>ROUND(H639*I639,2)</f>
        <v>0</v>
      </c>
    </row>
    <row r="640" spans="1:10" ht="22.5" x14ac:dyDescent="0.25">
      <c r="A640" s="14"/>
      <c r="B640" s="14"/>
      <c r="C640" s="14"/>
      <c r="D640" s="15" t="s">
        <v>885</v>
      </c>
      <c r="E640" s="14"/>
      <c r="F640" s="14"/>
      <c r="G640" s="14"/>
      <c r="H640" s="14"/>
      <c r="I640" s="14"/>
      <c r="J640" s="14"/>
    </row>
    <row r="641" spans="1:10" x14ac:dyDescent="0.25">
      <c r="A641" s="10" t="s">
        <v>886</v>
      </c>
      <c r="B641" s="11" t="s">
        <v>16</v>
      </c>
      <c r="C641" s="11" t="s">
        <v>17</v>
      </c>
      <c r="D641" s="15" t="s">
        <v>887</v>
      </c>
      <c r="E641" s="12">
        <v>10</v>
      </c>
      <c r="F641" s="12">
        <v>14.7</v>
      </c>
      <c r="G641" s="13">
        <f>ROUND(E641*F641,2)</f>
        <v>147</v>
      </c>
      <c r="H641" s="12">
        <v>10</v>
      </c>
      <c r="I641" s="36">
        <v>0</v>
      </c>
      <c r="J641" s="13">
        <f>ROUND(H641*I641,2)</f>
        <v>0</v>
      </c>
    </row>
    <row r="642" spans="1:10" ht="22.5" x14ac:dyDescent="0.25">
      <c r="A642" s="14"/>
      <c r="B642" s="14"/>
      <c r="C642" s="14"/>
      <c r="D642" s="15" t="s">
        <v>888</v>
      </c>
      <c r="E642" s="14"/>
      <c r="F642" s="14"/>
      <c r="G642" s="14"/>
      <c r="H642" s="14"/>
      <c r="I642" s="14"/>
      <c r="J642" s="14"/>
    </row>
    <row r="643" spans="1:10" x14ac:dyDescent="0.25">
      <c r="A643" s="10" t="s">
        <v>889</v>
      </c>
      <c r="B643" s="11" t="s">
        <v>16</v>
      </c>
      <c r="C643" s="11" t="s">
        <v>17</v>
      </c>
      <c r="D643" s="15" t="s">
        <v>890</v>
      </c>
      <c r="E643" s="12">
        <v>10</v>
      </c>
      <c r="F643" s="12">
        <v>0.63</v>
      </c>
      <c r="G643" s="13">
        <f>ROUND(E643*F643,2)</f>
        <v>6.3</v>
      </c>
      <c r="H643" s="12">
        <v>10</v>
      </c>
      <c r="I643" s="36">
        <v>0</v>
      </c>
      <c r="J643" s="13">
        <f>ROUND(H643*I643,2)</f>
        <v>0</v>
      </c>
    </row>
    <row r="644" spans="1:10" ht="33.75" x14ac:dyDescent="0.25">
      <c r="A644" s="14"/>
      <c r="B644" s="14"/>
      <c r="C644" s="14"/>
      <c r="D644" s="15" t="s">
        <v>891</v>
      </c>
      <c r="E644" s="14"/>
      <c r="F644" s="14"/>
      <c r="G644" s="14"/>
      <c r="H644" s="14"/>
      <c r="I644" s="14"/>
      <c r="J644" s="14"/>
    </row>
    <row r="645" spans="1:10" x14ac:dyDescent="0.25">
      <c r="A645" s="10" t="s">
        <v>892</v>
      </c>
      <c r="B645" s="11" t="s">
        <v>16</v>
      </c>
      <c r="C645" s="11" t="s">
        <v>17</v>
      </c>
      <c r="D645" s="15" t="s">
        <v>893</v>
      </c>
      <c r="E645" s="12">
        <v>10</v>
      </c>
      <c r="F645" s="12">
        <v>0.63</v>
      </c>
      <c r="G645" s="13">
        <f>ROUND(E645*F645,2)</f>
        <v>6.3</v>
      </c>
      <c r="H645" s="12">
        <v>10</v>
      </c>
      <c r="I645" s="36">
        <v>0</v>
      </c>
      <c r="J645" s="13">
        <f>ROUND(H645*I645,2)</f>
        <v>0</v>
      </c>
    </row>
    <row r="646" spans="1:10" ht="33.75" x14ac:dyDescent="0.25">
      <c r="A646" s="14"/>
      <c r="B646" s="14"/>
      <c r="C646" s="14"/>
      <c r="D646" s="15" t="s">
        <v>894</v>
      </c>
      <c r="E646" s="14"/>
      <c r="F646" s="14"/>
      <c r="G646" s="14"/>
      <c r="H646" s="14"/>
      <c r="I646" s="14"/>
      <c r="J646" s="14"/>
    </row>
    <row r="647" spans="1:10" x14ac:dyDescent="0.25">
      <c r="A647" s="10" t="s">
        <v>895</v>
      </c>
      <c r="B647" s="11" t="s">
        <v>16</v>
      </c>
      <c r="C647" s="11" t="s">
        <v>17</v>
      </c>
      <c r="D647" s="15" t="s">
        <v>896</v>
      </c>
      <c r="E647" s="12">
        <v>20</v>
      </c>
      <c r="F647" s="12">
        <v>0.74</v>
      </c>
      <c r="G647" s="13">
        <f>ROUND(E647*F647,2)</f>
        <v>14.8</v>
      </c>
      <c r="H647" s="12">
        <v>20</v>
      </c>
      <c r="I647" s="36">
        <v>0</v>
      </c>
      <c r="J647" s="13">
        <f>ROUND(H647*I647,2)</f>
        <v>0</v>
      </c>
    </row>
    <row r="648" spans="1:10" ht="33.75" x14ac:dyDescent="0.25">
      <c r="A648" s="14"/>
      <c r="B648" s="14"/>
      <c r="C648" s="14"/>
      <c r="D648" s="15" t="s">
        <v>897</v>
      </c>
      <c r="E648" s="14"/>
      <c r="F648" s="14"/>
      <c r="G648" s="14"/>
      <c r="H648" s="14"/>
      <c r="I648" s="14"/>
      <c r="J648" s="14"/>
    </row>
    <row r="649" spans="1:10" x14ac:dyDescent="0.25">
      <c r="A649" s="10" t="s">
        <v>898</v>
      </c>
      <c r="B649" s="11" t="s">
        <v>16</v>
      </c>
      <c r="C649" s="11" t="s">
        <v>17</v>
      </c>
      <c r="D649" s="15" t="s">
        <v>899</v>
      </c>
      <c r="E649" s="12">
        <v>10</v>
      </c>
      <c r="F649" s="12">
        <v>0.32</v>
      </c>
      <c r="G649" s="13">
        <f>ROUND(E649*F649,2)</f>
        <v>3.2</v>
      </c>
      <c r="H649" s="12">
        <v>10</v>
      </c>
      <c r="I649" s="36">
        <v>0</v>
      </c>
      <c r="J649" s="13">
        <f>ROUND(H649*I649,2)</f>
        <v>0</v>
      </c>
    </row>
    <row r="650" spans="1:10" ht="33.75" x14ac:dyDescent="0.25">
      <c r="A650" s="14"/>
      <c r="B650" s="14"/>
      <c r="C650" s="14"/>
      <c r="D650" s="15" t="s">
        <v>900</v>
      </c>
      <c r="E650" s="14"/>
      <c r="F650" s="14"/>
      <c r="G650" s="14"/>
      <c r="H650" s="14"/>
      <c r="I650" s="14"/>
      <c r="J650" s="14"/>
    </row>
    <row r="651" spans="1:10" x14ac:dyDescent="0.25">
      <c r="A651" s="10" t="s">
        <v>901</v>
      </c>
      <c r="B651" s="11" t="s">
        <v>16</v>
      </c>
      <c r="C651" s="11" t="s">
        <v>17</v>
      </c>
      <c r="D651" s="15" t="s">
        <v>902</v>
      </c>
      <c r="E651" s="12">
        <v>10</v>
      </c>
      <c r="F651" s="12">
        <v>10.5</v>
      </c>
      <c r="G651" s="13">
        <f>ROUND(E651*F651,2)</f>
        <v>105</v>
      </c>
      <c r="H651" s="12">
        <v>10</v>
      </c>
      <c r="I651" s="36">
        <v>0</v>
      </c>
      <c r="J651" s="13">
        <f>ROUND(H651*I651,2)</f>
        <v>0</v>
      </c>
    </row>
    <row r="652" spans="1:10" ht="45" x14ac:dyDescent="0.25">
      <c r="A652" s="14"/>
      <c r="B652" s="14"/>
      <c r="C652" s="14"/>
      <c r="D652" s="15" t="s">
        <v>903</v>
      </c>
      <c r="E652" s="14"/>
      <c r="F652" s="14"/>
      <c r="G652" s="14"/>
      <c r="H652" s="14"/>
      <c r="I652" s="14"/>
      <c r="J652" s="14"/>
    </row>
    <row r="653" spans="1:10" x14ac:dyDescent="0.25">
      <c r="A653" s="14"/>
      <c r="B653" s="14"/>
      <c r="C653" s="14"/>
      <c r="D653" s="31" t="s">
        <v>904</v>
      </c>
      <c r="E653" s="12">
        <v>1</v>
      </c>
      <c r="F653" s="16">
        <f>G633+G635+G637+G639+G641+G643+G645+G647+G649+G651</f>
        <v>2246.1</v>
      </c>
      <c r="G653" s="16">
        <f>ROUND(E653*F653,2)</f>
        <v>2246.1</v>
      </c>
      <c r="H653" s="12">
        <v>1</v>
      </c>
      <c r="I653" s="16">
        <f>J633+J635+J637+J639+J641+J643+J645+J647+J649+J651</f>
        <v>0</v>
      </c>
      <c r="J653" s="16">
        <f>ROUND(H653*I653,2)</f>
        <v>0</v>
      </c>
    </row>
    <row r="654" spans="1:10" ht="1.1499999999999999" customHeight="1" x14ac:dyDescent="0.25">
      <c r="A654" s="17"/>
      <c r="B654" s="17"/>
      <c r="C654" s="17"/>
      <c r="D654" s="32"/>
      <c r="E654" s="17"/>
      <c r="F654" s="17"/>
      <c r="G654" s="17"/>
      <c r="H654" s="17"/>
      <c r="I654" s="17"/>
      <c r="J654" s="17"/>
    </row>
    <row r="655" spans="1:10" x14ac:dyDescent="0.25">
      <c r="A655" s="26" t="s">
        <v>905</v>
      </c>
      <c r="B655" s="26" t="s">
        <v>10</v>
      </c>
      <c r="C655" s="26" t="s">
        <v>11</v>
      </c>
      <c r="D655" s="35" t="s">
        <v>906</v>
      </c>
      <c r="E655" s="27">
        <f t="shared" ref="E655:J655" si="64">E660</f>
        <v>1</v>
      </c>
      <c r="F655" s="27">
        <f t="shared" si="64"/>
        <v>2320.5</v>
      </c>
      <c r="G655" s="27">
        <f t="shared" si="64"/>
        <v>2320.5</v>
      </c>
      <c r="H655" s="27">
        <f t="shared" si="64"/>
        <v>1</v>
      </c>
      <c r="I655" s="27">
        <f t="shared" si="64"/>
        <v>0</v>
      </c>
      <c r="J655" s="27">
        <f t="shared" si="64"/>
        <v>0</v>
      </c>
    </row>
    <row r="656" spans="1:10" x14ac:dyDescent="0.25">
      <c r="A656" s="10" t="s">
        <v>874</v>
      </c>
      <c r="B656" s="11" t="s">
        <v>16</v>
      </c>
      <c r="C656" s="11" t="s">
        <v>17</v>
      </c>
      <c r="D656" s="15" t="s">
        <v>875</v>
      </c>
      <c r="E656" s="12">
        <v>15</v>
      </c>
      <c r="F656" s="12">
        <v>81.900000000000006</v>
      </c>
      <c r="G656" s="13">
        <f>ROUND(E656*F656,2)</f>
        <v>1228.5</v>
      </c>
      <c r="H656" s="12">
        <v>15</v>
      </c>
      <c r="I656" s="36">
        <v>0</v>
      </c>
      <c r="J656" s="13">
        <f>ROUND(H656*I656,2)</f>
        <v>0</v>
      </c>
    </row>
    <row r="657" spans="1:10" ht="78.75" x14ac:dyDescent="0.25">
      <c r="A657" s="14"/>
      <c r="B657" s="14"/>
      <c r="C657" s="14"/>
      <c r="D657" s="15" t="s">
        <v>876</v>
      </c>
      <c r="E657" s="14"/>
      <c r="F657" s="14"/>
      <c r="G657" s="14"/>
      <c r="H657" s="14"/>
      <c r="I657" s="14"/>
      <c r="J657" s="14"/>
    </row>
    <row r="658" spans="1:10" x14ac:dyDescent="0.25">
      <c r="A658" s="10" t="s">
        <v>907</v>
      </c>
      <c r="B658" s="11" t="s">
        <v>16</v>
      </c>
      <c r="C658" s="11" t="s">
        <v>17</v>
      </c>
      <c r="D658" s="15" t="s">
        <v>908</v>
      </c>
      <c r="E658" s="12">
        <v>4</v>
      </c>
      <c r="F658" s="12">
        <v>273</v>
      </c>
      <c r="G658" s="13">
        <f>ROUND(E658*F658,2)</f>
        <v>1092</v>
      </c>
      <c r="H658" s="12">
        <v>4</v>
      </c>
      <c r="I658" s="36">
        <v>0</v>
      </c>
      <c r="J658" s="13">
        <f>ROUND(H658*I658,2)</f>
        <v>0</v>
      </c>
    </row>
    <row r="659" spans="1:10" ht="45" x14ac:dyDescent="0.25">
      <c r="A659" s="14"/>
      <c r="B659" s="14"/>
      <c r="C659" s="14"/>
      <c r="D659" s="15" t="s">
        <v>909</v>
      </c>
      <c r="E659" s="14"/>
      <c r="F659" s="14"/>
      <c r="G659" s="14"/>
      <c r="H659" s="14"/>
      <c r="I659" s="14"/>
      <c r="J659" s="14"/>
    </row>
    <row r="660" spans="1:10" x14ac:dyDescent="0.25">
      <c r="A660" s="14"/>
      <c r="B660" s="14"/>
      <c r="C660" s="14"/>
      <c r="D660" s="31" t="s">
        <v>910</v>
      </c>
      <c r="E660" s="12">
        <v>1</v>
      </c>
      <c r="F660" s="16">
        <f>G656+G658</f>
        <v>2320.5</v>
      </c>
      <c r="G660" s="16">
        <f>ROUND(E660*F660,2)</f>
        <v>2320.5</v>
      </c>
      <c r="H660" s="12">
        <v>1</v>
      </c>
      <c r="I660" s="16">
        <f>J656+J658</f>
        <v>0</v>
      </c>
      <c r="J660" s="16">
        <f>ROUND(H660*I660,2)</f>
        <v>0</v>
      </c>
    </row>
    <row r="661" spans="1:10" ht="1.1499999999999999" customHeight="1" x14ac:dyDescent="0.25">
      <c r="A661" s="17"/>
      <c r="B661" s="17"/>
      <c r="C661" s="17"/>
      <c r="D661" s="32"/>
      <c r="E661" s="17"/>
      <c r="F661" s="17"/>
      <c r="G661" s="17"/>
      <c r="H661" s="17"/>
      <c r="I661" s="17"/>
      <c r="J661" s="17"/>
    </row>
    <row r="662" spans="1:10" x14ac:dyDescent="0.25">
      <c r="A662" s="26" t="s">
        <v>911</v>
      </c>
      <c r="B662" s="26" t="s">
        <v>10</v>
      </c>
      <c r="C662" s="26" t="s">
        <v>11</v>
      </c>
      <c r="D662" s="35" t="s">
        <v>912</v>
      </c>
      <c r="E662" s="27">
        <f t="shared" ref="E662:J662" si="65">E679</f>
        <v>1</v>
      </c>
      <c r="F662" s="27">
        <f t="shared" si="65"/>
        <v>1669.5</v>
      </c>
      <c r="G662" s="27">
        <f t="shared" si="65"/>
        <v>1669.5</v>
      </c>
      <c r="H662" s="27">
        <f t="shared" si="65"/>
        <v>1</v>
      </c>
      <c r="I662" s="27">
        <f t="shared" si="65"/>
        <v>0</v>
      </c>
      <c r="J662" s="27">
        <f t="shared" si="65"/>
        <v>0</v>
      </c>
    </row>
    <row r="663" spans="1:10" x14ac:dyDescent="0.25">
      <c r="A663" s="10" t="s">
        <v>874</v>
      </c>
      <c r="B663" s="11" t="s">
        <v>16</v>
      </c>
      <c r="C663" s="11" t="s">
        <v>17</v>
      </c>
      <c r="D663" s="15" t="s">
        <v>875</v>
      </c>
      <c r="E663" s="12">
        <v>15</v>
      </c>
      <c r="F663" s="12">
        <v>81.900000000000006</v>
      </c>
      <c r="G663" s="13">
        <f>ROUND(E663*F663,2)</f>
        <v>1228.5</v>
      </c>
      <c r="H663" s="12">
        <v>15</v>
      </c>
      <c r="I663" s="36">
        <v>0</v>
      </c>
      <c r="J663" s="13">
        <f>ROUND(H663*I663,2)</f>
        <v>0</v>
      </c>
    </row>
    <row r="664" spans="1:10" ht="78.75" x14ac:dyDescent="0.25">
      <c r="A664" s="14"/>
      <c r="B664" s="14"/>
      <c r="C664" s="14"/>
      <c r="D664" s="15" t="s">
        <v>876</v>
      </c>
      <c r="E664" s="14"/>
      <c r="F664" s="14"/>
      <c r="G664" s="14"/>
      <c r="H664" s="14"/>
      <c r="I664" s="14"/>
      <c r="J664" s="14"/>
    </row>
    <row r="665" spans="1:10" x14ac:dyDescent="0.25">
      <c r="A665" s="10" t="s">
        <v>877</v>
      </c>
      <c r="B665" s="11" t="s">
        <v>16</v>
      </c>
      <c r="C665" s="11" t="s">
        <v>17</v>
      </c>
      <c r="D665" s="15" t="s">
        <v>878</v>
      </c>
      <c r="E665" s="12">
        <v>2</v>
      </c>
      <c r="F665" s="12">
        <v>26.25</v>
      </c>
      <c r="G665" s="13">
        <f>ROUND(E665*F665,2)</f>
        <v>52.5</v>
      </c>
      <c r="H665" s="12">
        <v>2</v>
      </c>
      <c r="I665" s="36">
        <v>0</v>
      </c>
      <c r="J665" s="13">
        <f>ROUND(H665*I665,2)</f>
        <v>0</v>
      </c>
    </row>
    <row r="666" spans="1:10" ht="45" x14ac:dyDescent="0.25">
      <c r="A666" s="14"/>
      <c r="B666" s="14"/>
      <c r="C666" s="14"/>
      <c r="D666" s="15" t="s">
        <v>879</v>
      </c>
      <c r="E666" s="14"/>
      <c r="F666" s="14"/>
      <c r="G666" s="14"/>
      <c r="H666" s="14"/>
      <c r="I666" s="14"/>
      <c r="J666" s="14"/>
    </row>
    <row r="667" spans="1:10" x14ac:dyDescent="0.25">
      <c r="A667" s="10" t="s">
        <v>880</v>
      </c>
      <c r="B667" s="11" t="s">
        <v>16</v>
      </c>
      <c r="C667" s="11" t="s">
        <v>17</v>
      </c>
      <c r="D667" s="15" t="s">
        <v>881</v>
      </c>
      <c r="E667" s="12">
        <v>2</v>
      </c>
      <c r="F667" s="12">
        <v>11.55</v>
      </c>
      <c r="G667" s="13">
        <f>ROUND(E667*F667,2)</f>
        <v>23.1</v>
      </c>
      <c r="H667" s="12">
        <v>2</v>
      </c>
      <c r="I667" s="36">
        <v>0</v>
      </c>
      <c r="J667" s="13">
        <f>ROUND(H667*I667,2)</f>
        <v>0</v>
      </c>
    </row>
    <row r="668" spans="1:10" ht="45" x14ac:dyDescent="0.25">
      <c r="A668" s="14"/>
      <c r="B668" s="14"/>
      <c r="C668" s="14"/>
      <c r="D668" s="15" t="s">
        <v>882</v>
      </c>
      <c r="E668" s="14"/>
      <c r="F668" s="14"/>
      <c r="G668" s="14"/>
      <c r="H668" s="14"/>
      <c r="I668" s="14"/>
      <c r="J668" s="14"/>
    </row>
    <row r="669" spans="1:10" x14ac:dyDescent="0.25">
      <c r="A669" s="10" t="s">
        <v>883</v>
      </c>
      <c r="B669" s="11" t="s">
        <v>16</v>
      </c>
      <c r="C669" s="11" t="s">
        <v>17</v>
      </c>
      <c r="D669" s="15" t="s">
        <v>884</v>
      </c>
      <c r="E669" s="12">
        <v>20</v>
      </c>
      <c r="F669" s="12">
        <v>11.55</v>
      </c>
      <c r="G669" s="13">
        <f>ROUND(E669*F669,2)</f>
        <v>231</v>
      </c>
      <c r="H669" s="12">
        <v>20</v>
      </c>
      <c r="I669" s="36">
        <v>0</v>
      </c>
      <c r="J669" s="13">
        <f>ROUND(H669*I669,2)</f>
        <v>0</v>
      </c>
    </row>
    <row r="670" spans="1:10" ht="22.5" x14ac:dyDescent="0.25">
      <c r="A670" s="14"/>
      <c r="B670" s="14"/>
      <c r="C670" s="14"/>
      <c r="D670" s="15" t="s">
        <v>885</v>
      </c>
      <c r="E670" s="14"/>
      <c r="F670" s="14"/>
      <c r="G670" s="14"/>
      <c r="H670" s="14"/>
      <c r="I670" s="14"/>
      <c r="J670" s="14"/>
    </row>
    <row r="671" spans="1:10" x14ac:dyDescent="0.25">
      <c r="A671" s="10" t="s">
        <v>886</v>
      </c>
      <c r="B671" s="11" t="s">
        <v>16</v>
      </c>
      <c r="C671" s="11" t="s">
        <v>17</v>
      </c>
      <c r="D671" s="15" t="s">
        <v>887</v>
      </c>
      <c r="E671" s="12">
        <v>4</v>
      </c>
      <c r="F671" s="12">
        <v>14.7</v>
      </c>
      <c r="G671" s="13">
        <f>ROUND(E671*F671,2)</f>
        <v>58.8</v>
      </c>
      <c r="H671" s="12">
        <v>4</v>
      </c>
      <c r="I671" s="36">
        <v>0</v>
      </c>
      <c r="J671" s="13">
        <f>ROUND(H671*I671,2)</f>
        <v>0</v>
      </c>
    </row>
    <row r="672" spans="1:10" ht="22.5" x14ac:dyDescent="0.25">
      <c r="A672" s="14"/>
      <c r="B672" s="14"/>
      <c r="C672" s="14"/>
      <c r="D672" s="15" t="s">
        <v>888</v>
      </c>
      <c r="E672" s="14"/>
      <c r="F672" s="14"/>
      <c r="G672" s="14"/>
      <c r="H672" s="14"/>
      <c r="I672" s="14"/>
      <c r="J672" s="14"/>
    </row>
    <row r="673" spans="1:10" x14ac:dyDescent="0.25">
      <c r="A673" s="10" t="s">
        <v>913</v>
      </c>
      <c r="B673" s="11" t="s">
        <v>16</v>
      </c>
      <c r="C673" s="11" t="s">
        <v>17</v>
      </c>
      <c r="D673" s="15" t="s">
        <v>914</v>
      </c>
      <c r="E673" s="12">
        <v>20</v>
      </c>
      <c r="F673" s="12">
        <v>3.15</v>
      </c>
      <c r="G673" s="13">
        <f>ROUND(E673*F673,2)</f>
        <v>63</v>
      </c>
      <c r="H673" s="12">
        <v>20</v>
      </c>
      <c r="I673" s="36">
        <v>0</v>
      </c>
      <c r="J673" s="13">
        <f>ROUND(H673*I673,2)</f>
        <v>0</v>
      </c>
    </row>
    <row r="674" spans="1:10" ht="33.75" x14ac:dyDescent="0.25">
      <c r="A674" s="14"/>
      <c r="B674" s="14"/>
      <c r="C674" s="14"/>
      <c r="D674" s="15" t="s">
        <v>915</v>
      </c>
      <c r="E674" s="14"/>
      <c r="F674" s="14"/>
      <c r="G674" s="14"/>
      <c r="H674" s="14"/>
      <c r="I674" s="14"/>
      <c r="J674" s="14"/>
    </row>
    <row r="675" spans="1:10" x14ac:dyDescent="0.25">
      <c r="A675" s="10" t="s">
        <v>889</v>
      </c>
      <c r="B675" s="11" t="s">
        <v>16</v>
      </c>
      <c r="C675" s="11" t="s">
        <v>17</v>
      </c>
      <c r="D675" s="15" t="s">
        <v>890</v>
      </c>
      <c r="E675" s="12">
        <v>10</v>
      </c>
      <c r="F675" s="12">
        <v>0.63</v>
      </c>
      <c r="G675" s="13">
        <f>ROUND(E675*F675,2)</f>
        <v>6.3</v>
      </c>
      <c r="H675" s="12">
        <v>10</v>
      </c>
      <c r="I675" s="36">
        <v>0</v>
      </c>
      <c r="J675" s="13">
        <f>ROUND(H675*I675,2)</f>
        <v>0</v>
      </c>
    </row>
    <row r="676" spans="1:10" ht="33.75" x14ac:dyDescent="0.25">
      <c r="A676" s="14"/>
      <c r="B676" s="14"/>
      <c r="C676" s="14"/>
      <c r="D676" s="15" t="s">
        <v>891</v>
      </c>
      <c r="E676" s="14"/>
      <c r="F676" s="14"/>
      <c r="G676" s="14"/>
      <c r="H676" s="14"/>
      <c r="I676" s="14"/>
      <c r="J676" s="14"/>
    </row>
    <row r="677" spans="1:10" x14ac:dyDescent="0.25">
      <c r="A677" s="10" t="s">
        <v>892</v>
      </c>
      <c r="B677" s="11" t="s">
        <v>16</v>
      </c>
      <c r="C677" s="11" t="s">
        <v>17</v>
      </c>
      <c r="D677" s="15" t="s">
        <v>893</v>
      </c>
      <c r="E677" s="12">
        <v>10</v>
      </c>
      <c r="F677" s="12">
        <v>0.63</v>
      </c>
      <c r="G677" s="13">
        <f>ROUND(E677*F677,2)</f>
        <v>6.3</v>
      </c>
      <c r="H677" s="12">
        <v>10</v>
      </c>
      <c r="I677" s="36">
        <v>0</v>
      </c>
      <c r="J677" s="13">
        <f>ROUND(H677*I677,2)</f>
        <v>0</v>
      </c>
    </row>
    <row r="678" spans="1:10" ht="33.75" x14ac:dyDescent="0.25">
      <c r="A678" s="14"/>
      <c r="B678" s="14"/>
      <c r="C678" s="14"/>
      <c r="D678" s="15" t="s">
        <v>894</v>
      </c>
      <c r="E678" s="14"/>
      <c r="F678" s="14"/>
      <c r="G678" s="14"/>
      <c r="H678" s="14"/>
      <c r="I678" s="14"/>
      <c r="J678" s="14"/>
    </row>
    <row r="679" spans="1:10" x14ac:dyDescent="0.25">
      <c r="A679" s="14"/>
      <c r="B679" s="14"/>
      <c r="C679" s="14"/>
      <c r="D679" s="31" t="s">
        <v>916</v>
      </c>
      <c r="E679" s="12">
        <v>1</v>
      </c>
      <c r="F679" s="16">
        <f>G663+G665+G667+G669+G671+G673+G675+G677</f>
        <v>1669.5</v>
      </c>
      <c r="G679" s="16">
        <f>ROUND(E679*F679,2)</f>
        <v>1669.5</v>
      </c>
      <c r="H679" s="12">
        <v>1</v>
      </c>
      <c r="I679" s="16">
        <f>J663+J665+J667+J669+J671+J673+J675+J677</f>
        <v>0</v>
      </c>
      <c r="J679" s="16">
        <f>ROUND(H679*I679,2)</f>
        <v>0</v>
      </c>
    </row>
    <row r="680" spans="1:10" ht="1.1499999999999999" customHeight="1" x14ac:dyDescent="0.25">
      <c r="A680" s="17"/>
      <c r="B680" s="17"/>
      <c r="C680" s="17"/>
      <c r="D680" s="32"/>
      <c r="E680" s="17"/>
      <c r="F680" s="17"/>
      <c r="G680" s="17"/>
      <c r="H680" s="17"/>
      <c r="I680" s="17"/>
      <c r="J680" s="17"/>
    </row>
    <row r="681" spans="1:10" x14ac:dyDescent="0.25">
      <c r="A681" s="26" t="s">
        <v>917</v>
      </c>
      <c r="B681" s="26" t="s">
        <v>10</v>
      </c>
      <c r="C681" s="26" t="s">
        <v>11</v>
      </c>
      <c r="D681" s="35" t="s">
        <v>918</v>
      </c>
      <c r="E681" s="27">
        <f t="shared" ref="E681:J681" si="66">E700</f>
        <v>1</v>
      </c>
      <c r="F681" s="27">
        <f t="shared" si="66"/>
        <v>3929.1</v>
      </c>
      <c r="G681" s="27">
        <f t="shared" si="66"/>
        <v>3929.1</v>
      </c>
      <c r="H681" s="27">
        <f t="shared" si="66"/>
        <v>1</v>
      </c>
      <c r="I681" s="27">
        <f t="shared" si="66"/>
        <v>0</v>
      </c>
      <c r="J681" s="27">
        <f t="shared" si="66"/>
        <v>0</v>
      </c>
    </row>
    <row r="682" spans="1:10" x14ac:dyDescent="0.25">
      <c r="A682" s="10" t="s">
        <v>874</v>
      </c>
      <c r="B682" s="11" t="s">
        <v>16</v>
      </c>
      <c r="C682" s="11" t="s">
        <v>17</v>
      </c>
      <c r="D682" s="15" t="s">
        <v>875</v>
      </c>
      <c r="E682" s="12">
        <v>20</v>
      </c>
      <c r="F682" s="12">
        <v>81.900000000000006</v>
      </c>
      <c r="G682" s="13">
        <f>ROUND(E682*F682,2)</f>
        <v>1638</v>
      </c>
      <c r="H682" s="12">
        <v>20</v>
      </c>
      <c r="I682" s="36">
        <v>0</v>
      </c>
      <c r="J682" s="13">
        <f>ROUND(H682*I682,2)</f>
        <v>0</v>
      </c>
    </row>
    <row r="683" spans="1:10" ht="78.75" x14ac:dyDescent="0.25">
      <c r="A683" s="14"/>
      <c r="B683" s="14"/>
      <c r="C683" s="14"/>
      <c r="D683" s="15" t="s">
        <v>876</v>
      </c>
      <c r="E683" s="14"/>
      <c r="F683" s="14"/>
      <c r="G683" s="14"/>
      <c r="H683" s="14"/>
      <c r="I683" s="14"/>
      <c r="J683" s="14"/>
    </row>
    <row r="684" spans="1:10" x14ac:dyDescent="0.25">
      <c r="A684" s="10" t="s">
        <v>907</v>
      </c>
      <c r="B684" s="11" t="s">
        <v>16</v>
      </c>
      <c r="C684" s="11" t="s">
        <v>17</v>
      </c>
      <c r="D684" s="15" t="s">
        <v>908</v>
      </c>
      <c r="E684" s="12">
        <v>4</v>
      </c>
      <c r="F684" s="12">
        <v>273</v>
      </c>
      <c r="G684" s="13">
        <f>ROUND(E684*F684,2)</f>
        <v>1092</v>
      </c>
      <c r="H684" s="12">
        <v>4</v>
      </c>
      <c r="I684" s="36">
        <v>0</v>
      </c>
      <c r="J684" s="13">
        <f>ROUND(H684*I684,2)</f>
        <v>0</v>
      </c>
    </row>
    <row r="685" spans="1:10" ht="45" x14ac:dyDescent="0.25">
      <c r="A685" s="14"/>
      <c r="B685" s="14"/>
      <c r="C685" s="14"/>
      <c r="D685" s="15" t="s">
        <v>909</v>
      </c>
      <c r="E685" s="14"/>
      <c r="F685" s="14"/>
      <c r="G685" s="14"/>
      <c r="H685" s="14"/>
      <c r="I685" s="14"/>
      <c r="J685" s="14"/>
    </row>
    <row r="686" spans="1:10" x14ac:dyDescent="0.25">
      <c r="A686" s="10" t="s">
        <v>877</v>
      </c>
      <c r="B686" s="11" t="s">
        <v>16</v>
      </c>
      <c r="C686" s="11" t="s">
        <v>17</v>
      </c>
      <c r="D686" s="15" t="s">
        <v>878</v>
      </c>
      <c r="E686" s="12">
        <v>6</v>
      </c>
      <c r="F686" s="12">
        <v>26.25</v>
      </c>
      <c r="G686" s="13">
        <f>ROUND(E686*F686,2)</f>
        <v>157.5</v>
      </c>
      <c r="H686" s="12">
        <v>6</v>
      </c>
      <c r="I686" s="36">
        <v>0</v>
      </c>
      <c r="J686" s="13">
        <f>ROUND(H686*I686,2)</f>
        <v>0</v>
      </c>
    </row>
    <row r="687" spans="1:10" ht="45" x14ac:dyDescent="0.25">
      <c r="A687" s="14"/>
      <c r="B687" s="14"/>
      <c r="C687" s="14"/>
      <c r="D687" s="15" t="s">
        <v>879</v>
      </c>
      <c r="E687" s="14"/>
      <c r="F687" s="14"/>
      <c r="G687" s="14"/>
      <c r="H687" s="14"/>
      <c r="I687" s="14"/>
      <c r="J687" s="14"/>
    </row>
    <row r="688" spans="1:10" x14ac:dyDescent="0.25">
      <c r="A688" s="10" t="s">
        <v>880</v>
      </c>
      <c r="B688" s="11" t="s">
        <v>16</v>
      </c>
      <c r="C688" s="11" t="s">
        <v>17</v>
      </c>
      <c r="D688" s="15" t="s">
        <v>881</v>
      </c>
      <c r="E688" s="12">
        <v>10</v>
      </c>
      <c r="F688" s="12">
        <v>11.55</v>
      </c>
      <c r="G688" s="13">
        <f>ROUND(E688*F688,2)</f>
        <v>115.5</v>
      </c>
      <c r="H688" s="12">
        <v>10</v>
      </c>
      <c r="I688" s="36">
        <v>0</v>
      </c>
      <c r="J688" s="13">
        <f>ROUND(H688*I688,2)</f>
        <v>0</v>
      </c>
    </row>
    <row r="689" spans="1:10" ht="45" x14ac:dyDescent="0.25">
      <c r="A689" s="14"/>
      <c r="B689" s="14"/>
      <c r="C689" s="14"/>
      <c r="D689" s="15" t="s">
        <v>882</v>
      </c>
      <c r="E689" s="14"/>
      <c r="F689" s="14"/>
      <c r="G689" s="14"/>
      <c r="H689" s="14"/>
      <c r="I689" s="14"/>
      <c r="J689" s="14"/>
    </row>
    <row r="690" spans="1:10" x14ac:dyDescent="0.25">
      <c r="A690" s="10" t="s">
        <v>883</v>
      </c>
      <c r="B690" s="11" t="s">
        <v>16</v>
      </c>
      <c r="C690" s="11" t="s">
        <v>17</v>
      </c>
      <c r="D690" s="15" t="s">
        <v>884</v>
      </c>
      <c r="E690" s="12">
        <v>50</v>
      </c>
      <c r="F690" s="12">
        <v>11.55</v>
      </c>
      <c r="G690" s="13">
        <f>ROUND(E690*F690,2)</f>
        <v>577.5</v>
      </c>
      <c r="H690" s="12">
        <v>50</v>
      </c>
      <c r="I690" s="36">
        <v>0</v>
      </c>
      <c r="J690" s="13">
        <f>ROUND(H690*I690,2)</f>
        <v>0</v>
      </c>
    </row>
    <row r="691" spans="1:10" ht="22.5" x14ac:dyDescent="0.25">
      <c r="A691" s="14"/>
      <c r="B691" s="14"/>
      <c r="C691" s="14"/>
      <c r="D691" s="15" t="s">
        <v>885</v>
      </c>
      <c r="E691" s="14"/>
      <c r="F691" s="14"/>
      <c r="G691" s="14"/>
      <c r="H691" s="14"/>
      <c r="I691" s="14"/>
      <c r="J691" s="14"/>
    </row>
    <row r="692" spans="1:10" x14ac:dyDescent="0.25">
      <c r="A692" s="10" t="s">
        <v>886</v>
      </c>
      <c r="B692" s="11" t="s">
        <v>16</v>
      </c>
      <c r="C692" s="11" t="s">
        <v>17</v>
      </c>
      <c r="D692" s="15" t="s">
        <v>887</v>
      </c>
      <c r="E692" s="12">
        <v>10</v>
      </c>
      <c r="F692" s="12">
        <v>14.7</v>
      </c>
      <c r="G692" s="13">
        <f>ROUND(E692*F692,2)</f>
        <v>147</v>
      </c>
      <c r="H692" s="12">
        <v>10</v>
      </c>
      <c r="I692" s="36">
        <v>0</v>
      </c>
      <c r="J692" s="13">
        <f>ROUND(H692*I692,2)</f>
        <v>0</v>
      </c>
    </row>
    <row r="693" spans="1:10" ht="22.5" x14ac:dyDescent="0.25">
      <c r="A693" s="14"/>
      <c r="B693" s="14"/>
      <c r="C693" s="14"/>
      <c r="D693" s="15" t="s">
        <v>888</v>
      </c>
      <c r="E693" s="14"/>
      <c r="F693" s="14"/>
      <c r="G693" s="14"/>
      <c r="H693" s="14"/>
      <c r="I693" s="14"/>
      <c r="J693" s="14"/>
    </row>
    <row r="694" spans="1:10" x14ac:dyDescent="0.25">
      <c r="A694" s="10" t="s">
        <v>913</v>
      </c>
      <c r="B694" s="11" t="s">
        <v>16</v>
      </c>
      <c r="C694" s="11" t="s">
        <v>17</v>
      </c>
      <c r="D694" s="15" t="s">
        <v>914</v>
      </c>
      <c r="E694" s="12">
        <v>60</v>
      </c>
      <c r="F694" s="12">
        <v>3.15</v>
      </c>
      <c r="G694" s="13">
        <f>ROUND(E694*F694,2)</f>
        <v>189</v>
      </c>
      <c r="H694" s="12">
        <v>60</v>
      </c>
      <c r="I694" s="36">
        <v>0</v>
      </c>
      <c r="J694" s="13">
        <f>ROUND(H694*I694,2)</f>
        <v>0</v>
      </c>
    </row>
    <row r="695" spans="1:10" ht="33.75" x14ac:dyDescent="0.25">
      <c r="A695" s="14"/>
      <c r="B695" s="14"/>
      <c r="C695" s="14"/>
      <c r="D695" s="15" t="s">
        <v>915</v>
      </c>
      <c r="E695" s="14"/>
      <c r="F695" s="14"/>
      <c r="G695" s="14"/>
      <c r="H695" s="14"/>
      <c r="I695" s="14"/>
      <c r="J695" s="14"/>
    </row>
    <row r="696" spans="1:10" x14ac:dyDescent="0.25">
      <c r="A696" s="10" t="s">
        <v>889</v>
      </c>
      <c r="B696" s="11" t="s">
        <v>16</v>
      </c>
      <c r="C696" s="11" t="s">
        <v>17</v>
      </c>
      <c r="D696" s="15" t="s">
        <v>890</v>
      </c>
      <c r="E696" s="12">
        <v>10</v>
      </c>
      <c r="F696" s="12">
        <v>0.63</v>
      </c>
      <c r="G696" s="13">
        <f>ROUND(E696*F696,2)</f>
        <v>6.3</v>
      </c>
      <c r="H696" s="12">
        <v>10</v>
      </c>
      <c r="I696" s="36">
        <v>0</v>
      </c>
      <c r="J696" s="13">
        <f>ROUND(H696*I696,2)</f>
        <v>0</v>
      </c>
    </row>
    <row r="697" spans="1:10" ht="33.75" x14ac:dyDescent="0.25">
      <c r="A697" s="14"/>
      <c r="B697" s="14"/>
      <c r="C697" s="14"/>
      <c r="D697" s="15" t="s">
        <v>891</v>
      </c>
      <c r="E697" s="14"/>
      <c r="F697" s="14"/>
      <c r="G697" s="14"/>
      <c r="H697" s="14"/>
      <c r="I697" s="14"/>
      <c r="J697" s="14"/>
    </row>
    <row r="698" spans="1:10" x14ac:dyDescent="0.25">
      <c r="A698" s="10" t="s">
        <v>892</v>
      </c>
      <c r="B698" s="11" t="s">
        <v>16</v>
      </c>
      <c r="C698" s="11" t="s">
        <v>17</v>
      </c>
      <c r="D698" s="15" t="s">
        <v>893</v>
      </c>
      <c r="E698" s="12">
        <v>10</v>
      </c>
      <c r="F698" s="12">
        <v>0.63</v>
      </c>
      <c r="G698" s="13">
        <f>ROUND(E698*F698,2)</f>
        <v>6.3</v>
      </c>
      <c r="H698" s="12">
        <v>10</v>
      </c>
      <c r="I698" s="36">
        <v>0</v>
      </c>
      <c r="J698" s="13">
        <f>ROUND(H698*I698,2)</f>
        <v>0</v>
      </c>
    </row>
    <row r="699" spans="1:10" ht="33.75" x14ac:dyDescent="0.25">
      <c r="A699" s="14"/>
      <c r="B699" s="14"/>
      <c r="C699" s="14"/>
      <c r="D699" s="15" t="s">
        <v>894</v>
      </c>
      <c r="E699" s="14"/>
      <c r="F699" s="14"/>
      <c r="G699" s="14"/>
      <c r="H699" s="14"/>
      <c r="I699" s="14"/>
      <c r="J699" s="14"/>
    </row>
    <row r="700" spans="1:10" x14ac:dyDescent="0.25">
      <c r="A700" s="14"/>
      <c r="B700" s="14"/>
      <c r="C700" s="14"/>
      <c r="D700" s="31" t="s">
        <v>919</v>
      </c>
      <c r="E700" s="12">
        <v>1</v>
      </c>
      <c r="F700" s="16">
        <f>G682+G684+G686+G688+G690+G692+G694+G696+G698</f>
        <v>3929.1</v>
      </c>
      <c r="G700" s="16">
        <f>ROUND(E700*F700,2)</f>
        <v>3929.1</v>
      </c>
      <c r="H700" s="12">
        <v>1</v>
      </c>
      <c r="I700" s="16">
        <f>J682+J684+J686+J688+J690+J692+J694+J696+J698</f>
        <v>0</v>
      </c>
      <c r="J700" s="16">
        <f>ROUND(H700*I700,2)</f>
        <v>0</v>
      </c>
    </row>
    <row r="701" spans="1:10" ht="1.1499999999999999" customHeight="1" x14ac:dyDescent="0.25">
      <c r="A701" s="17"/>
      <c r="B701" s="17"/>
      <c r="C701" s="17"/>
      <c r="D701" s="32"/>
      <c r="E701" s="17"/>
      <c r="F701" s="17"/>
      <c r="G701" s="17"/>
      <c r="H701" s="17"/>
      <c r="I701" s="17"/>
      <c r="J701" s="17"/>
    </row>
    <row r="702" spans="1:10" x14ac:dyDescent="0.25">
      <c r="A702" s="26" t="s">
        <v>920</v>
      </c>
      <c r="B702" s="26" t="s">
        <v>10</v>
      </c>
      <c r="C702" s="26" t="s">
        <v>11</v>
      </c>
      <c r="D702" s="35" t="s">
        <v>921</v>
      </c>
      <c r="E702" s="27">
        <f t="shared" ref="E702:J702" si="67">E719</f>
        <v>1</v>
      </c>
      <c r="F702" s="27">
        <f t="shared" si="67"/>
        <v>3309.6</v>
      </c>
      <c r="G702" s="27">
        <f t="shared" si="67"/>
        <v>3309.6</v>
      </c>
      <c r="H702" s="27">
        <f t="shared" si="67"/>
        <v>1</v>
      </c>
      <c r="I702" s="27">
        <f t="shared" si="67"/>
        <v>0</v>
      </c>
      <c r="J702" s="27">
        <f t="shared" si="67"/>
        <v>0</v>
      </c>
    </row>
    <row r="703" spans="1:10" x14ac:dyDescent="0.25">
      <c r="A703" s="10" t="s">
        <v>874</v>
      </c>
      <c r="B703" s="11" t="s">
        <v>16</v>
      </c>
      <c r="C703" s="11" t="s">
        <v>17</v>
      </c>
      <c r="D703" s="15" t="s">
        <v>875</v>
      </c>
      <c r="E703" s="12">
        <v>20</v>
      </c>
      <c r="F703" s="12">
        <v>81.900000000000006</v>
      </c>
      <c r="G703" s="13">
        <f>ROUND(E703*F703,2)</f>
        <v>1638</v>
      </c>
      <c r="H703" s="12">
        <v>20</v>
      </c>
      <c r="I703" s="36">
        <v>0</v>
      </c>
      <c r="J703" s="13">
        <f>ROUND(H703*I703,2)</f>
        <v>0</v>
      </c>
    </row>
    <row r="704" spans="1:10" ht="78.75" x14ac:dyDescent="0.25">
      <c r="A704" s="14"/>
      <c r="B704" s="14"/>
      <c r="C704" s="14"/>
      <c r="D704" s="15" t="s">
        <v>876</v>
      </c>
      <c r="E704" s="14"/>
      <c r="F704" s="14"/>
      <c r="G704" s="14"/>
      <c r="H704" s="14"/>
      <c r="I704" s="14"/>
      <c r="J704" s="14"/>
    </row>
    <row r="705" spans="1:10" x14ac:dyDescent="0.25">
      <c r="A705" s="10" t="s">
        <v>877</v>
      </c>
      <c r="B705" s="11" t="s">
        <v>16</v>
      </c>
      <c r="C705" s="11" t="s">
        <v>17</v>
      </c>
      <c r="D705" s="15" t="s">
        <v>878</v>
      </c>
      <c r="E705" s="12">
        <v>4</v>
      </c>
      <c r="F705" s="12">
        <v>26.25</v>
      </c>
      <c r="G705" s="13">
        <f>ROUND(E705*F705,2)</f>
        <v>105</v>
      </c>
      <c r="H705" s="12">
        <v>4</v>
      </c>
      <c r="I705" s="36">
        <v>0</v>
      </c>
      <c r="J705" s="13">
        <f>ROUND(H705*I705,2)</f>
        <v>0</v>
      </c>
    </row>
    <row r="706" spans="1:10" ht="45" x14ac:dyDescent="0.25">
      <c r="A706" s="14"/>
      <c r="B706" s="14"/>
      <c r="C706" s="14"/>
      <c r="D706" s="15" t="s">
        <v>879</v>
      </c>
      <c r="E706" s="14"/>
      <c r="F706" s="14"/>
      <c r="G706" s="14"/>
      <c r="H706" s="14"/>
      <c r="I706" s="14"/>
      <c r="J706" s="14"/>
    </row>
    <row r="707" spans="1:10" x14ac:dyDescent="0.25">
      <c r="A707" s="10" t="s">
        <v>880</v>
      </c>
      <c r="B707" s="11" t="s">
        <v>16</v>
      </c>
      <c r="C707" s="11" t="s">
        <v>17</v>
      </c>
      <c r="D707" s="15" t="s">
        <v>881</v>
      </c>
      <c r="E707" s="12">
        <v>20</v>
      </c>
      <c r="F707" s="12">
        <v>11.55</v>
      </c>
      <c r="G707" s="13">
        <f>ROUND(E707*F707,2)</f>
        <v>231</v>
      </c>
      <c r="H707" s="12">
        <v>20</v>
      </c>
      <c r="I707" s="36">
        <v>0</v>
      </c>
      <c r="J707" s="13">
        <f>ROUND(H707*I707,2)</f>
        <v>0</v>
      </c>
    </row>
    <row r="708" spans="1:10" ht="45" x14ac:dyDescent="0.25">
      <c r="A708" s="14"/>
      <c r="B708" s="14"/>
      <c r="C708" s="14"/>
      <c r="D708" s="15" t="s">
        <v>882</v>
      </c>
      <c r="E708" s="14"/>
      <c r="F708" s="14"/>
      <c r="G708" s="14"/>
      <c r="H708" s="14"/>
      <c r="I708" s="14"/>
      <c r="J708" s="14"/>
    </row>
    <row r="709" spans="1:10" x14ac:dyDescent="0.25">
      <c r="A709" s="10" t="s">
        <v>883</v>
      </c>
      <c r="B709" s="11" t="s">
        <v>16</v>
      </c>
      <c r="C709" s="11" t="s">
        <v>17</v>
      </c>
      <c r="D709" s="15" t="s">
        <v>884</v>
      </c>
      <c r="E709" s="12">
        <v>80</v>
      </c>
      <c r="F709" s="12">
        <v>11.55</v>
      </c>
      <c r="G709" s="13">
        <f>ROUND(E709*F709,2)</f>
        <v>924</v>
      </c>
      <c r="H709" s="12">
        <v>80</v>
      </c>
      <c r="I709" s="36">
        <v>0</v>
      </c>
      <c r="J709" s="13">
        <f>ROUND(H709*I709,2)</f>
        <v>0</v>
      </c>
    </row>
    <row r="710" spans="1:10" ht="22.5" x14ac:dyDescent="0.25">
      <c r="A710" s="14"/>
      <c r="B710" s="14"/>
      <c r="C710" s="14"/>
      <c r="D710" s="15" t="s">
        <v>885</v>
      </c>
      <c r="E710" s="14"/>
      <c r="F710" s="14"/>
      <c r="G710" s="14"/>
      <c r="H710" s="14"/>
      <c r="I710" s="14"/>
      <c r="J710" s="14"/>
    </row>
    <row r="711" spans="1:10" x14ac:dyDescent="0.25">
      <c r="A711" s="10" t="s">
        <v>886</v>
      </c>
      <c r="B711" s="11" t="s">
        <v>16</v>
      </c>
      <c r="C711" s="11" t="s">
        <v>17</v>
      </c>
      <c r="D711" s="15" t="s">
        <v>887</v>
      </c>
      <c r="E711" s="12">
        <v>10</v>
      </c>
      <c r="F711" s="12">
        <v>14.7</v>
      </c>
      <c r="G711" s="13">
        <f>ROUND(E711*F711,2)</f>
        <v>147</v>
      </c>
      <c r="H711" s="12">
        <v>10</v>
      </c>
      <c r="I711" s="36">
        <v>0</v>
      </c>
      <c r="J711" s="13">
        <f>ROUND(H711*I711,2)</f>
        <v>0</v>
      </c>
    </row>
    <row r="712" spans="1:10" ht="22.5" x14ac:dyDescent="0.25">
      <c r="A712" s="14"/>
      <c r="B712" s="14"/>
      <c r="C712" s="14"/>
      <c r="D712" s="15" t="s">
        <v>888</v>
      </c>
      <c r="E712" s="14"/>
      <c r="F712" s="14"/>
      <c r="G712" s="14"/>
      <c r="H712" s="14"/>
      <c r="I712" s="14"/>
      <c r="J712" s="14"/>
    </row>
    <row r="713" spans="1:10" x14ac:dyDescent="0.25">
      <c r="A713" s="10" t="s">
        <v>913</v>
      </c>
      <c r="B713" s="11" t="s">
        <v>16</v>
      </c>
      <c r="C713" s="11" t="s">
        <v>17</v>
      </c>
      <c r="D713" s="15" t="s">
        <v>914</v>
      </c>
      <c r="E713" s="12">
        <v>80</v>
      </c>
      <c r="F713" s="12">
        <v>3.15</v>
      </c>
      <c r="G713" s="13">
        <f>ROUND(E713*F713,2)</f>
        <v>252</v>
      </c>
      <c r="H713" s="12">
        <v>80</v>
      </c>
      <c r="I713" s="36">
        <v>0</v>
      </c>
      <c r="J713" s="13">
        <f>ROUND(H713*I713,2)</f>
        <v>0</v>
      </c>
    </row>
    <row r="714" spans="1:10" ht="33.75" x14ac:dyDescent="0.25">
      <c r="A714" s="14"/>
      <c r="B714" s="14"/>
      <c r="C714" s="14"/>
      <c r="D714" s="15" t="s">
        <v>915</v>
      </c>
      <c r="E714" s="14"/>
      <c r="F714" s="14"/>
      <c r="G714" s="14"/>
      <c r="H714" s="14"/>
      <c r="I714" s="14"/>
      <c r="J714" s="14"/>
    </row>
    <row r="715" spans="1:10" x14ac:dyDescent="0.25">
      <c r="A715" s="10" t="s">
        <v>889</v>
      </c>
      <c r="B715" s="11" t="s">
        <v>16</v>
      </c>
      <c r="C715" s="11" t="s">
        <v>17</v>
      </c>
      <c r="D715" s="15" t="s">
        <v>890</v>
      </c>
      <c r="E715" s="12">
        <v>10</v>
      </c>
      <c r="F715" s="12">
        <v>0.63</v>
      </c>
      <c r="G715" s="13">
        <f>ROUND(E715*F715,2)</f>
        <v>6.3</v>
      </c>
      <c r="H715" s="12">
        <v>10</v>
      </c>
      <c r="I715" s="36">
        <v>0</v>
      </c>
      <c r="J715" s="13">
        <f>ROUND(H715*I715,2)</f>
        <v>0</v>
      </c>
    </row>
    <row r="716" spans="1:10" ht="33.75" x14ac:dyDescent="0.25">
      <c r="A716" s="14"/>
      <c r="B716" s="14"/>
      <c r="C716" s="14"/>
      <c r="D716" s="15" t="s">
        <v>891</v>
      </c>
      <c r="E716" s="14"/>
      <c r="F716" s="14"/>
      <c r="G716" s="14"/>
      <c r="H716" s="14"/>
      <c r="I716" s="14"/>
      <c r="J716" s="14"/>
    </row>
    <row r="717" spans="1:10" x14ac:dyDescent="0.25">
      <c r="A717" s="10" t="s">
        <v>892</v>
      </c>
      <c r="B717" s="11" t="s">
        <v>16</v>
      </c>
      <c r="C717" s="11" t="s">
        <v>17</v>
      </c>
      <c r="D717" s="15" t="s">
        <v>893</v>
      </c>
      <c r="E717" s="12">
        <v>10</v>
      </c>
      <c r="F717" s="12">
        <v>0.63</v>
      </c>
      <c r="G717" s="13">
        <f>ROUND(E717*F717,2)</f>
        <v>6.3</v>
      </c>
      <c r="H717" s="12">
        <v>10</v>
      </c>
      <c r="I717" s="36">
        <v>0</v>
      </c>
      <c r="J717" s="13">
        <f>ROUND(H717*I717,2)</f>
        <v>0</v>
      </c>
    </row>
    <row r="718" spans="1:10" ht="33.75" x14ac:dyDescent="0.25">
      <c r="A718" s="14"/>
      <c r="B718" s="14"/>
      <c r="C718" s="14"/>
      <c r="D718" s="15" t="s">
        <v>894</v>
      </c>
      <c r="E718" s="14"/>
      <c r="F718" s="14"/>
      <c r="G718" s="14"/>
      <c r="H718" s="14"/>
      <c r="I718" s="14"/>
      <c r="J718" s="14"/>
    </row>
    <row r="719" spans="1:10" x14ac:dyDescent="0.25">
      <c r="A719" s="14"/>
      <c r="B719" s="14"/>
      <c r="C719" s="14"/>
      <c r="D719" s="31" t="s">
        <v>922</v>
      </c>
      <c r="E719" s="12">
        <v>1</v>
      </c>
      <c r="F719" s="16">
        <f>G703+G705+G707+G709+G711+G713+G715+G717</f>
        <v>3309.6</v>
      </c>
      <c r="G719" s="16">
        <f>ROUND(E719*F719,2)</f>
        <v>3309.6</v>
      </c>
      <c r="H719" s="12">
        <v>1</v>
      </c>
      <c r="I719" s="16">
        <f>J703+J705+J707+J709+J711+J713+J715+J717</f>
        <v>0</v>
      </c>
      <c r="J719" s="16">
        <f>ROUND(H719*I719,2)</f>
        <v>0</v>
      </c>
    </row>
    <row r="720" spans="1:10" ht="1.1499999999999999" customHeight="1" x14ac:dyDescent="0.25">
      <c r="A720" s="17"/>
      <c r="B720" s="17"/>
      <c r="C720" s="17"/>
      <c r="D720" s="32"/>
      <c r="E720" s="17"/>
      <c r="F720" s="17"/>
      <c r="G720" s="17"/>
      <c r="H720" s="17"/>
      <c r="I720" s="17"/>
      <c r="J720" s="17"/>
    </row>
    <row r="721" spans="1:10" x14ac:dyDescent="0.25">
      <c r="A721" s="26" t="s">
        <v>923</v>
      </c>
      <c r="B721" s="26" t="s">
        <v>10</v>
      </c>
      <c r="C721" s="26" t="s">
        <v>11</v>
      </c>
      <c r="D721" s="35" t="s">
        <v>924</v>
      </c>
      <c r="E721" s="27">
        <f t="shared" ref="E721:J721" si="68">E726</f>
        <v>1</v>
      </c>
      <c r="F721" s="27">
        <f t="shared" si="68"/>
        <v>2320.5</v>
      </c>
      <c r="G721" s="27">
        <f t="shared" si="68"/>
        <v>2320.5</v>
      </c>
      <c r="H721" s="27">
        <f t="shared" si="68"/>
        <v>1</v>
      </c>
      <c r="I721" s="27">
        <f t="shared" si="68"/>
        <v>0</v>
      </c>
      <c r="J721" s="27">
        <f t="shared" si="68"/>
        <v>0</v>
      </c>
    </row>
    <row r="722" spans="1:10" x14ac:dyDescent="0.25">
      <c r="A722" s="10" t="s">
        <v>874</v>
      </c>
      <c r="B722" s="11" t="s">
        <v>16</v>
      </c>
      <c r="C722" s="11" t="s">
        <v>17</v>
      </c>
      <c r="D722" s="15" t="s">
        <v>875</v>
      </c>
      <c r="E722" s="12">
        <v>15</v>
      </c>
      <c r="F722" s="12">
        <v>81.900000000000006</v>
      </c>
      <c r="G722" s="13">
        <f>ROUND(E722*F722,2)</f>
        <v>1228.5</v>
      </c>
      <c r="H722" s="12">
        <v>15</v>
      </c>
      <c r="I722" s="36">
        <v>0</v>
      </c>
      <c r="J722" s="13">
        <f>ROUND(H722*I722,2)</f>
        <v>0</v>
      </c>
    </row>
    <row r="723" spans="1:10" ht="78.75" x14ac:dyDescent="0.25">
      <c r="A723" s="14"/>
      <c r="B723" s="14"/>
      <c r="C723" s="14"/>
      <c r="D723" s="15" t="s">
        <v>876</v>
      </c>
      <c r="E723" s="14"/>
      <c r="F723" s="14"/>
      <c r="G723" s="14"/>
      <c r="H723" s="14"/>
      <c r="I723" s="14"/>
      <c r="J723" s="14"/>
    </row>
    <row r="724" spans="1:10" x14ac:dyDescent="0.25">
      <c r="A724" s="10" t="s">
        <v>907</v>
      </c>
      <c r="B724" s="11" t="s">
        <v>16</v>
      </c>
      <c r="C724" s="11" t="s">
        <v>17</v>
      </c>
      <c r="D724" s="15" t="s">
        <v>908</v>
      </c>
      <c r="E724" s="12">
        <v>4</v>
      </c>
      <c r="F724" s="12">
        <v>273</v>
      </c>
      <c r="G724" s="13">
        <f>ROUND(E724*F724,2)</f>
        <v>1092</v>
      </c>
      <c r="H724" s="12">
        <v>4</v>
      </c>
      <c r="I724" s="36">
        <v>0</v>
      </c>
      <c r="J724" s="13">
        <f>ROUND(H724*I724,2)</f>
        <v>0</v>
      </c>
    </row>
    <row r="725" spans="1:10" ht="45" x14ac:dyDescent="0.25">
      <c r="A725" s="14"/>
      <c r="B725" s="14"/>
      <c r="C725" s="14"/>
      <c r="D725" s="15" t="s">
        <v>909</v>
      </c>
      <c r="E725" s="14"/>
      <c r="F725" s="14"/>
      <c r="G725" s="14"/>
      <c r="H725" s="14"/>
      <c r="I725" s="14"/>
      <c r="J725" s="14"/>
    </row>
    <row r="726" spans="1:10" x14ac:dyDescent="0.25">
      <c r="A726" s="14"/>
      <c r="B726" s="14"/>
      <c r="C726" s="14"/>
      <c r="D726" s="31" t="s">
        <v>925</v>
      </c>
      <c r="E726" s="12">
        <v>1</v>
      </c>
      <c r="F726" s="16">
        <f>G722+G724</f>
        <v>2320.5</v>
      </c>
      <c r="G726" s="16">
        <f>ROUND(E726*F726,2)</f>
        <v>2320.5</v>
      </c>
      <c r="H726" s="12">
        <v>1</v>
      </c>
      <c r="I726" s="16">
        <f>J722+J724</f>
        <v>0</v>
      </c>
      <c r="J726" s="16">
        <f>ROUND(H726*I726,2)</f>
        <v>0</v>
      </c>
    </row>
    <row r="727" spans="1:10" ht="1.1499999999999999" customHeight="1" x14ac:dyDescent="0.25">
      <c r="A727" s="17"/>
      <c r="B727" s="17"/>
      <c r="C727" s="17"/>
      <c r="D727" s="32"/>
      <c r="E727" s="17"/>
      <c r="F727" s="17"/>
      <c r="G727" s="17"/>
      <c r="H727" s="17"/>
      <c r="I727" s="17"/>
      <c r="J727" s="17"/>
    </row>
    <row r="728" spans="1:10" x14ac:dyDescent="0.25">
      <c r="A728" s="26" t="s">
        <v>926</v>
      </c>
      <c r="B728" s="26" t="s">
        <v>10</v>
      </c>
      <c r="C728" s="26" t="s">
        <v>11</v>
      </c>
      <c r="D728" s="35" t="s">
        <v>927</v>
      </c>
      <c r="E728" s="27">
        <f t="shared" ref="E728:J728" si="69">E749</f>
        <v>1</v>
      </c>
      <c r="F728" s="27">
        <f t="shared" si="69"/>
        <v>2719.6</v>
      </c>
      <c r="G728" s="27">
        <f t="shared" si="69"/>
        <v>2719.6</v>
      </c>
      <c r="H728" s="27">
        <f t="shared" si="69"/>
        <v>1</v>
      </c>
      <c r="I728" s="27">
        <f t="shared" si="69"/>
        <v>0</v>
      </c>
      <c r="J728" s="27">
        <f t="shared" si="69"/>
        <v>0</v>
      </c>
    </row>
    <row r="729" spans="1:10" x14ac:dyDescent="0.25">
      <c r="A729" s="10" t="s">
        <v>874</v>
      </c>
      <c r="B729" s="11" t="s">
        <v>16</v>
      </c>
      <c r="C729" s="11" t="s">
        <v>17</v>
      </c>
      <c r="D729" s="15" t="s">
        <v>875</v>
      </c>
      <c r="E729" s="12">
        <v>20</v>
      </c>
      <c r="F729" s="12">
        <v>81.900000000000006</v>
      </c>
      <c r="G729" s="13">
        <f>ROUND(E729*F729,2)</f>
        <v>1638</v>
      </c>
      <c r="H729" s="12">
        <v>20</v>
      </c>
      <c r="I729" s="36">
        <v>0</v>
      </c>
      <c r="J729" s="13">
        <f>ROUND(H729*I729,2)</f>
        <v>0</v>
      </c>
    </row>
    <row r="730" spans="1:10" ht="78.75" x14ac:dyDescent="0.25">
      <c r="A730" s="14"/>
      <c r="B730" s="14"/>
      <c r="C730" s="14"/>
      <c r="D730" s="15" t="s">
        <v>876</v>
      </c>
      <c r="E730" s="14"/>
      <c r="F730" s="14"/>
      <c r="G730" s="14"/>
      <c r="H730" s="14"/>
      <c r="I730" s="14"/>
      <c r="J730" s="14"/>
    </row>
    <row r="731" spans="1:10" x14ac:dyDescent="0.25">
      <c r="A731" s="10" t="s">
        <v>877</v>
      </c>
      <c r="B731" s="11" t="s">
        <v>16</v>
      </c>
      <c r="C731" s="11" t="s">
        <v>17</v>
      </c>
      <c r="D731" s="15" t="s">
        <v>878</v>
      </c>
      <c r="E731" s="12">
        <v>6</v>
      </c>
      <c r="F731" s="12">
        <v>26.25</v>
      </c>
      <c r="G731" s="13">
        <f>ROUND(E731*F731,2)</f>
        <v>157.5</v>
      </c>
      <c r="H731" s="12">
        <v>6</v>
      </c>
      <c r="I731" s="36">
        <v>0</v>
      </c>
      <c r="J731" s="13">
        <f>ROUND(H731*I731,2)</f>
        <v>0</v>
      </c>
    </row>
    <row r="732" spans="1:10" ht="45" x14ac:dyDescent="0.25">
      <c r="A732" s="14"/>
      <c r="B732" s="14"/>
      <c r="C732" s="14"/>
      <c r="D732" s="15" t="s">
        <v>879</v>
      </c>
      <c r="E732" s="14"/>
      <c r="F732" s="14"/>
      <c r="G732" s="14"/>
      <c r="H732" s="14"/>
      <c r="I732" s="14"/>
      <c r="J732" s="14"/>
    </row>
    <row r="733" spans="1:10" x14ac:dyDescent="0.25">
      <c r="A733" s="10" t="s">
        <v>880</v>
      </c>
      <c r="B733" s="11" t="s">
        <v>16</v>
      </c>
      <c r="C733" s="11" t="s">
        <v>17</v>
      </c>
      <c r="D733" s="15" t="s">
        <v>881</v>
      </c>
      <c r="E733" s="12">
        <v>6</v>
      </c>
      <c r="F733" s="12">
        <v>11.55</v>
      </c>
      <c r="G733" s="13">
        <f>ROUND(E733*F733,2)</f>
        <v>69.3</v>
      </c>
      <c r="H733" s="12">
        <v>6</v>
      </c>
      <c r="I733" s="36">
        <v>0</v>
      </c>
      <c r="J733" s="13">
        <f>ROUND(H733*I733,2)</f>
        <v>0</v>
      </c>
    </row>
    <row r="734" spans="1:10" ht="45" x14ac:dyDescent="0.25">
      <c r="A734" s="14"/>
      <c r="B734" s="14"/>
      <c r="C734" s="14"/>
      <c r="D734" s="15" t="s">
        <v>882</v>
      </c>
      <c r="E734" s="14"/>
      <c r="F734" s="14"/>
      <c r="G734" s="14"/>
      <c r="H734" s="14"/>
      <c r="I734" s="14"/>
      <c r="J734" s="14"/>
    </row>
    <row r="735" spans="1:10" x14ac:dyDescent="0.25">
      <c r="A735" s="10" t="s">
        <v>883</v>
      </c>
      <c r="B735" s="11" t="s">
        <v>16</v>
      </c>
      <c r="C735" s="11" t="s">
        <v>17</v>
      </c>
      <c r="D735" s="15" t="s">
        <v>884</v>
      </c>
      <c r="E735" s="12">
        <v>40</v>
      </c>
      <c r="F735" s="12">
        <v>11.55</v>
      </c>
      <c r="G735" s="13">
        <f>ROUND(E735*F735,2)</f>
        <v>462</v>
      </c>
      <c r="H735" s="12">
        <v>40</v>
      </c>
      <c r="I735" s="36">
        <v>0</v>
      </c>
      <c r="J735" s="13">
        <f>ROUND(H735*I735,2)</f>
        <v>0</v>
      </c>
    </row>
    <row r="736" spans="1:10" ht="22.5" x14ac:dyDescent="0.25">
      <c r="A736" s="14"/>
      <c r="B736" s="14"/>
      <c r="C736" s="14"/>
      <c r="D736" s="15" t="s">
        <v>885</v>
      </c>
      <c r="E736" s="14"/>
      <c r="F736" s="14"/>
      <c r="G736" s="14"/>
      <c r="H736" s="14"/>
      <c r="I736" s="14"/>
      <c r="J736" s="14"/>
    </row>
    <row r="737" spans="1:10" x14ac:dyDescent="0.25">
      <c r="A737" s="10" t="s">
        <v>886</v>
      </c>
      <c r="B737" s="11" t="s">
        <v>16</v>
      </c>
      <c r="C737" s="11" t="s">
        <v>17</v>
      </c>
      <c r="D737" s="15" t="s">
        <v>887</v>
      </c>
      <c r="E737" s="12">
        <v>20</v>
      </c>
      <c r="F737" s="12">
        <v>14.7</v>
      </c>
      <c r="G737" s="13">
        <f>ROUND(E737*F737,2)</f>
        <v>294</v>
      </c>
      <c r="H737" s="12">
        <v>20</v>
      </c>
      <c r="I737" s="36">
        <v>0</v>
      </c>
      <c r="J737" s="13">
        <f>ROUND(H737*I737,2)</f>
        <v>0</v>
      </c>
    </row>
    <row r="738" spans="1:10" ht="22.5" x14ac:dyDescent="0.25">
      <c r="A738" s="14"/>
      <c r="B738" s="14"/>
      <c r="C738" s="14"/>
      <c r="D738" s="15" t="s">
        <v>888</v>
      </c>
      <c r="E738" s="14"/>
      <c r="F738" s="14"/>
      <c r="G738" s="14"/>
      <c r="H738" s="14"/>
      <c r="I738" s="14"/>
      <c r="J738" s="14"/>
    </row>
    <row r="739" spans="1:10" x14ac:dyDescent="0.25">
      <c r="A739" s="10" t="s">
        <v>889</v>
      </c>
      <c r="B739" s="11" t="s">
        <v>16</v>
      </c>
      <c r="C739" s="11" t="s">
        <v>17</v>
      </c>
      <c r="D739" s="15" t="s">
        <v>890</v>
      </c>
      <c r="E739" s="12">
        <v>20</v>
      </c>
      <c r="F739" s="12">
        <v>0.63</v>
      </c>
      <c r="G739" s="13">
        <f>ROUND(E739*F739,2)</f>
        <v>12.6</v>
      </c>
      <c r="H739" s="12">
        <v>20</v>
      </c>
      <c r="I739" s="36">
        <v>0</v>
      </c>
      <c r="J739" s="13">
        <f>ROUND(H739*I739,2)</f>
        <v>0</v>
      </c>
    </row>
    <row r="740" spans="1:10" ht="33.75" x14ac:dyDescent="0.25">
      <c r="A740" s="14"/>
      <c r="B740" s="14"/>
      <c r="C740" s="14"/>
      <c r="D740" s="15" t="s">
        <v>891</v>
      </c>
      <c r="E740" s="14"/>
      <c r="F740" s="14"/>
      <c r="G740" s="14"/>
      <c r="H740" s="14"/>
      <c r="I740" s="14"/>
      <c r="J740" s="14"/>
    </row>
    <row r="741" spans="1:10" x14ac:dyDescent="0.25">
      <c r="A741" s="10" t="s">
        <v>892</v>
      </c>
      <c r="B741" s="11" t="s">
        <v>16</v>
      </c>
      <c r="C741" s="11" t="s">
        <v>17</v>
      </c>
      <c r="D741" s="15" t="s">
        <v>893</v>
      </c>
      <c r="E741" s="12">
        <v>20</v>
      </c>
      <c r="F741" s="12">
        <v>0.63</v>
      </c>
      <c r="G741" s="13">
        <f>ROUND(E741*F741,2)</f>
        <v>12.6</v>
      </c>
      <c r="H741" s="12">
        <v>20</v>
      </c>
      <c r="I741" s="36">
        <v>0</v>
      </c>
      <c r="J741" s="13">
        <f>ROUND(H741*I741,2)</f>
        <v>0</v>
      </c>
    </row>
    <row r="742" spans="1:10" ht="33.75" x14ac:dyDescent="0.25">
      <c r="A742" s="14"/>
      <c r="B742" s="14"/>
      <c r="C742" s="14"/>
      <c r="D742" s="15" t="s">
        <v>894</v>
      </c>
      <c r="E742" s="14"/>
      <c r="F742" s="14"/>
      <c r="G742" s="14"/>
      <c r="H742" s="14"/>
      <c r="I742" s="14"/>
      <c r="J742" s="14"/>
    </row>
    <row r="743" spans="1:10" x14ac:dyDescent="0.25">
      <c r="A743" s="10" t="s">
        <v>895</v>
      </c>
      <c r="B743" s="11" t="s">
        <v>16</v>
      </c>
      <c r="C743" s="11" t="s">
        <v>17</v>
      </c>
      <c r="D743" s="15" t="s">
        <v>896</v>
      </c>
      <c r="E743" s="12">
        <v>10</v>
      </c>
      <c r="F743" s="12">
        <v>0.74</v>
      </c>
      <c r="G743" s="13">
        <f>ROUND(E743*F743,2)</f>
        <v>7.4</v>
      </c>
      <c r="H743" s="12">
        <v>10</v>
      </c>
      <c r="I743" s="36">
        <v>0</v>
      </c>
      <c r="J743" s="13">
        <f>ROUND(H743*I743,2)</f>
        <v>0</v>
      </c>
    </row>
    <row r="744" spans="1:10" ht="33.75" x14ac:dyDescent="0.25">
      <c r="A744" s="14"/>
      <c r="B744" s="14"/>
      <c r="C744" s="14"/>
      <c r="D744" s="15" t="s">
        <v>897</v>
      </c>
      <c r="E744" s="14"/>
      <c r="F744" s="14"/>
      <c r="G744" s="14"/>
      <c r="H744" s="14"/>
      <c r="I744" s="14"/>
      <c r="J744" s="14"/>
    </row>
    <row r="745" spans="1:10" x14ac:dyDescent="0.25">
      <c r="A745" s="10" t="s">
        <v>898</v>
      </c>
      <c r="B745" s="11" t="s">
        <v>16</v>
      </c>
      <c r="C745" s="11" t="s">
        <v>17</v>
      </c>
      <c r="D745" s="15" t="s">
        <v>899</v>
      </c>
      <c r="E745" s="12">
        <v>10</v>
      </c>
      <c r="F745" s="12">
        <v>0.32</v>
      </c>
      <c r="G745" s="13">
        <f>ROUND(E745*F745,2)</f>
        <v>3.2</v>
      </c>
      <c r="H745" s="12">
        <v>10</v>
      </c>
      <c r="I745" s="36">
        <v>0</v>
      </c>
      <c r="J745" s="13">
        <f>ROUND(H745*I745,2)</f>
        <v>0</v>
      </c>
    </row>
    <row r="746" spans="1:10" ht="33.75" x14ac:dyDescent="0.25">
      <c r="A746" s="14"/>
      <c r="B746" s="14"/>
      <c r="C746" s="14"/>
      <c r="D746" s="15" t="s">
        <v>900</v>
      </c>
      <c r="E746" s="14"/>
      <c r="F746" s="14"/>
      <c r="G746" s="14"/>
      <c r="H746" s="14"/>
      <c r="I746" s="14"/>
      <c r="J746" s="14"/>
    </row>
    <row r="747" spans="1:10" x14ac:dyDescent="0.25">
      <c r="A747" s="10" t="s">
        <v>901</v>
      </c>
      <c r="B747" s="11" t="s">
        <v>16</v>
      </c>
      <c r="C747" s="11" t="s">
        <v>17</v>
      </c>
      <c r="D747" s="15" t="s">
        <v>902</v>
      </c>
      <c r="E747" s="12">
        <v>6</v>
      </c>
      <c r="F747" s="12">
        <v>10.5</v>
      </c>
      <c r="G747" s="13">
        <f>ROUND(E747*F747,2)</f>
        <v>63</v>
      </c>
      <c r="H747" s="12">
        <v>6</v>
      </c>
      <c r="I747" s="36">
        <v>0</v>
      </c>
      <c r="J747" s="13">
        <f>ROUND(H747*I747,2)</f>
        <v>0</v>
      </c>
    </row>
    <row r="748" spans="1:10" ht="45" x14ac:dyDescent="0.25">
      <c r="A748" s="14"/>
      <c r="B748" s="14"/>
      <c r="C748" s="14"/>
      <c r="D748" s="15" t="s">
        <v>903</v>
      </c>
      <c r="E748" s="14"/>
      <c r="F748" s="14"/>
      <c r="G748" s="14"/>
      <c r="H748" s="14"/>
      <c r="I748" s="14"/>
      <c r="J748" s="14"/>
    </row>
    <row r="749" spans="1:10" x14ac:dyDescent="0.25">
      <c r="A749" s="14"/>
      <c r="B749" s="14"/>
      <c r="C749" s="14"/>
      <c r="D749" s="31" t="s">
        <v>928</v>
      </c>
      <c r="E749" s="12">
        <v>1</v>
      </c>
      <c r="F749" s="16">
        <f>G729+G731+G733+G735+G737+G739+G741+G743+G745+G747</f>
        <v>2719.6</v>
      </c>
      <c r="G749" s="16">
        <f>ROUND(E749*F749,2)</f>
        <v>2719.6</v>
      </c>
      <c r="H749" s="12">
        <v>1</v>
      </c>
      <c r="I749" s="16">
        <f>J729+J731+J733+J735+J737+J739+J741+J743+J745+J747</f>
        <v>0</v>
      </c>
      <c r="J749" s="16">
        <f>ROUND(H749*I749,2)</f>
        <v>0</v>
      </c>
    </row>
    <row r="750" spans="1:10" ht="1.1499999999999999" customHeight="1" x14ac:dyDescent="0.25">
      <c r="A750" s="17"/>
      <c r="B750" s="17"/>
      <c r="C750" s="17"/>
      <c r="D750" s="32"/>
      <c r="E750" s="17"/>
      <c r="F750" s="17"/>
      <c r="G750" s="17"/>
      <c r="H750" s="17"/>
      <c r="I750" s="17"/>
      <c r="J750" s="17"/>
    </row>
    <row r="751" spans="1:10" x14ac:dyDescent="0.25">
      <c r="A751" s="14"/>
      <c r="B751" s="14"/>
      <c r="C751" s="14"/>
      <c r="D751" s="31" t="s">
        <v>929</v>
      </c>
      <c r="E751" s="12">
        <v>1</v>
      </c>
      <c r="F751" s="16">
        <f>G612+G623+G632+G655+G662+G681+G702+G721+G728</f>
        <v>22542.82</v>
      </c>
      <c r="G751" s="16">
        <f>ROUND(E751*F751,2)</f>
        <v>22542.82</v>
      </c>
      <c r="H751" s="12">
        <v>1</v>
      </c>
      <c r="I751" s="16">
        <f>J612+J623+J632+J655+J662+J681+J702+J721+J728</f>
        <v>0</v>
      </c>
      <c r="J751" s="16">
        <f>ROUND(H751*I751,2)</f>
        <v>0</v>
      </c>
    </row>
    <row r="752" spans="1:10" ht="1.1499999999999999" customHeight="1" x14ac:dyDescent="0.25">
      <c r="A752" s="17"/>
      <c r="B752" s="17"/>
      <c r="C752" s="17"/>
      <c r="D752" s="32"/>
      <c r="E752" s="17"/>
      <c r="F752" s="17"/>
      <c r="G752" s="17"/>
      <c r="H752" s="17"/>
      <c r="I752" s="17"/>
      <c r="J752" s="17"/>
    </row>
    <row r="753" spans="1:10" x14ac:dyDescent="0.25">
      <c r="A753" s="22" t="s">
        <v>930</v>
      </c>
      <c r="B753" s="22" t="s">
        <v>10</v>
      </c>
      <c r="C753" s="22" t="s">
        <v>11</v>
      </c>
      <c r="D753" s="34" t="s">
        <v>931</v>
      </c>
      <c r="E753" s="23">
        <f t="shared" ref="E753:J753" si="70">E766</f>
        <v>1</v>
      </c>
      <c r="F753" s="23">
        <f t="shared" si="70"/>
        <v>2037.4</v>
      </c>
      <c r="G753" s="23">
        <f t="shared" si="70"/>
        <v>2037.4</v>
      </c>
      <c r="H753" s="23">
        <f t="shared" si="70"/>
        <v>1</v>
      </c>
      <c r="I753" s="23">
        <f t="shared" si="70"/>
        <v>0</v>
      </c>
      <c r="J753" s="23">
        <f t="shared" si="70"/>
        <v>0</v>
      </c>
    </row>
    <row r="754" spans="1:10" x14ac:dyDescent="0.25">
      <c r="A754" s="26" t="s">
        <v>932</v>
      </c>
      <c r="B754" s="26" t="s">
        <v>10</v>
      </c>
      <c r="C754" s="26" t="s">
        <v>11</v>
      </c>
      <c r="D754" s="35" t="s">
        <v>846</v>
      </c>
      <c r="E754" s="27">
        <f t="shared" ref="E754:J754" si="71">E759</f>
        <v>1</v>
      </c>
      <c r="F754" s="27">
        <f t="shared" si="71"/>
        <v>1911</v>
      </c>
      <c r="G754" s="27">
        <f t="shared" si="71"/>
        <v>1911</v>
      </c>
      <c r="H754" s="27">
        <f t="shared" si="71"/>
        <v>1</v>
      </c>
      <c r="I754" s="27">
        <f t="shared" si="71"/>
        <v>0</v>
      </c>
      <c r="J754" s="27">
        <f t="shared" si="71"/>
        <v>0</v>
      </c>
    </row>
    <row r="755" spans="1:10" x14ac:dyDescent="0.25">
      <c r="A755" s="10" t="s">
        <v>933</v>
      </c>
      <c r="B755" s="11" t="s">
        <v>16</v>
      </c>
      <c r="C755" s="11" t="s">
        <v>17</v>
      </c>
      <c r="D755" s="15" t="s">
        <v>934</v>
      </c>
      <c r="E755" s="12">
        <v>1100</v>
      </c>
      <c r="F755" s="12">
        <v>0.21</v>
      </c>
      <c r="G755" s="13">
        <f>ROUND(E755*F755,2)</f>
        <v>231</v>
      </c>
      <c r="H755" s="12">
        <v>1100</v>
      </c>
      <c r="I755" s="36">
        <v>0</v>
      </c>
      <c r="J755" s="13">
        <f>ROUND(H755*I755,2)</f>
        <v>0</v>
      </c>
    </row>
    <row r="756" spans="1:10" ht="33.75" x14ac:dyDescent="0.25">
      <c r="A756" s="14"/>
      <c r="B756" s="14"/>
      <c r="C756" s="14"/>
      <c r="D756" s="15" t="s">
        <v>935</v>
      </c>
      <c r="E756" s="14"/>
      <c r="F756" s="14"/>
      <c r="G756" s="14"/>
      <c r="H756" s="14"/>
      <c r="I756" s="14"/>
      <c r="J756" s="14"/>
    </row>
    <row r="757" spans="1:10" ht="22.5" x14ac:dyDescent="0.25">
      <c r="A757" s="10" t="s">
        <v>936</v>
      </c>
      <c r="B757" s="11" t="s">
        <v>16</v>
      </c>
      <c r="C757" s="11" t="s">
        <v>17</v>
      </c>
      <c r="D757" s="15" t="s">
        <v>937</v>
      </c>
      <c r="E757" s="12">
        <v>400</v>
      </c>
      <c r="F757" s="12">
        <v>4.2</v>
      </c>
      <c r="G757" s="13">
        <f>ROUND(E757*F757,2)</f>
        <v>1680</v>
      </c>
      <c r="H757" s="12">
        <v>400</v>
      </c>
      <c r="I757" s="36">
        <v>0</v>
      </c>
      <c r="J757" s="13">
        <f>ROUND(H757*I757,2)</f>
        <v>0</v>
      </c>
    </row>
    <row r="758" spans="1:10" ht="33.75" x14ac:dyDescent="0.25">
      <c r="A758" s="14"/>
      <c r="B758" s="14"/>
      <c r="C758" s="14"/>
      <c r="D758" s="15" t="s">
        <v>938</v>
      </c>
      <c r="E758" s="14"/>
      <c r="F758" s="14"/>
      <c r="G758" s="14"/>
      <c r="H758" s="14"/>
      <c r="I758" s="14"/>
      <c r="J758" s="14"/>
    </row>
    <row r="759" spans="1:10" x14ac:dyDescent="0.25">
      <c r="A759" s="14"/>
      <c r="B759" s="14"/>
      <c r="C759" s="14"/>
      <c r="D759" s="31" t="s">
        <v>939</v>
      </c>
      <c r="E759" s="12">
        <v>1</v>
      </c>
      <c r="F759" s="16">
        <f>G755+G757</f>
        <v>1911</v>
      </c>
      <c r="G759" s="16">
        <f>ROUND(E759*F759,2)</f>
        <v>1911</v>
      </c>
      <c r="H759" s="12">
        <v>1</v>
      </c>
      <c r="I759" s="16">
        <f>J755+J757</f>
        <v>0</v>
      </c>
      <c r="J759" s="16">
        <f>ROUND(H759*I759,2)</f>
        <v>0</v>
      </c>
    </row>
    <row r="760" spans="1:10" ht="1.1499999999999999" customHeight="1" x14ac:dyDescent="0.25">
      <c r="A760" s="17"/>
      <c r="B760" s="17"/>
      <c r="C760" s="17"/>
      <c r="D760" s="32"/>
      <c r="E760" s="17"/>
      <c r="F760" s="17"/>
      <c r="G760" s="17"/>
      <c r="H760" s="17"/>
      <c r="I760" s="17"/>
      <c r="J760" s="17"/>
    </row>
    <row r="761" spans="1:10" x14ac:dyDescent="0.25">
      <c r="A761" s="26" t="s">
        <v>940</v>
      </c>
      <c r="B761" s="26" t="s">
        <v>10</v>
      </c>
      <c r="C761" s="26" t="s">
        <v>11</v>
      </c>
      <c r="D761" s="35" t="s">
        <v>861</v>
      </c>
      <c r="E761" s="27">
        <f t="shared" ref="E761:J761" si="72">E764</f>
        <v>1</v>
      </c>
      <c r="F761" s="27">
        <f t="shared" si="72"/>
        <v>126.4</v>
      </c>
      <c r="G761" s="27">
        <f t="shared" si="72"/>
        <v>126.4</v>
      </c>
      <c r="H761" s="27">
        <f t="shared" si="72"/>
        <v>1</v>
      </c>
      <c r="I761" s="27">
        <f t="shared" si="72"/>
        <v>0</v>
      </c>
      <c r="J761" s="27">
        <f t="shared" si="72"/>
        <v>0</v>
      </c>
    </row>
    <row r="762" spans="1:10" x14ac:dyDescent="0.25">
      <c r="A762" s="10" t="s">
        <v>941</v>
      </c>
      <c r="B762" s="11" t="s">
        <v>16</v>
      </c>
      <c r="C762" s="11" t="s">
        <v>17</v>
      </c>
      <c r="D762" s="15" t="s">
        <v>942</v>
      </c>
      <c r="E762" s="12">
        <v>80</v>
      </c>
      <c r="F762" s="12">
        <v>1.58</v>
      </c>
      <c r="G762" s="13">
        <f>ROUND(E762*F762,2)</f>
        <v>126.4</v>
      </c>
      <c r="H762" s="12">
        <v>80</v>
      </c>
      <c r="I762" s="36">
        <v>0</v>
      </c>
      <c r="J762" s="13">
        <f>ROUND(H762*I762,2)</f>
        <v>0</v>
      </c>
    </row>
    <row r="763" spans="1:10" ht="112.5" x14ac:dyDescent="0.25">
      <c r="A763" s="14"/>
      <c r="B763" s="14"/>
      <c r="C763" s="14"/>
      <c r="D763" s="15" t="s">
        <v>943</v>
      </c>
      <c r="E763" s="14"/>
      <c r="F763" s="14"/>
      <c r="G763" s="14"/>
      <c r="H763" s="14"/>
      <c r="I763" s="14"/>
      <c r="J763" s="14"/>
    </row>
    <row r="764" spans="1:10" x14ac:dyDescent="0.25">
      <c r="A764" s="14"/>
      <c r="B764" s="14"/>
      <c r="C764" s="14"/>
      <c r="D764" s="31" t="s">
        <v>944</v>
      </c>
      <c r="E764" s="12">
        <v>1</v>
      </c>
      <c r="F764" s="16">
        <f>G762</f>
        <v>126.4</v>
      </c>
      <c r="G764" s="16">
        <f>ROUND(E764*F764,2)</f>
        <v>126.4</v>
      </c>
      <c r="H764" s="12">
        <v>1</v>
      </c>
      <c r="I764" s="16">
        <f>J762</f>
        <v>0</v>
      </c>
      <c r="J764" s="16">
        <f>ROUND(H764*I764,2)</f>
        <v>0</v>
      </c>
    </row>
    <row r="765" spans="1:10" ht="1.1499999999999999" customHeight="1" x14ac:dyDescent="0.25">
      <c r="A765" s="17"/>
      <c r="B765" s="17"/>
      <c r="C765" s="17"/>
      <c r="D765" s="32"/>
      <c r="E765" s="17"/>
      <c r="F765" s="17"/>
      <c r="G765" s="17"/>
      <c r="H765" s="17"/>
      <c r="I765" s="17"/>
      <c r="J765" s="17"/>
    </row>
    <row r="766" spans="1:10" x14ac:dyDescent="0.25">
      <c r="A766" s="14"/>
      <c r="B766" s="14"/>
      <c r="C766" s="14"/>
      <c r="D766" s="31" t="s">
        <v>945</v>
      </c>
      <c r="E766" s="12">
        <v>1</v>
      </c>
      <c r="F766" s="16">
        <f>G754+G761</f>
        <v>2037.4</v>
      </c>
      <c r="G766" s="16">
        <f>ROUND(E766*F766,2)</f>
        <v>2037.4</v>
      </c>
      <c r="H766" s="12">
        <v>1</v>
      </c>
      <c r="I766" s="16">
        <f>J754+J761</f>
        <v>0</v>
      </c>
      <c r="J766" s="16">
        <f>ROUND(H766*I766,2)</f>
        <v>0</v>
      </c>
    </row>
    <row r="767" spans="1:10" ht="1.1499999999999999" customHeight="1" x14ac:dyDescent="0.25">
      <c r="A767" s="17"/>
      <c r="B767" s="17"/>
      <c r="C767" s="17"/>
      <c r="D767" s="32"/>
      <c r="E767" s="17"/>
      <c r="F767" s="17"/>
      <c r="G767" s="17"/>
      <c r="H767" s="17"/>
      <c r="I767" s="17"/>
      <c r="J767" s="17"/>
    </row>
    <row r="768" spans="1:10" x14ac:dyDescent="0.25">
      <c r="A768" s="14"/>
      <c r="B768" s="14"/>
      <c r="C768" s="14"/>
      <c r="D768" s="31" t="s">
        <v>946</v>
      </c>
      <c r="E768" s="12">
        <v>1</v>
      </c>
      <c r="F768" s="16">
        <f>G611+G753</f>
        <v>24580.22</v>
      </c>
      <c r="G768" s="16">
        <f>ROUND(E768*F768,2)</f>
        <v>24580.22</v>
      </c>
      <c r="H768" s="12">
        <v>1</v>
      </c>
      <c r="I768" s="16">
        <f>J611+J753</f>
        <v>0</v>
      </c>
      <c r="J768" s="16">
        <f>ROUND(H768*I768,2)</f>
        <v>0</v>
      </c>
    </row>
    <row r="769" spans="1:10" ht="1.1499999999999999" customHeight="1" x14ac:dyDescent="0.25">
      <c r="A769" s="17"/>
      <c r="B769" s="17"/>
      <c r="C769" s="17"/>
      <c r="D769" s="32"/>
      <c r="E769" s="17"/>
      <c r="F769" s="17"/>
      <c r="G769" s="17"/>
      <c r="H769" s="17"/>
      <c r="I769" s="17"/>
      <c r="J769" s="17"/>
    </row>
    <row r="770" spans="1:10" x14ac:dyDescent="0.25">
      <c r="A770" s="20" t="s">
        <v>947</v>
      </c>
      <c r="B770" s="20" t="s">
        <v>10</v>
      </c>
      <c r="C770" s="20" t="s">
        <v>11</v>
      </c>
      <c r="D770" s="33" t="s">
        <v>948</v>
      </c>
      <c r="E770" s="21">
        <f t="shared" ref="E770:J770" si="73">E1053</f>
        <v>1</v>
      </c>
      <c r="F770" s="21">
        <f t="shared" si="73"/>
        <v>21352.16</v>
      </c>
      <c r="G770" s="21">
        <f t="shared" si="73"/>
        <v>21352.16</v>
      </c>
      <c r="H770" s="21">
        <f t="shared" si="73"/>
        <v>1</v>
      </c>
      <c r="I770" s="21">
        <f t="shared" si="73"/>
        <v>0</v>
      </c>
      <c r="J770" s="21">
        <f t="shared" si="73"/>
        <v>0</v>
      </c>
    </row>
    <row r="771" spans="1:10" x14ac:dyDescent="0.25">
      <c r="A771" s="22" t="s">
        <v>949</v>
      </c>
      <c r="B771" s="22" t="s">
        <v>10</v>
      </c>
      <c r="C771" s="22" t="s">
        <v>11</v>
      </c>
      <c r="D771" s="34" t="s">
        <v>950</v>
      </c>
      <c r="E771" s="23">
        <f t="shared" ref="E771:J771" si="74">E910</f>
        <v>1</v>
      </c>
      <c r="F771" s="23">
        <f t="shared" si="74"/>
        <v>11012.08</v>
      </c>
      <c r="G771" s="23">
        <f t="shared" si="74"/>
        <v>11012.08</v>
      </c>
      <c r="H771" s="23">
        <f t="shared" si="74"/>
        <v>1</v>
      </c>
      <c r="I771" s="23">
        <f t="shared" si="74"/>
        <v>0</v>
      </c>
      <c r="J771" s="23">
        <f t="shared" si="74"/>
        <v>0</v>
      </c>
    </row>
    <row r="772" spans="1:10" x14ac:dyDescent="0.25">
      <c r="A772" s="14"/>
      <c r="B772" s="14"/>
      <c r="C772" s="14"/>
      <c r="D772" s="15" t="s">
        <v>951</v>
      </c>
      <c r="E772" s="14"/>
      <c r="F772" s="14"/>
      <c r="G772" s="14"/>
      <c r="H772" s="14"/>
      <c r="I772" s="14"/>
      <c r="J772" s="14"/>
    </row>
    <row r="773" spans="1:10" x14ac:dyDescent="0.25">
      <c r="A773" s="26" t="s">
        <v>952</v>
      </c>
      <c r="B773" s="26" t="s">
        <v>10</v>
      </c>
      <c r="C773" s="26" t="s">
        <v>11</v>
      </c>
      <c r="D773" s="35" t="s">
        <v>846</v>
      </c>
      <c r="E773" s="27">
        <f t="shared" ref="E773:J773" si="75">E778</f>
        <v>1</v>
      </c>
      <c r="F773" s="27">
        <f t="shared" si="75"/>
        <v>2528.08</v>
      </c>
      <c r="G773" s="27">
        <f t="shared" si="75"/>
        <v>2528.08</v>
      </c>
      <c r="H773" s="27">
        <f t="shared" si="75"/>
        <v>1</v>
      </c>
      <c r="I773" s="27">
        <f t="shared" si="75"/>
        <v>0</v>
      </c>
      <c r="J773" s="27">
        <f t="shared" si="75"/>
        <v>0</v>
      </c>
    </row>
    <row r="774" spans="1:10" x14ac:dyDescent="0.25">
      <c r="A774" s="10" t="s">
        <v>953</v>
      </c>
      <c r="B774" s="11" t="s">
        <v>16</v>
      </c>
      <c r="C774" s="11" t="s">
        <v>17</v>
      </c>
      <c r="D774" s="15" t="s">
        <v>848</v>
      </c>
      <c r="E774" s="12">
        <v>1100</v>
      </c>
      <c r="F774" s="12">
        <v>2.2599999999999998</v>
      </c>
      <c r="G774" s="13">
        <f>ROUND(E774*F774,2)</f>
        <v>2486</v>
      </c>
      <c r="H774" s="12">
        <v>1100</v>
      </c>
      <c r="I774" s="36">
        <v>0</v>
      </c>
      <c r="J774" s="13">
        <f>ROUND(H774*I774,2)</f>
        <v>0</v>
      </c>
    </row>
    <row r="775" spans="1:10" ht="101.25" x14ac:dyDescent="0.25">
      <c r="A775" s="14"/>
      <c r="B775" s="14"/>
      <c r="C775" s="14"/>
      <c r="D775" s="15" t="s">
        <v>954</v>
      </c>
      <c r="E775" s="14"/>
      <c r="F775" s="14"/>
      <c r="G775" s="14"/>
      <c r="H775" s="14"/>
      <c r="I775" s="14"/>
      <c r="J775" s="14"/>
    </row>
    <row r="776" spans="1:10" x14ac:dyDescent="0.25">
      <c r="A776" s="10" t="s">
        <v>955</v>
      </c>
      <c r="B776" s="11" t="s">
        <v>16</v>
      </c>
      <c r="C776" s="11" t="s">
        <v>17</v>
      </c>
      <c r="D776" s="15" t="s">
        <v>851</v>
      </c>
      <c r="E776" s="12">
        <v>16</v>
      </c>
      <c r="F776" s="12">
        <v>2.63</v>
      </c>
      <c r="G776" s="13">
        <f>ROUND(E776*F776,2)</f>
        <v>42.08</v>
      </c>
      <c r="H776" s="12">
        <v>16</v>
      </c>
      <c r="I776" s="36">
        <v>0</v>
      </c>
      <c r="J776" s="13">
        <f>ROUND(H776*I776,2)</f>
        <v>0</v>
      </c>
    </row>
    <row r="777" spans="1:10" ht="112.5" x14ac:dyDescent="0.25">
      <c r="A777" s="14"/>
      <c r="B777" s="14"/>
      <c r="C777" s="14"/>
      <c r="D777" s="15" t="s">
        <v>956</v>
      </c>
      <c r="E777" s="14"/>
      <c r="F777" s="14"/>
      <c r="G777" s="14"/>
      <c r="H777" s="14"/>
      <c r="I777" s="14"/>
      <c r="J777" s="14"/>
    </row>
    <row r="778" spans="1:10" x14ac:dyDescent="0.25">
      <c r="A778" s="14"/>
      <c r="B778" s="14"/>
      <c r="C778" s="14"/>
      <c r="D778" s="31" t="s">
        <v>957</v>
      </c>
      <c r="E778" s="12">
        <v>1</v>
      </c>
      <c r="F778" s="16">
        <f>G774+G776</f>
        <v>2528.08</v>
      </c>
      <c r="G778" s="16">
        <f>ROUND(E778*F778,2)</f>
        <v>2528.08</v>
      </c>
      <c r="H778" s="12">
        <v>1</v>
      </c>
      <c r="I778" s="16">
        <f>J774+J776</f>
        <v>0</v>
      </c>
      <c r="J778" s="16">
        <f>ROUND(H778*I778,2)</f>
        <v>0</v>
      </c>
    </row>
    <row r="779" spans="1:10" ht="1.1499999999999999" customHeight="1" x14ac:dyDescent="0.25">
      <c r="A779" s="17"/>
      <c r="B779" s="17"/>
      <c r="C779" s="17"/>
      <c r="D779" s="32"/>
      <c r="E779" s="17"/>
      <c r="F779" s="17"/>
      <c r="G779" s="17"/>
      <c r="H779" s="17"/>
      <c r="I779" s="17"/>
      <c r="J779" s="17"/>
    </row>
    <row r="780" spans="1:10" x14ac:dyDescent="0.25">
      <c r="A780" s="26" t="s">
        <v>958</v>
      </c>
      <c r="B780" s="26" t="s">
        <v>10</v>
      </c>
      <c r="C780" s="26" t="s">
        <v>11</v>
      </c>
      <c r="D780" s="35" t="s">
        <v>861</v>
      </c>
      <c r="E780" s="27">
        <f t="shared" ref="E780:J780" si="76">E785</f>
        <v>1</v>
      </c>
      <c r="F780" s="27">
        <f t="shared" si="76"/>
        <v>2394</v>
      </c>
      <c r="G780" s="27">
        <f t="shared" si="76"/>
        <v>2394</v>
      </c>
      <c r="H780" s="27">
        <f t="shared" si="76"/>
        <v>1</v>
      </c>
      <c r="I780" s="27">
        <f t="shared" si="76"/>
        <v>0</v>
      </c>
      <c r="J780" s="27">
        <f t="shared" si="76"/>
        <v>0</v>
      </c>
    </row>
    <row r="781" spans="1:10" x14ac:dyDescent="0.25">
      <c r="A781" s="10" t="s">
        <v>959</v>
      </c>
      <c r="B781" s="11" t="s">
        <v>16</v>
      </c>
      <c r="C781" s="11" t="s">
        <v>17</v>
      </c>
      <c r="D781" s="15" t="s">
        <v>960</v>
      </c>
      <c r="E781" s="12">
        <v>150</v>
      </c>
      <c r="F781" s="12">
        <v>12.6</v>
      </c>
      <c r="G781" s="13">
        <f>ROUND(E781*F781,2)</f>
        <v>1890</v>
      </c>
      <c r="H781" s="12">
        <v>150</v>
      </c>
      <c r="I781" s="36">
        <v>0</v>
      </c>
      <c r="J781" s="13">
        <f>ROUND(H781*I781,2)</f>
        <v>0</v>
      </c>
    </row>
    <row r="782" spans="1:10" ht="123.75" x14ac:dyDescent="0.25">
      <c r="A782" s="14"/>
      <c r="B782" s="14"/>
      <c r="C782" s="14"/>
      <c r="D782" s="15" t="s">
        <v>961</v>
      </c>
      <c r="E782" s="14"/>
      <c r="F782" s="14"/>
      <c r="G782" s="14"/>
      <c r="H782" s="14"/>
      <c r="I782" s="14"/>
      <c r="J782" s="14"/>
    </row>
    <row r="783" spans="1:10" x14ac:dyDescent="0.25">
      <c r="A783" s="10" t="s">
        <v>962</v>
      </c>
      <c r="B783" s="11" t="s">
        <v>16</v>
      </c>
      <c r="C783" s="11" t="s">
        <v>17</v>
      </c>
      <c r="D783" s="15" t="s">
        <v>963</v>
      </c>
      <c r="E783" s="12">
        <v>80</v>
      </c>
      <c r="F783" s="12">
        <v>6.3</v>
      </c>
      <c r="G783" s="13">
        <f>ROUND(E783*F783,2)</f>
        <v>504</v>
      </c>
      <c r="H783" s="12">
        <v>80</v>
      </c>
      <c r="I783" s="36">
        <v>0</v>
      </c>
      <c r="J783" s="13">
        <f>ROUND(H783*I783,2)</f>
        <v>0</v>
      </c>
    </row>
    <row r="784" spans="1:10" ht="112.5" x14ac:dyDescent="0.25">
      <c r="A784" s="14"/>
      <c r="B784" s="14"/>
      <c r="C784" s="14"/>
      <c r="D784" s="15" t="s">
        <v>964</v>
      </c>
      <c r="E784" s="14"/>
      <c r="F784" s="14"/>
      <c r="G784" s="14"/>
      <c r="H784" s="14"/>
      <c r="I784" s="14"/>
      <c r="J784" s="14"/>
    </row>
    <row r="785" spans="1:10" x14ac:dyDescent="0.25">
      <c r="A785" s="14"/>
      <c r="B785" s="14"/>
      <c r="C785" s="14"/>
      <c r="D785" s="31" t="s">
        <v>965</v>
      </c>
      <c r="E785" s="12">
        <v>1</v>
      </c>
      <c r="F785" s="16">
        <f>G781+G783</f>
        <v>2394</v>
      </c>
      <c r="G785" s="16">
        <f>ROUND(E785*F785,2)</f>
        <v>2394</v>
      </c>
      <c r="H785" s="12">
        <v>1</v>
      </c>
      <c r="I785" s="16">
        <f>J781+J783</f>
        <v>0</v>
      </c>
      <c r="J785" s="16">
        <f>ROUND(H785*I785,2)</f>
        <v>0</v>
      </c>
    </row>
    <row r="786" spans="1:10" ht="1.1499999999999999" customHeight="1" x14ac:dyDescent="0.25">
      <c r="A786" s="17"/>
      <c r="B786" s="17"/>
      <c r="C786" s="17"/>
      <c r="D786" s="32"/>
      <c r="E786" s="17"/>
      <c r="F786" s="17"/>
      <c r="G786" s="17"/>
      <c r="H786" s="17"/>
      <c r="I786" s="17"/>
      <c r="J786" s="17"/>
    </row>
    <row r="787" spans="1:10" x14ac:dyDescent="0.25">
      <c r="A787" s="26" t="s">
        <v>966</v>
      </c>
      <c r="B787" s="26" t="s">
        <v>10</v>
      </c>
      <c r="C787" s="26" t="s">
        <v>11</v>
      </c>
      <c r="D787" s="35" t="s">
        <v>873</v>
      </c>
      <c r="E787" s="27">
        <f t="shared" ref="E787:J787" si="77">E810</f>
        <v>1</v>
      </c>
      <c r="F787" s="27">
        <f t="shared" si="77"/>
        <v>985.95</v>
      </c>
      <c r="G787" s="27">
        <f t="shared" si="77"/>
        <v>985.95</v>
      </c>
      <c r="H787" s="27">
        <f t="shared" si="77"/>
        <v>1</v>
      </c>
      <c r="I787" s="27">
        <f t="shared" si="77"/>
        <v>0</v>
      </c>
      <c r="J787" s="27">
        <f t="shared" si="77"/>
        <v>0</v>
      </c>
    </row>
    <row r="788" spans="1:10" x14ac:dyDescent="0.25">
      <c r="A788" s="10" t="s">
        <v>967</v>
      </c>
      <c r="B788" s="11" t="s">
        <v>16</v>
      </c>
      <c r="C788" s="11" t="s">
        <v>17</v>
      </c>
      <c r="D788" s="15" t="s">
        <v>875</v>
      </c>
      <c r="E788" s="12">
        <v>15</v>
      </c>
      <c r="F788" s="12">
        <v>15.75</v>
      </c>
      <c r="G788" s="13">
        <f>ROUND(E788*F788,2)</f>
        <v>236.25</v>
      </c>
      <c r="H788" s="12">
        <v>15</v>
      </c>
      <c r="I788" s="36">
        <v>0</v>
      </c>
      <c r="J788" s="13">
        <f>ROUND(H788*I788,2)</f>
        <v>0</v>
      </c>
    </row>
    <row r="789" spans="1:10" ht="56.25" x14ac:dyDescent="0.25">
      <c r="A789" s="14"/>
      <c r="B789" s="14"/>
      <c r="C789" s="14"/>
      <c r="D789" s="15" t="s">
        <v>968</v>
      </c>
      <c r="E789" s="14"/>
      <c r="F789" s="14"/>
      <c r="G789" s="14"/>
      <c r="H789" s="14"/>
      <c r="I789" s="14"/>
      <c r="J789" s="14"/>
    </row>
    <row r="790" spans="1:10" x14ac:dyDescent="0.25">
      <c r="A790" s="10" t="s">
        <v>969</v>
      </c>
      <c r="B790" s="11" t="s">
        <v>16</v>
      </c>
      <c r="C790" s="11" t="s">
        <v>17</v>
      </c>
      <c r="D790" s="15" t="s">
        <v>878</v>
      </c>
      <c r="E790" s="12">
        <v>6</v>
      </c>
      <c r="F790" s="12">
        <v>5.25</v>
      </c>
      <c r="G790" s="13">
        <f>ROUND(E790*F790,2)</f>
        <v>31.5</v>
      </c>
      <c r="H790" s="12">
        <v>6</v>
      </c>
      <c r="I790" s="36">
        <v>0</v>
      </c>
      <c r="J790" s="13">
        <f>ROUND(H790*I790,2)</f>
        <v>0</v>
      </c>
    </row>
    <row r="791" spans="1:10" ht="67.5" x14ac:dyDescent="0.25">
      <c r="A791" s="14"/>
      <c r="B791" s="14"/>
      <c r="C791" s="14"/>
      <c r="D791" s="15" t="s">
        <v>970</v>
      </c>
      <c r="E791" s="14"/>
      <c r="F791" s="14"/>
      <c r="G791" s="14"/>
      <c r="H791" s="14"/>
      <c r="I791" s="14"/>
      <c r="J791" s="14"/>
    </row>
    <row r="792" spans="1:10" x14ac:dyDescent="0.25">
      <c r="A792" s="10" t="s">
        <v>971</v>
      </c>
      <c r="B792" s="11" t="s">
        <v>16</v>
      </c>
      <c r="C792" s="11" t="s">
        <v>17</v>
      </c>
      <c r="D792" s="15" t="s">
        <v>881</v>
      </c>
      <c r="E792" s="12">
        <v>10</v>
      </c>
      <c r="F792" s="12">
        <v>5.25</v>
      </c>
      <c r="G792" s="13">
        <f>ROUND(E792*F792,2)</f>
        <v>52.5</v>
      </c>
      <c r="H792" s="12">
        <v>10</v>
      </c>
      <c r="I792" s="36">
        <v>0</v>
      </c>
      <c r="J792" s="13">
        <f>ROUND(H792*I792,2)</f>
        <v>0</v>
      </c>
    </row>
    <row r="793" spans="1:10" ht="67.5" x14ac:dyDescent="0.25">
      <c r="A793" s="14"/>
      <c r="B793" s="14"/>
      <c r="C793" s="14"/>
      <c r="D793" s="15" t="s">
        <v>972</v>
      </c>
      <c r="E793" s="14"/>
      <c r="F793" s="14"/>
      <c r="G793" s="14"/>
      <c r="H793" s="14"/>
      <c r="I793" s="14"/>
      <c r="J793" s="14"/>
    </row>
    <row r="794" spans="1:10" x14ac:dyDescent="0.25">
      <c r="A794" s="10" t="s">
        <v>973</v>
      </c>
      <c r="B794" s="11" t="s">
        <v>16</v>
      </c>
      <c r="C794" s="11" t="s">
        <v>17</v>
      </c>
      <c r="D794" s="15" t="s">
        <v>884</v>
      </c>
      <c r="E794" s="12">
        <v>40</v>
      </c>
      <c r="F794" s="12">
        <v>5.25</v>
      </c>
      <c r="G794" s="13">
        <f>ROUND(E794*F794,2)</f>
        <v>210</v>
      </c>
      <c r="H794" s="12">
        <v>40</v>
      </c>
      <c r="I794" s="36">
        <v>0</v>
      </c>
      <c r="J794" s="13">
        <f>ROUND(H794*I794,2)</f>
        <v>0</v>
      </c>
    </row>
    <row r="795" spans="1:10" ht="67.5" x14ac:dyDescent="0.25">
      <c r="A795" s="14"/>
      <c r="B795" s="14"/>
      <c r="C795" s="14"/>
      <c r="D795" s="15" t="s">
        <v>974</v>
      </c>
      <c r="E795" s="14"/>
      <c r="F795" s="14"/>
      <c r="G795" s="14"/>
      <c r="H795" s="14"/>
      <c r="I795" s="14"/>
      <c r="J795" s="14"/>
    </row>
    <row r="796" spans="1:10" x14ac:dyDescent="0.25">
      <c r="A796" s="10" t="s">
        <v>975</v>
      </c>
      <c r="B796" s="11" t="s">
        <v>16</v>
      </c>
      <c r="C796" s="11" t="s">
        <v>17</v>
      </c>
      <c r="D796" s="15" t="s">
        <v>887</v>
      </c>
      <c r="E796" s="12">
        <v>10</v>
      </c>
      <c r="F796" s="12">
        <v>5.25</v>
      </c>
      <c r="G796" s="13">
        <f>ROUND(E796*F796,2)</f>
        <v>52.5</v>
      </c>
      <c r="H796" s="12">
        <v>10</v>
      </c>
      <c r="I796" s="36">
        <v>0</v>
      </c>
      <c r="J796" s="13">
        <f>ROUND(H796*I796,2)</f>
        <v>0</v>
      </c>
    </row>
    <row r="797" spans="1:10" ht="56.25" x14ac:dyDescent="0.25">
      <c r="A797" s="14"/>
      <c r="B797" s="14"/>
      <c r="C797" s="14"/>
      <c r="D797" s="15" t="s">
        <v>976</v>
      </c>
      <c r="E797" s="14"/>
      <c r="F797" s="14"/>
      <c r="G797" s="14"/>
      <c r="H797" s="14"/>
      <c r="I797" s="14"/>
      <c r="J797" s="14"/>
    </row>
    <row r="798" spans="1:10" x14ac:dyDescent="0.25">
      <c r="A798" s="10" t="s">
        <v>977</v>
      </c>
      <c r="B798" s="11" t="s">
        <v>16</v>
      </c>
      <c r="C798" s="11" t="s">
        <v>17</v>
      </c>
      <c r="D798" s="15" t="s">
        <v>890</v>
      </c>
      <c r="E798" s="12">
        <v>10</v>
      </c>
      <c r="F798" s="12">
        <v>2.1</v>
      </c>
      <c r="G798" s="13">
        <f>ROUND(E798*F798,2)</f>
        <v>21</v>
      </c>
      <c r="H798" s="12">
        <v>10</v>
      </c>
      <c r="I798" s="36">
        <v>0</v>
      </c>
      <c r="J798" s="13">
        <f>ROUND(H798*I798,2)</f>
        <v>0</v>
      </c>
    </row>
    <row r="799" spans="1:10" ht="67.5" x14ac:dyDescent="0.25">
      <c r="A799" s="14"/>
      <c r="B799" s="14"/>
      <c r="C799" s="14"/>
      <c r="D799" s="15" t="s">
        <v>978</v>
      </c>
      <c r="E799" s="14"/>
      <c r="F799" s="14"/>
      <c r="G799" s="14"/>
      <c r="H799" s="14"/>
      <c r="I799" s="14"/>
      <c r="J799" s="14"/>
    </row>
    <row r="800" spans="1:10" x14ac:dyDescent="0.25">
      <c r="A800" s="10" t="s">
        <v>979</v>
      </c>
      <c r="B800" s="11" t="s">
        <v>16</v>
      </c>
      <c r="C800" s="11" t="s">
        <v>17</v>
      </c>
      <c r="D800" s="15" t="s">
        <v>893</v>
      </c>
      <c r="E800" s="12">
        <v>10</v>
      </c>
      <c r="F800" s="12">
        <v>2.1</v>
      </c>
      <c r="G800" s="13">
        <f>ROUND(E800*F800,2)</f>
        <v>21</v>
      </c>
      <c r="H800" s="12">
        <v>10</v>
      </c>
      <c r="I800" s="36">
        <v>0</v>
      </c>
      <c r="J800" s="13">
        <f>ROUND(H800*I800,2)</f>
        <v>0</v>
      </c>
    </row>
    <row r="801" spans="1:10" ht="67.5" x14ac:dyDescent="0.25">
      <c r="A801" s="14"/>
      <c r="B801" s="14"/>
      <c r="C801" s="14"/>
      <c r="D801" s="15" t="s">
        <v>980</v>
      </c>
      <c r="E801" s="14"/>
      <c r="F801" s="14"/>
      <c r="G801" s="14"/>
      <c r="H801" s="14"/>
      <c r="I801" s="14"/>
      <c r="J801" s="14"/>
    </row>
    <row r="802" spans="1:10" x14ac:dyDescent="0.25">
      <c r="A802" s="10" t="s">
        <v>981</v>
      </c>
      <c r="B802" s="11" t="s">
        <v>16</v>
      </c>
      <c r="C802" s="11" t="s">
        <v>17</v>
      </c>
      <c r="D802" s="15" t="s">
        <v>896</v>
      </c>
      <c r="E802" s="12">
        <v>20</v>
      </c>
      <c r="F802" s="12">
        <v>2.1</v>
      </c>
      <c r="G802" s="13">
        <f>ROUND(E802*F802,2)</f>
        <v>42</v>
      </c>
      <c r="H802" s="12">
        <v>20</v>
      </c>
      <c r="I802" s="36">
        <v>0</v>
      </c>
      <c r="J802" s="13">
        <f>ROUND(H802*I802,2)</f>
        <v>0</v>
      </c>
    </row>
    <row r="803" spans="1:10" ht="56.25" x14ac:dyDescent="0.25">
      <c r="A803" s="14"/>
      <c r="B803" s="14"/>
      <c r="C803" s="14"/>
      <c r="D803" s="15" t="s">
        <v>982</v>
      </c>
      <c r="E803" s="14"/>
      <c r="F803" s="14"/>
      <c r="G803" s="14"/>
      <c r="H803" s="14"/>
      <c r="I803" s="14"/>
      <c r="J803" s="14"/>
    </row>
    <row r="804" spans="1:10" x14ac:dyDescent="0.25">
      <c r="A804" s="10" t="s">
        <v>983</v>
      </c>
      <c r="B804" s="11" t="s">
        <v>16</v>
      </c>
      <c r="C804" s="11" t="s">
        <v>17</v>
      </c>
      <c r="D804" s="15" t="s">
        <v>899</v>
      </c>
      <c r="E804" s="12">
        <v>10</v>
      </c>
      <c r="F804" s="12">
        <v>2.1</v>
      </c>
      <c r="G804" s="13">
        <f>ROUND(E804*F804,2)</f>
        <v>21</v>
      </c>
      <c r="H804" s="12">
        <v>10</v>
      </c>
      <c r="I804" s="36">
        <v>0</v>
      </c>
      <c r="J804" s="13">
        <f>ROUND(H804*I804,2)</f>
        <v>0</v>
      </c>
    </row>
    <row r="805" spans="1:10" ht="67.5" x14ac:dyDescent="0.25">
      <c r="A805" s="14"/>
      <c r="B805" s="14"/>
      <c r="C805" s="14"/>
      <c r="D805" s="15" t="s">
        <v>984</v>
      </c>
      <c r="E805" s="14"/>
      <c r="F805" s="14"/>
      <c r="G805" s="14"/>
      <c r="H805" s="14"/>
      <c r="I805" s="14"/>
      <c r="J805" s="14"/>
    </row>
    <row r="806" spans="1:10" x14ac:dyDescent="0.25">
      <c r="A806" s="10" t="s">
        <v>985</v>
      </c>
      <c r="B806" s="11" t="s">
        <v>16</v>
      </c>
      <c r="C806" s="11" t="s">
        <v>17</v>
      </c>
      <c r="D806" s="15" t="s">
        <v>986</v>
      </c>
      <c r="E806" s="12">
        <v>4</v>
      </c>
      <c r="F806" s="12">
        <v>43.05</v>
      </c>
      <c r="G806" s="13">
        <f>ROUND(E806*F806,2)</f>
        <v>172.2</v>
      </c>
      <c r="H806" s="12">
        <v>4</v>
      </c>
      <c r="I806" s="36">
        <v>0</v>
      </c>
      <c r="J806" s="13">
        <f>ROUND(H806*I806,2)</f>
        <v>0</v>
      </c>
    </row>
    <row r="807" spans="1:10" ht="56.25" x14ac:dyDescent="0.25">
      <c r="A807" s="14"/>
      <c r="B807" s="14"/>
      <c r="C807" s="14"/>
      <c r="D807" s="15" t="s">
        <v>987</v>
      </c>
      <c r="E807" s="14"/>
      <c r="F807" s="14"/>
      <c r="G807" s="14"/>
      <c r="H807" s="14"/>
      <c r="I807" s="14"/>
      <c r="J807" s="14"/>
    </row>
    <row r="808" spans="1:10" x14ac:dyDescent="0.25">
      <c r="A808" s="10" t="s">
        <v>959</v>
      </c>
      <c r="B808" s="11" t="s">
        <v>16</v>
      </c>
      <c r="C808" s="11" t="s">
        <v>17</v>
      </c>
      <c r="D808" s="15" t="s">
        <v>960</v>
      </c>
      <c r="E808" s="12">
        <v>10</v>
      </c>
      <c r="F808" s="12">
        <v>12.6</v>
      </c>
      <c r="G808" s="13">
        <f>ROUND(E808*F808,2)</f>
        <v>126</v>
      </c>
      <c r="H808" s="12">
        <v>10</v>
      </c>
      <c r="I808" s="36">
        <v>0</v>
      </c>
      <c r="J808" s="13">
        <f>ROUND(H808*I808,2)</f>
        <v>0</v>
      </c>
    </row>
    <row r="809" spans="1:10" ht="123.75" x14ac:dyDescent="0.25">
      <c r="A809" s="14"/>
      <c r="B809" s="14"/>
      <c r="C809" s="14"/>
      <c r="D809" s="15" t="s">
        <v>961</v>
      </c>
      <c r="E809" s="14"/>
      <c r="F809" s="14"/>
      <c r="G809" s="14"/>
      <c r="H809" s="14"/>
      <c r="I809" s="14"/>
      <c r="J809" s="14"/>
    </row>
    <row r="810" spans="1:10" x14ac:dyDescent="0.25">
      <c r="A810" s="14"/>
      <c r="B810" s="14"/>
      <c r="C810" s="14"/>
      <c r="D810" s="31" t="s">
        <v>988</v>
      </c>
      <c r="E810" s="12">
        <v>1</v>
      </c>
      <c r="F810" s="16">
        <f>G788+G790+G792+G794+G796+G798+G800+G802+G804+G806+G808</f>
        <v>985.95</v>
      </c>
      <c r="G810" s="16">
        <f>ROUND(E810*F810,2)</f>
        <v>985.95</v>
      </c>
      <c r="H810" s="12">
        <v>1</v>
      </c>
      <c r="I810" s="16">
        <f>J788+J790+J792+J794+J796+J798+J800+J802+J804+J806+J808</f>
        <v>0</v>
      </c>
      <c r="J810" s="16">
        <f>ROUND(H810*I810,2)</f>
        <v>0</v>
      </c>
    </row>
    <row r="811" spans="1:10" ht="1.1499999999999999" customHeight="1" x14ac:dyDescent="0.25">
      <c r="A811" s="17"/>
      <c r="B811" s="17"/>
      <c r="C811" s="17"/>
      <c r="D811" s="32"/>
      <c r="E811" s="17"/>
      <c r="F811" s="17"/>
      <c r="G811" s="17"/>
      <c r="H811" s="17"/>
      <c r="I811" s="17"/>
      <c r="J811" s="17"/>
    </row>
    <row r="812" spans="1:10" x14ac:dyDescent="0.25">
      <c r="A812" s="26" t="s">
        <v>989</v>
      </c>
      <c r="B812" s="26" t="s">
        <v>10</v>
      </c>
      <c r="C812" s="26" t="s">
        <v>11</v>
      </c>
      <c r="D812" s="35" t="s">
        <v>906</v>
      </c>
      <c r="E812" s="27">
        <f t="shared" ref="E812:J812" si="78">E817</f>
        <v>1</v>
      </c>
      <c r="F812" s="27">
        <f t="shared" si="78"/>
        <v>236.25</v>
      </c>
      <c r="G812" s="27">
        <f t="shared" si="78"/>
        <v>236.25</v>
      </c>
      <c r="H812" s="27">
        <f t="shared" si="78"/>
        <v>1</v>
      </c>
      <c r="I812" s="27">
        <f t="shared" si="78"/>
        <v>0</v>
      </c>
      <c r="J812" s="27">
        <f t="shared" si="78"/>
        <v>0</v>
      </c>
    </row>
    <row r="813" spans="1:10" x14ac:dyDescent="0.25">
      <c r="A813" s="10" t="s">
        <v>967</v>
      </c>
      <c r="B813" s="11" t="s">
        <v>16</v>
      </c>
      <c r="C813" s="11" t="s">
        <v>17</v>
      </c>
      <c r="D813" s="15" t="s">
        <v>875</v>
      </c>
      <c r="E813" s="12">
        <v>15</v>
      </c>
      <c r="F813" s="12">
        <v>15.75</v>
      </c>
      <c r="G813" s="13">
        <f>ROUND(E813*F813,2)</f>
        <v>236.25</v>
      </c>
      <c r="H813" s="12">
        <v>15</v>
      </c>
      <c r="I813" s="36">
        <v>0</v>
      </c>
      <c r="J813" s="13">
        <f>ROUND(H813*I813,2)</f>
        <v>0</v>
      </c>
    </row>
    <row r="814" spans="1:10" ht="56.25" x14ac:dyDescent="0.25">
      <c r="A814" s="14"/>
      <c r="B814" s="14"/>
      <c r="C814" s="14"/>
      <c r="D814" s="15" t="s">
        <v>968</v>
      </c>
      <c r="E814" s="14"/>
      <c r="F814" s="14"/>
      <c r="G814" s="14"/>
      <c r="H814" s="14"/>
      <c r="I814" s="14"/>
      <c r="J814" s="14"/>
    </row>
    <row r="815" spans="1:10" x14ac:dyDescent="0.25">
      <c r="A815" s="10" t="s">
        <v>990</v>
      </c>
      <c r="B815" s="11" t="s">
        <v>16</v>
      </c>
      <c r="C815" s="11" t="s">
        <v>17</v>
      </c>
      <c r="D815" s="15" t="s">
        <v>908</v>
      </c>
      <c r="E815" s="12">
        <v>4</v>
      </c>
      <c r="F815" s="12">
        <v>0</v>
      </c>
      <c r="G815" s="13">
        <f>ROUND(E815*F815,2)</f>
        <v>0</v>
      </c>
      <c r="H815" s="12">
        <v>4</v>
      </c>
      <c r="I815" s="36">
        <v>0</v>
      </c>
      <c r="J815" s="13">
        <f>ROUND(H815*I815,2)</f>
        <v>0</v>
      </c>
    </row>
    <row r="816" spans="1:10" ht="56.25" x14ac:dyDescent="0.25">
      <c r="A816" s="14"/>
      <c r="B816" s="14"/>
      <c r="C816" s="14"/>
      <c r="D816" s="15" t="s">
        <v>991</v>
      </c>
      <c r="E816" s="14"/>
      <c r="F816" s="14"/>
      <c r="G816" s="14"/>
      <c r="H816" s="14"/>
      <c r="I816" s="14"/>
      <c r="J816" s="14"/>
    </row>
    <row r="817" spans="1:10" x14ac:dyDescent="0.25">
      <c r="A817" s="14"/>
      <c r="B817" s="14"/>
      <c r="C817" s="14"/>
      <c r="D817" s="31" t="s">
        <v>992</v>
      </c>
      <c r="E817" s="12">
        <v>1</v>
      </c>
      <c r="F817" s="16">
        <f>G813+G815</f>
        <v>236.25</v>
      </c>
      <c r="G817" s="16">
        <f>ROUND(E817*F817,2)</f>
        <v>236.25</v>
      </c>
      <c r="H817" s="12">
        <v>1</v>
      </c>
      <c r="I817" s="16">
        <f>J813+J815</f>
        <v>0</v>
      </c>
      <c r="J817" s="16">
        <f>ROUND(H817*I817,2)</f>
        <v>0</v>
      </c>
    </row>
    <row r="818" spans="1:10" ht="1.1499999999999999" customHeight="1" x14ac:dyDescent="0.25">
      <c r="A818" s="17"/>
      <c r="B818" s="17"/>
      <c r="C818" s="17"/>
      <c r="D818" s="32"/>
      <c r="E818" s="17"/>
      <c r="F818" s="17"/>
      <c r="G818" s="17"/>
      <c r="H818" s="17"/>
      <c r="I818" s="17"/>
      <c r="J818" s="17"/>
    </row>
    <row r="819" spans="1:10" x14ac:dyDescent="0.25">
      <c r="A819" s="26" t="s">
        <v>993</v>
      </c>
      <c r="B819" s="26" t="s">
        <v>10</v>
      </c>
      <c r="C819" s="26" t="s">
        <v>11</v>
      </c>
      <c r="D819" s="35" t="s">
        <v>912</v>
      </c>
      <c r="E819" s="27">
        <f t="shared" ref="E819:J819" si="79">E836</f>
        <v>1</v>
      </c>
      <c r="F819" s="27">
        <f t="shared" si="79"/>
        <v>467.25</v>
      </c>
      <c r="G819" s="27">
        <f t="shared" si="79"/>
        <v>467.25</v>
      </c>
      <c r="H819" s="27">
        <f t="shared" si="79"/>
        <v>1</v>
      </c>
      <c r="I819" s="27">
        <f t="shared" si="79"/>
        <v>0</v>
      </c>
      <c r="J819" s="27">
        <f t="shared" si="79"/>
        <v>0</v>
      </c>
    </row>
    <row r="820" spans="1:10" x14ac:dyDescent="0.25">
      <c r="A820" s="10" t="s">
        <v>967</v>
      </c>
      <c r="B820" s="11" t="s">
        <v>16</v>
      </c>
      <c r="C820" s="11" t="s">
        <v>17</v>
      </c>
      <c r="D820" s="15" t="s">
        <v>875</v>
      </c>
      <c r="E820" s="12">
        <v>15</v>
      </c>
      <c r="F820" s="12">
        <v>15.75</v>
      </c>
      <c r="G820" s="13">
        <f>ROUND(E820*F820,2)</f>
        <v>236.25</v>
      </c>
      <c r="H820" s="12">
        <v>15</v>
      </c>
      <c r="I820" s="36">
        <v>0</v>
      </c>
      <c r="J820" s="13">
        <f>ROUND(H820*I820,2)</f>
        <v>0</v>
      </c>
    </row>
    <row r="821" spans="1:10" ht="56.25" x14ac:dyDescent="0.25">
      <c r="A821" s="14"/>
      <c r="B821" s="14"/>
      <c r="C821" s="14"/>
      <c r="D821" s="15" t="s">
        <v>968</v>
      </c>
      <c r="E821" s="14"/>
      <c r="F821" s="14"/>
      <c r="G821" s="14"/>
      <c r="H821" s="14"/>
      <c r="I821" s="14"/>
      <c r="J821" s="14"/>
    </row>
    <row r="822" spans="1:10" x14ac:dyDescent="0.25">
      <c r="A822" s="10" t="s">
        <v>969</v>
      </c>
      <c r="B822" s="11" t="s">
        <v>16</v>
      </c>
      <c r="C822" s="11" t="s">
        <v>17</v>
      </c>
      <c r="D822" s="15" t="s">
        <v>878</v>
      </c>
      <c r="E822" s="12">
        <v>2</v>
      </c>
      <c r="F822" s="12">
        <v>5.25</v>
      </c>
      <c r="G822" s="13">
        <f>ROUND(E822*F822,2)</f>
        <v>10.5</v>
      </c>
      <c r="H822" s="12">
        <v>2</v>
      </c>
      <c r="I822" s="36">
        <v>0</v>
      </c>
      <c r="J822" s="13">
        <f>ROUND(H822*I822,2)</f>
        <v>0</v>
      </c>
    </row>
    <row r="823" spans="1:10" ht="67.5" x14ac:dyDescent="0.25">
      <c r="A823" s="14"/>
      <c r="B823" s="14"/>
      <c r="C823" s="14"/>
      <c r="D823" s="15" t="s">
        <v>970</v>
      </c>
      <c r="E823" s="14"/>
      <c r="F823" s="14"/>
      <c r="G823" s="14"/>
      <c r="H823" s="14"/>
      <c r="I823" s="14"/>
      <c r="J823" s="14"/>
    </row>
    <row r="824" spans="1:10" x14ac:dyDescent="0.25">
      <c r="A824" s="10" t="s">
        <v>971</v>
      </c>
      <c r="B824" s="11" t="s">
        <v>16</v>
      </c>
      <c r="C824" s="11" t="s">
        <v>17</v>
      </c>
      <c r="D824" s="15" t="s">
        <v>881</v>
      </c>
      <c r="E824" s="12">
        <v>2</v>
      </c>
      <c r="F824" s="12">
        <v>5.25</v>
      </c>
      <c r="G824" s="13">
        <f>ROUND(E824*F824,2)</f>
        <v>10.5</v>
      </c>
      <c r="H824" s="12">
        <v>2</v>
      </c>
      <c r="I824" s="36">
        <v>0</v>
      </c>
      <c r="J824" s="13">
        <f>ROUND(H824*I824,2)</f>
        <v>0</v>
      </c>
    </row>
    <row r="825" spans="1:10" ht="67.5" x14ac:dyDescent="0.25">
      <c r="A825" s="14"/>
      <c r="B825" s="14"/>
      <c r="C825" s="14"/>
      <c r="D825" s="15" t="s">
        <v>972</v>
      </c>
      <c r="E825" s="14"/>
      <c r="F825" s="14"/>
      <c r="G825" s="14"/>
      <c r="H825" s="14"/>
      <c r="I825" s="14"/>
      <c r="J825" s="14"/>
    </row>
    <row r="826" spans="1:10" x14ac:dyDescent="0.25">
      <c r="A826" s="10" t="s">
        <v>973</v>
      </c>
      <c r="B826" s="11" t="s">
        <v>16</v>
      </c>
      <c r="C826" s="11" t="s">
        <v>17</v>
      </c>
      <c r="D826" s="15" t="s">
        <v>884</v>
      </c>
      <c r="E826" s="12">
        <v>20</v>
      </c>
      <c r="F826" s="12">
        <v>5.25</v>
      </c>
      <c r="G826" s="13">
        <f>ROUND(E826*F826,2)</f>
        <v>105</v>
      </c>
      <c r="H826" s="12">
        <v>20</v>
      </c>
      <c r="I826" s="36">
        <v>0</v>
      </c>
      <c r="J826" s="13">
        <f>ROUND(H826*I826,2)</f>
        <v>0</v>
      </c>
    </row>
    <row r="827" spans="1:10" ht="67.5" x14ac:dyDescent="0.25">
      <c r="A827" s="14"/>
      <c r="B827" s="14"/>
      <c r="C827" s="14"/>
      <c r="D827" s="15" t="s">
        <v>974</v>
      </c>
      <c r="E827" s="14"/>
      <c r="F827" s="14"/>
      <c r="G827" s="14"/>
      <c r="H827" s="14"/>
      <c r="I827" s="14"/>
      <c r="J827" s="14"/>
    </row>
    <row r="828" spans="1:10" x14ac:dyDescent="0.25">
      <c r="A828" s="10" t="s">
        <v>975</v>
      </c>
      <c r="B828" s="11" t="s">
        <v>16</v>
      </c>
      <c r="C828" s="11" t="s">
        <v>17</v>
      </c>
      <c r="D828" s="15" t="s">
        <v>887</v>
      </c>
      <c r="E828" s="12">
        <v>4</v>
      </c>
      <c r="F828" s="12">
        <v>5.25</v>
      </c>
      <c r="G828" s="13">
        <f>ROUND(E828*F828,2)</f>
        <v>21</v>
      </c>
      <c r="H828" s="12">
        <v>4</v>
      </c>
      <c r="I828" s="36">
        <v>0</v>
      </c>
      <c r="J828" s="13">
        <f>ROUND(H828*I828,2)</f>
        <v>0</v>
      </c>
    </row>
    <row r="829" spans="1:10" ht="56.25" x14ac:dyDescent="0.25">
      <c r="A829" s="14"/>
      <c r="B829" s="14"/>
      <c r="C829" s="14"/>
      <c r="D829" s="15" t="s">
        <v>976</v>
      </c>
      <c r="E829" s="14"/>
      <c r="F829" s="14"/>
      <c r="G829" s="14"/>
      <c r="H829" s="14"/>
      <c r="I829" s="14"/>
      <c r="J829" s="14"/>
    </row>
    <row r="830" spans="1:10" x14ac:dyDescent="0.25">
      <c r="A830" s="10" t="s">
        <v>994</v>
      </c>
      <c r="B830" s="11" t="s">
        <v>16</v>
      </c>
      <c r="C830" s="11" t="s">
        <v>17</v>
      </c>
      <c r="D830" s="15" t="s">
        <v>914</v>
      </c>
      <c r="E830" s="12">
        <v>20</v>
      </c>
      <c r="F830" s="12">
        <v>2.1</v>
      </c>
      <c r="G830" s="13">
        <f>ROUND(E830*F830,2)</f>
        <v>42</v>
      </c>
      <c r="H830" s="12">
        <v>20</v>
      </c>
      <c r="I830" s="36">
        <v>0</v>
      </c>
      <c r="J830" s="13">
        <f>ROUND(H830*I830,2)</f>
        <v>0</v>
      </c>
    </row>
    <row r="831" spans="1:10" ht="56.25" x14ac:dyDescent="0.25">
      <c r="A831" s="14"/>
      <c r="B831" s="14"/>
      <c r="C831" s="14"/>
      <c r="D831" s="15" t="s">
        <v>995</v>
      </c>
      <c r="E831" s="14"/>
      <c r="F831" s="14"/>
      <c r="G831" s="14"/>
      <c r="H831" s="14"/>
      <c r="I831" s="14"/>
      <c r="J831" s="14"/>
    </row>
    <row r="832" spans="1:10" x14ac:dyDescent="0.25">
      <c r="A832" s="10" t="s">
        <v>977</v>
      </c>
      <c r="B832" s="11" t="s">
        <v>16</v>
      </c>
      <c r="C832" s="11" t="s">
        <v>17</v>
      </c>
      <c r="D832" s="15" t="s">
        <v>890</v>
      </c>
      <c r="E832" s="12">
        <v>10</v>
      </c>
      <c r="F832" s="12">
        <v>2.1</v>
      </c>
      <c r="G832" s="13">
        <f>ROUND(E832*F832,2)</f>
        <v>21</v>
      </c>
      <c r="H832" s="12">
        <v>10</v>
      </c>
      <c r="I832" s="36">
        <v>0</v>
      </c>
      <c r="J832" s="13">
        <f>ROUND(H832*I832,2)</f>
        <v>0</v>
      </c>
    </row>
    <row r="833" spans="1:10" ht="67.5" x14ac:dyDescent="0.25">
      <c r="A833" s="14"/>
      <c r="B833" s="14"/>
      <c r="C833" s="14"/>
      <c r="D833" s="15" t="s">
        <v>978</v>
      </c>
      <c r="E833" s="14"/>
      <c r="F833" s="14"/>
      <c r="G833" s="14"/>
      <c r="H833" s="14"/>
      <c r="I833" s="14"/>
      <c r="J833" s="14"/>
    </row>
    <row r="834" spans="1:10" x14ac:dyDescent="0.25">
      <c r="A834" s="10" t="s">
        <v>979</v>
      </c>
      <c r="B834" s="11" t="s">
        <v>16</v>
      </c>
      <c r="C834" s="11" t="s">
        <v>17</v>
      </c>
      <c r="D834" s="15" t="s">
        <v>893</v>
      </c>
      <c r="E834" s="12">
        <v>10</v>
      </c>
      <c r="F834" s="12">
        <v>2.1</v>
      </c>
      <c r="G834" s="13">
        <f>ROUND(E834*F834,2)</f>
        <v>21</v>
      </c>
      <c r="H834" s="12">
        <v>10</v>
      </c>
      <c r="I834" s="36">
        <v>0</v>
      </c>
      <c r="J834" s="13">
        <f>ROUND(H834*I834,2)</f>
        <v>0</v>
      </c>
    </row>
    <row r="835" spans="1:10" ht="67.5" x14ac:dyDescent="0.25">
      <c r="A835" s="14"/>
      <c r="B835" s="14"/>
      <c r="C835" s="14"/>
      <c r="D835" s="15" t="s">
        <v>980</v>
      </c>
      <c r="E835" s="14"/>
      <c r="F835" s="14"/>
      <c r="G835" s="14"/>
      <c r="H835" s="14"/>
      <c r="I835" s="14"/>
      <c r="J835" s="14"/>
    </row>
    <row r="836" spans="1:10" x14ac:dyDescent="0.25">
      <c r="A836" s="14"/>
      <c r="B836" s="14"/>
      <c r="C836" s="14"/>
      <c r="D836" s="31" t="s">
        <v>996</v>
      </c>
      <c r="E836" s="12">
        <v>1</v>
      </c>
      <c r="F836" s="16">
        <f>G820+G822+G824+G826+G828+G830+G832+G834</f>
        <v>467.25</v>
      </c>
      <c r="G836" s="16">
        <f>ROUND(E836*F836,2)</f>
        <v>467.25</v>
      </c>
      <c r="H836" s="12">
        <v>1</v>
      </c>
      <c r="I836" s="16">
        <f>J820+J822+J824+J826+J828+J830+J832+J834</f>
        <v>0</v>
      </c>
      <c r="J836" s="16">
        <f>ROUND(H836*I836,2)</f>
        <v>0</v>
      </c>
    </row>
    <row r="837" spans="1:10" ht="1.1499999999999999" customHeight="1" x14ac:dyDescent="0.25">
      <c r="A837" s="17"/>
      <c r="B837" s="17"/>
      <c r="C837" s="17"/>
      <c r="D837" s="32"/>
      <c r="E837" s="17"/>
      <c r="F837" s="17"/>
      <c r="G837" s="17"/>
      <c r="H837" s="17"/>
      <c r="I837" s="17"/>
      <c r="J837" s="17"/>
    </row>
    <row r="838" spans="1:10" x14ac:dyDescent="0.25">
      <c r="A838" s="26" t="s">
        <v>997</v>
      </c>
      <c r="B838" s="26" t="s">
        <v>10</v>
      </c>
      <c r="C838" s="26" t="s">
        <v>11</v>
      </c>
      <c r="D838" s="35" t="s">
        <v>918</v>
      </c>
      <c r="E838" s="27">
        <f t="shared" ref="E838:J838" si="80">E857</f>
        <v>1</v>
      </c>
      <c r="F838" s="27">
        <f t="shared" si="80"/>
        <v>882</v>
      </c>
      <c r="G838" s="27">
        <f t="shared" si="80"/>
        <v>882</v>
      </c>
      <c r="H838" s="27">
        <f t="shared" si="80"/>
        <v>1</v>
      </c>
      <c r="I838" s="27">
        <f t="shared" si="80"/>
        <v>0</v>
      </c>
      <c r="J838" s="27">
        <f t="shared" si="80"/>
        <v>0</v>
      </c>
    </row>
    <row r="839" spans="1:10" x14ac:dyDescent="0.25">
      <c r="A839" s="10" t="s">
        <v>967</v>
      </c>
      <c r="B839" s="11" t="s">
        <v>16</v>
      </c>
      <c r="C839" s="11" t="s">
        <v>17</v>
      </c>
      <c r="D839" s="15" t="s">
        <v>875</v>
      </c>
      <c r="E839" s="12">
        <v>20</v>
      </c>
      <c r="F839" s="12">
        <v>15.75</v>
      </c>
      <c r="G839" s="13">
        <f>ROUND(E839*F839,2)</f>
        <v>315</v>
      </c>
      <c r="H839" s="12">
        <v>20</v>
      </c>
      <c r="I839" s="36">
        <v>0</v>
      </c>
      <c r="J839" s="13">
        <f>ROUND(H839*I839,2)</f>
        <v>0</v>
      </c>
    </row>
    <row r="840" spans="1:10" ht="56.25" x14ac:dyDescent="0.25">
      <c r="A840" s="14"/>
      <c r="B840" s="14"/>
      <c r="C840" s="14"/>
      <c r="D840" s="15" t="s">
        <v>968</v>
      </c>
      <c r="E840" s="14"/>
      <c r="F840" s="14"/>
      <c r="G840" s="14"/>
      <c r="H840" s="14"/>
      <c r="I840" s="14"/>
      <c r="J840" s="14"/>
    </row>
    <row r="841" spans="1:10" x14ac:dyDescent="0.25">
      <c r="A841" s="10" t="s">
        <v>990</v>
      </c>
      <c r="B841" s="11" t="s">
        <v>16</v>
      </c>
      <c r="C841" s="11" t="s">
        <v>17</v>
      </c>
      <c r="D841" s="15" t="s">
        <v>908</v>
      </c>
      <c r="E841" s="12">
        <v>4</v>
      </c>
      <c r="F841" s="12">
        <v>0</v>
      </c>
      <c r="G841" s="13">
        <f>ROUND(E841*F841,2)</f>
        <v>0</v>
      </c>
      <c r="H841" s="12">
        <v>4</v>
      </c>
      <c r="I841" s="36">
        <v>0</v>
      </c>
      <c r="J841" s="13">
        <f>ROUND(H841*I841,2)</f>
        <v>0</v>
      </c>
    </row>
    <row r="842" spans="1:10" ht="56.25" x14ac:dyDescent="0.25">
      <c r="A842" s="14"/>
      <c r="B842" s="14"/>
      <c r="C842" s="14"/>
      <c r="D842" s="15" t="s">
        <v>991</v>
      </c>
      <c r="E842" s="14"/>
      <c r="F842" s="14"/>
      <c r="G842" s="14"/>
      <c r="H842" s="14"/>
      <c r="I842" s="14"/>
      <c r="J842" s="14"/>
    </row>
    <row r="843" spans="1:10" x14ac:dyDescent="0.25">
      <c r="A843" s="10" t="s">
        <v>969</v>
      </c>
      <c r="B843" s="11" t="s">
        <v>16</v>
      </c>
      <c r="C843" s="11" t="s">
        <v>17</v>
      </c>
      <c r="D843" s="15" t="s">
        <v>878</v>
      </c>
      <c r="E843" s="12">
        <v>6</v>
      </c>
      <c r="F843" s="12">
        <v>5.25</v>
      </c>
      <c r="G843" s="13">
        <f>ROUND(E843*F843,2)</f>
        <v>31.5</v>
      </c>
      <c r="H843" s="12">
        <v>6</v>
      </c>
      <c r="I843" s="36">
        <v>0</v>
      </c>
      <c r="J843" s="13">
        <f>ROUND(H843*I843,2)</f>
        <v>0</v>
      </c>
    </row>
    <row r="844" spans="1:10" ht="67.5" x14ac:dyDescent="0.25">
      <c r="A844" s="14"/>
      <c r="B844" s="14"/>
      <c r="C844" s="14"/>
      <c r="D844" s="15" t="s">
        <v>970</v>
      </c>
      <c r="E844" s="14"/>
      <c r="F844" s="14"/>
      <c r="G844" s="14"/>
      <c r="H844" s="14"/>
      <c r="I844" s="14"/>
      <c r="J844" s="14"/>
    </row>
    <row r="845" spans="1:10" x14ac:dyDescent="0.25">
      <c r="A845" s="10" t="s">
        <v>971</v>
      </c>
      <c r="B845" s="11" t="s">
        <v>16</v>
      </c>
      <c r="C845" s="11" t="s">
        <v>17</v>
      </c>
      <c r="D845" s="15" t="s">
        <v>881</v>
      </c>
      <c r="E845" s="12">
        <v>10</v>
      </c>
      <c r="F845" s="12">
        <v>5.25</v>
      </c>
      <c r="G845" s="13">
        <f>ROUND(E845*F845,2)</f>
        <v>52.5</v>
      </c>
      <c r="H845" s="12">
        <v>10</v>
      </c>
      <c r="I845" s="36">
        <v>0</v>
      </c>
      <c r="J845" s="13">
        <f>ROUND(H845*I845,2)</f>
        <v>0</v>
      </c>
    </row>
    <row r="846" spans="1:10" ht="67.5" x14ac:dyDescent="0.25">
      <c r="A846" s="14"/>
      <c r="B846" s="14"/>
      <c r="C846" s="14"/>
      <c r="D846" s="15" t="s">
        <v>972</v>
      </c>
      <c r="E846" s="14"/>
      <c r="F846" s="14"/>
      <c r="G846" s="14"/>
      <c r="H846" s="14"/>
      <c r="I846" s="14"/>
      <c r="J846" s="14"/>
    </row>
    <row r="847" spans="1:10" x14ac:dyDescent="0.25">
      <c r="A847" s="10" t="s">
        <v>973</v>
      </c>
      <c r="B847" s="11" t="s">
        <v>16</v>
      </c>
      <c r="C847" s="11" t="s">
        <v>17</v>
      </c>
      <c r="D847" s="15" t="s">
        <v>884</v>
      </c>
      <c r="E847" s="12">
        <v>50</v>
      </c>
      <c r="F847" s="12">
        <v>5.25</v>
      </c>
      <c r="G847" s="13">
        <f>ROUND(E847*F847,2)</f>
        <v>262.5</v>
      </c>
      <c r="H847" s="12">
        <v>50</v>
      </c>
      <c r="I847" s="36">
        <v>0</v>
      </c>
      <c r="J847" s="13">
        <f>ROUND(H847*I847,2)</f>
        <v>0</v>
      </c>
    </row>
    <row r="848" spans="1:10" ht="67.5" x14ac:dyDescent="0.25">
      <c r="A848" s="14"/>
      <c r="B848" s="14"/>
      <c r="C848" s="14"/>
      <c r="D848" s="15" t="s">
        <v>974</v>
      </c>
      <c r="E848" s="14"/>
      <c r="F848" s="14"/>
      <c r="G848" s="14"/>
      <c r="H848" s="14"/>
      <c r="I848" s="14"/>
      <c r="J848" s="14"/>
    </row>
    <row r="849" spans="1:10" x14ac:dyDescent="0.25">
      <c r="A849" s="10" t="s">
        <v>975</v>
      </c>
      <c r="B849" s="11" t="s">
        <v>16</v>
      </c>
      <c r="C849" s="11" t="s">
        <v>17</v>
      </c>
      <c r="D849" s="15" t="s">
        <v>887</v>
      </c>
      <c r="E849" s="12">
        <v>10</v>
      </c>
      <c r="F849" s="12">
        <v>5.25</v>
      </c>
      <c r="G849" s="13">
        <f>ROUND(E849*F849,2)</f>
        <v>52.5</v>
      </c>
      <c r="H849" s="12">
        <v>10</v>
      </c>
      <c r="I849" s="36">
        <v>0</v>
      </c>
      <c r="J849" s="13">
        <f>ROUND(H849*I849,2)</f>
        <v>0</v>
      </c>
    </row>
    <row r="850" spans="1:10" ht="56.25" x14ac:dyDescent="0.25">
      <c r="A850" s="14"/>
      <c r="B850" s="14"/>
      <c r="C850" s="14"/>
      <c r="D850" s="15" t="s">
        <v>976</v>
      </c>
      <c r="E850" s="14"/>
      <c r="F850" s="14"/>
      <c r="G850" s="14"/>
      <c r="H850" s="14"/>
      <c r="I850" s="14"/>
      <c r="J850" s="14"/>
    </row>
    <row r="851" spans="1:10" x14ac:dyDescent="0.25">
      <c r="A851" s="10" t="s">
        <v>994</v>
      </c>
      <c r="B851" s="11" t="s">
        <v>16</v>
      </c>
      <c r="C851" s="11" t="s">
        <v>17</v>
      </c>
      <c r="D851" s="15" t="s">
        <v>914</v>
      </c>
      <c r="E851" s="12">
        <v>60</v>
      </c>
      <c r="F851" s="12">
        <v>2.1</v>
      </c>
      <c r="G851" s="13">
        <f>ROUND(E851*F851,2)</f>
        <v>126</v>
      </c>
      <c r="H851" s="12">
        <v>60</v>
      </c>
      <c r="I851" s="36">
        <v>0</v>
      </c>
      <c r="J851" s="13">
        <f>ROUND(H851*I851,2)</f>
        <v>0</v>
      </c>
    </row>
    <row r="852" spans="1:10" ht="56.25" x14ac:dyDescent="0.25">
      <c r="A852" s="14"/>
      <c r="B852" s="14"/>
      <c r="C852" s="14"/>
      <c r="D852" s="15" t="s">
        <v>995</v>
      </c>
      <c r="E852" s="14"/>
      <c r="F852" s="14"/>
      <c r="G852" s="14"/>
      <c r="H852" s="14"/>
      <c r="I852" s="14"/>
      <c r="J852" s="14"/>
    </row>
    <row r="853" spans="1:10" x14ac:dyDescent="0.25">
      <c r="A853" s="10" t="s">
        <v>977</v>
      </c>
      <c r="B853" s="11" t="s">
        <v>16</v>
      </c>
      <c r="C853" s="11" t="s">
        <v>17</v>
      </c>
      <c r="D853" s="15" t="s">
        <v>890</v>
      </c>
      <c r="E853" s="12">
        <v>10</v>
      </c>
      <c r="F853" s="12">
        <v>2.1</v>
      </c>
      <c r="G853" s="13">
        <f>ROUND(E853*F853,2)</f>
        <v>21</v>
      </c>
      <c r="H853" s="12">
        <v>10</v>
      </c>
      <c r="I853" s="36">
        <v>0</v>
      </c>
      <c r="J853" s="13">
        <f>ROUND(H853*I853,2)</f>
        <v>0</v>
      </c>
    </row>
    <row r="854" spans="1:10" ht="67.5" x14ac:dyDescent="0.25">
      <c r="A854" s="14"/>
      <c r="B854" s="14"/>
      <c r="C854" s="14"/>
      <c r="D854" s="15" t="s">
        <v>978</v>
      </c>
      <c r="E854" s="14"/>
      <c r="F854" s="14"/>
      <c r="G854" s="14"/>
      <c r="H854" s="14"/>
      <c r="I854" s="14"/>
      <c r="J854" s="14"/>
    </row>
    <row r="855" spans="1:10" x14ac:dyDescent="0.25">
      <c r="A855" s="10" t="s">
        <v>979</v>
      </c>
      <c r="B855" s="11" t="s">
        <v>16</v>
      </c>
      <c r="C855" s="11" t="s">
        <v>17</v>
      </c>
      <c r="D855" s="15" t="s">
        <v>893</v>
      </c>
      <c r="E855" s="12">
        <v>10</v>
      </c>
      <c r="F855" s="12">
        <v>2.1</v>
      </c>
      <c r="G855" s="13">
        <f>ROUND(E855*F855,2)</f>
        <v>21</v>
      </c>
      <c r="H855" s="12">
        <v>10</v>
      </c>
      <c r="I855" s="36">
        <v>0</v>
      </c>
      <c r="J855" s="13">
        <f>ROUND(H855*I855,2)</f>
        <v>0</v>
      </c>
    </row>
    <row r="856" spans="1:10" ht="67.5" x14ac:dyDescent="0.25">
      <c r="A856" s="14"/>
      <c r="B856" s="14"/>
      <c r="C856" s="14"/>
      <c r="D856" s="15" t="s">
        <v>980</v>
      </c>
      <c r="E856" s="14"/>
      <c r="F856" s="14"/>
      <c r="G856" s="14"/>
      <c r="H856" s="14"/>
      <c r="I856" s="14"/>
      <c r="J856" s="14"/>
    </row>
    <row r="857" spans="1:10" x14ac:dyDescent="0.25">
      <c r="A857" s="14"/>
      <c r="B857" s="14"/>
      <c r="C857" s="14"/>
      <c r="D857" s="31" t="s">
        <v>998</v>
      </c>
      <c r="E857" s="12">
        <v>1</v>
      </c>
      <c r="F857" s="16">
        <f>G839+G841+G843+G845+G847+G849+G851+G853+G855</f>
        <v>882</v>
      </c>
      <c r="G857" s="16">
        <f>ROUND(E857*F857,2)</f>
        <v>882</v>
      </c>
      <c r="H857" s="12">
        <v>1</v>
      </c>
      <c r="I857" s="16">
        <f>J839+J841+J843+J845+J847+J849+J851+J853+J855</f>
        <v>0</v>
      </c>
      <c r="J857" s="16">
        <f>ROUND(H857*I857,2)</f>
        <v>0</v>
      </c>
    </row>
    <row r="858" spans="1:10" ht="1.1499999999999999" customHeight="1" x14ac:dyDescent="0.25">
      <c r="A858" s="17"/>
      <c r="B858" s="17"/>
      <c r="C858" s="17"/>
      <c r="D858" s="32"/>
      <c r="E858" s="17"/>
      <c r="F858" s="17"/>
      <c r="G858" s="17"/>
      <c r="H858" s="17"/>
      <c r="I858" s="17"/>
      <c r="J858" s="17"/>
    </row>
    <row r="859" spans="1:10" x14ac:dyDescent="0.25">
      <c r="A859" s="26" t="s">
        <v>999</v>
      </c>
      <c r="B859" s="26" t="s">
        <v>10</v>
      </c>
      <c r="C859" s="26" t="s">
        <v>11</v>
      </c>
      <c r="D859" s="35" t="s">
        <v>921</v>
      </c>
      <c r="E859" s="27">
        <f t="shared" ref="E859:J859" si="81">E876</f>
        <v>1</v>
      </c>
      <c r="F859" s="27">
        <f t="shared" si="81"/>
        <v>1123.5</v>
      </c>
      <c r="G859" s="27">
        <f t="shared" si="81"/>
        <v>1123.5</v>
      </c>
      <c r="H859" s="27">
        <f t="shared" si="81"/>
        <v>1</v>
      </c>
      <c r="I859" s="27">
        <f t="shared" si="81"/>
        <v>0</v>
      </c>
      <c r="J859" s="27">
        <f t="shared" si="81"/>
        <v>0</v>
      </c>
    </row>
    <row r="860" spans="1:10" x14ac:dyDescent="0.25">
      <c r="A860" s="10" t="s">
        <v>967</v>
      </c>
      <c r="B860" s="11" t="s">
        <v>16</v>
      </c>
      <c r="C860" s="11" t="s">
        <v>17</v>
      </c>
      <c r="D860" s="15" t="s">
        <v>875</v>
      </c>
      <c r="E860" s="12">
        <v>20</v>
      </c>
      <c r="F860" s="12">
        <v>15.75</v>
      </c>
      <c r="G860" s="13">
        <f>ROUND(E860*F860,2)</f>
        <v>315</v>
      </c>
      <c r="H860" s="12">
        <v>20</v>
      </c>
      <c r="I860" s="36">
        <v>0</v>
      </c>
      <c r="J860" s="13">
        <f>ROUND(H860*I860,2)</f>
        <v>0</v>
      </c>
    </row>
    <row r="861" spans="1:10" ht="56.25" x14ac:dyDescent="0.25">
      <c r="A861" s="14"/>
      <c r="B861" s="14"/>
      <c r="C861" s="14"/>
      <c r="D861" s="15" t="s">
        <v>968</v>
      </c>
      <c r="E861" s="14"/>
      <c r="F861" s="14"/>
      <c r="G861" s="14"/>
      <c r="H861" s="14"/>
      <c r="I861" s="14"/>
      <c r="J861" s="14"/>
    </row>
    <row r="862" spans="1:10" x14ac:dyDescent="0.25">
      <c r="A862" s="10" t="s">
        <v>969</v>
      </c>
      <c r="B862" s="11" t="s">
        <v>16</v>
      </c>
      <c r="C862" s="11" t="s">
        <v>17</v>
      </c>
      <c r="D862" s="15" t="s">
        <v>878</v>
      </c>
      <c r="E862" s="12">
        <v>4</v>
      </c>
      <c r="F862" s="12">
        <v>5.25</v>
      </c>
      <c r="G862" s="13">
        <f>ROUND(E862*F862,2)</f>
        <v>21</v>
      </c>
      <c r="H862" s="12">
        <v>4</v>
      </c>
      <c r="I862" s="36">
        <v>0</v>
      </c>
      <c r="J862" s="13">
        <f>ROUND(H862*I862,2)</f>
        <v>0</v>
      </c>
    </row>
    <row r="863" spans="1:10" ht="67.5" x14ac:dyDescent="0.25">
      <c r="A863" s="14"/>
      <c r="B863" s="14"/>
      <c r="C863" s="14"/>
      <c r="D863" s="15" t="s">
        <v>970</v>
      </c>
      <c r="E863" s="14"/>
      <c r="F863" s="14"/>
      <c r="G863" s="14"/>
      <c r="H863" s="14"/>
      <c r="I863" s="14"/>
      <c r="J863" s="14"/>
    </row>
    <row r="864" spans="1:10" x14ac:dyDescent="0.25">
      <c r="A864" s="10" t="s">
        <v>971</v>
      </c>
      <c r="B864" s="11" t="s">
        <v>16</v>
      </c>
      <c r="C864" s="11" t="s">
        <v>17</v>
      </c>
      <c r="D864" s="15" t="s">
        <v>881</v>
      </c>
      <c r="E864" s="12">
        <v>20</v>
      </c>
      <c r="F864" s="12">
        <v>5.25</v>
      </c>
      <c r="G864" s="13">
        <f>ROUND(E864*F864,2)</f>
        <v>105</v>
      </c>
      <c r="H864" s="12">
        <v>20</v>
      </c>
      <c r="I864" s="36">
        <v>0</v>
      </c>
      <c r="J864" s="13">
        <f>ROUND(H864*I864,2)</f>
        <v>0</v>
      </c>
    </row>
    <row r="865" spans="1:10" ht="67.5" x14ac:dyDescent="0.25">
      <c r="A865" s="14"/>
      <c r="B865" s="14"/>
      <c r="C865" s="14"/>
      <c r="D865" s="15" t="s">
        <v>972</v>
      </c>
      <c r="E865" s="14"/>
      <c r="F865" s="14"/>
      <c r="G865" s="14"/>
      <c r="H865" s="14"/>
      <c r="I865" s="14"/>
      <c r="J865" s="14"/>
    </row>
    <row r="866" spans="1:10" x14ac:dyDescent="0.25">
      <c r="A866" s="10" t="s">
        <v>973</v>
      </c>
      <c r="B866" s="11" t="s">
        <v>16</v>
      </c>
      <c r="C866" s="11" t="s">
        <v>17</v>
      </c>
      <c r="D866" s="15" t="s">
        <v>884</v>
      </c>
      <c r="E866" s="12">
        <v>80</v>
      </c>
      <c r="F866" s="12">
        <v>5.25</v>
      </c>
      <c r="G866" s="13">
        <f>ROUND(E866*F866,2)</f>
        <v>420</v>
      </c>
      <c r="H866" s="12">
        <v>80</v>
      </c>
      <c r="I866" s="36">
        <v>0</v>
      </c>
      <c r="J866" s="13">
        <f>ROUND(H866*I866,2)</f>
        <v>0</v>
      </c>
    </row>
    <row r="867" spans="1:10" ht="67.5" x14ac:dyDescent="0.25">
      <c r="A867" s="14"/>
      <c r="B867" s="14"/>
      <c r="C867" s="14"/>
      <c r="D867" s="15" t="s">
        <v>974</v>
      </c>
      <c r="E867" s="14"/>
      <c r="F867" s="14"/>
      <c r="G867" s="14"/>
      <c r="H867" s="14"/>
      <c r="I867" s="14"/>
      <c r="J867" s="14"/>
    </row>
    <row r="868" spans="1:10" x14ac:dyDescent="0.25">
      <c r="A868" s="10" t="s">
        <v>975</v>
      </c>
      <c r="B868" s="11" t="s">
        <v>16</v>
      </c>
      <c r="C868" s="11" t="s">
        <v>17</v>
      </c>
      <c r="D868" s="15" t="s">
        <v>887</v>
      </c>
      <c r="E868" s="12">
        <v>10</v>
      </c>
      <c r="F868" s="12">
        <v>5.25</v>
      </c>
      <c r="G868" s="13">
        <f>ROUND(E868*F868,2)</f>
        <v>52.5</v>
      </c>
      <c r="H868" s="12">
        <v>10</v>
      </c>
      <c r="I868" s="36">
        <v>0</v>
      </c>
      <c r="J868" s="13">
        <f>ROUND(H868*I868,2)</f>
        <v>0</v>
      </c>
    </row>
    <row r="869" spans="1:10" ht="56.25" x14ac:dyDescent="0.25">
      <c r="A869" s="14"/>
      <c r="B869" s="14"/>
      <c r="C869" s="14"/>
      <c r="D869" s="15" t="s">
        <v>976</v>
      </c>
      <c r="E869" s="14"/>
      <c r="F869" s="14"/>
      <c r="G869" s="14"/>
      <c r="H869" s="14"/>
      <c r="I869" s="14"/>
      <c r="J869" s="14"/>
    </row>
    <row r="870" spans="1:10" x14ac:dyDescent="0.25">
      <c r="A870" s="10" t="s">
        <v>994</v>
      </c>
      <c r="B870" s="11" t="s">
        <v>16</v>
      </c>
      <c r="C870" s="11" t="s">
        <v>17</v>
      </c>
      <c r="D870" s="15" t="s">
        <v>914</v>
      </c>
      <c r="E870" s="12">
        <v>80</v>
      </c>
      <c r="F870" s="12">
        <v>2.1</v>
      </c>
      <c r="G870" s="13">
        <f>ROUND(E870*F870,2)</f>
        <v>168</v>
      </c>
      <c r="H870" s="12">
        <v>80</v>
      </c>
      <c r="I870" s="36">
        <v>0</v>
      </c>
      <c r="J870" s="13">
        <f>ROUND(H870*I870,2)</f>
        <v>0</v>
      </c>
    </row>
    <row r="871" spans="1:10" ht="56.25" x14ac:dyDescent="0.25">
      <c r="A871" s="14"/>
      <c r="B871" s="14"/>
      <c r="C871" s="14"/>
      <c r="D871" s="15" t="s">
        <v>995</v>
      </c>
      <c r="E871" s="14"/>
      <c r="F871" s="14"/>
      <c r="G871" s="14"/>
      <c r="H871" s="14"/>
      <c r="I871" s="14"/>
      <c r="J871" s="14"/>
    </row>
    <row r="872" spans="1:10" x14ac:dyDescent="0.25">
      <c r="A872" s="10" t="s">
        <v>977</v>
      </c>
      <c r="B872" s="11" t="s">
        <v>16</v>
      </c>
      <c r="C872" s="11" t="s">
        <v>17</v>
      </c>
      <c r="D872" s="15" t="s">
        <v>890</v>
      </c>
      <c r="E872" s="12">
        <v>10</v>
      </c>
      <c r="F872" s="12">
        <v>2.1</v>
      </c>
      <c r="G872" s="13">
        <f>ROUND(E872*F872,2)</f>
        <v>21</v>
      </c>
      <c r="H872" s="12">
        <v>10</v>
      </c>
      <c r="I872" s="36">
        <v>0</v>
      </c>
      <c r="J872" s="13">
        <f>ROUND(H872*I872,2)</f>
        <v>0</v>
      </c>
    </row>
    <row r="873" spans="1:10" ht="67.5" x14ac:dyDescent="0.25">
      <c r="A873" s="14"/>
      <c r="B873" s="14"/>
      <c r="C873" s="14"/>
      <c r="D873" s="15" t="s">
        <v>978</v>
      </c>
      <c r="E873" s="14"/>
      <c r="F873" s="14"/>
      <c r="G873" s="14"/>
      <c r="H873" s="14"/>
      <c r="I873" s="14"/>
      <c r="J873" s="14"/>
    </row>
    <row r="874" spans="1:10" x14ac:dyDescent="0.25">
      <c r="A874" s="10" t="s">
        <v>979</v>
      </c>
      <c r="B874" s="11" t="s">
        <v>16</v>
      </c>
      <c r="C874" s="11" t="s">
        <v>17</v>
      </c>
      <c r="D874" s="15" t="s">
        <v>893</v>
      </c>
      <c r="E874" s="12">
        <v>10</v>
      </c>
      <c r="F874" s="12">
        <v>2.1</v>
      </c>
      <c r="G874" s="13">
        <f>ROUND(E874*F874,2)</f>
        <v>21</v>
      </c>
      <c r="H874" s="12">
        <v>10</v>
      </c>
      <c r="I874" s="36">
        <v>0</v>
      </c>
      <c r="J874" s="13">
        <f>ROUND(H874*I874,2)</f>
        <v>0</v>
      </c>
    </row>
    <row r="875" spans="1:10" ht="67.5" x14ac:dyDescent="0.25">
      <c r="A875" s="14"/>
      <c r="B875" s="14"/>
      <c r="C875" s="14"/>
      <c r="D875" s="15" t="s">
        <v>980</v>
      </c>
      <c r="E875" s="14"/>
      <c r="F875" s="14"/>
      <c r="G875" s="14"/>
      <c r="H875" s="14"/>
      <c r="I875" s="14"/>
      <c r="J875" s="14"/>
    </row>
    <row r="876" spans="1:10" x14ac:dyDescent="0.25">
      <c r="A876" s="14"/>
      <c r="B876" s="14"/>
      <c r="C876" s="14"/>
      <c r="D876" s="31" t="s">
        <v>1000</v>
      </c>
      <c r="E876" s="12">
        <v>1</v>
      </c>
      <c r="F876" s="16">
        <f>G860+G862+G864+G866+G868+G870+G872+G874</f>
        <v>1123.5</v>
      </c>
      <c r="G876" s="16">
        <f>ROUND(E876*F876,2)</f>
        <v>1123.5</v>
      </c>
      <c r="H876" s="12">
        <v>1</v>
      </c>
      <c r="I876" s="16">
        <f>J860+J862+J864+J866+J868+J870+J872+J874</f>
        <v>0</v>
      </c>
      <c r="J876" s="16">
        <f>ROUND(H876*I876,2)</f>
        <v>0</v>
      </c>
    </row>
    <row r="877" spans="1:10" ht="1.1499999999999999" customHeight="1" x14ac:dyDescent="0.25">
      <c r="A877" s="17"/>
      <c r="B877" s="17"/>
      <c r="C877" s="17"/>
      <c r="D877" s="32"/>
      <c r="E877" s="17"/>
      <c r="F877" s="17"/>
      <c r="G877" s="17"/>
      <c r="H877" s="17"/>
      <c r="I877" s="17"/>
      <c r="J877" s="17"/>
    </row>
    <row r="878" spans="1:10" x14ac:dyDescent="0.25">
      <c r="A878" s="26" t="s">
        <v>1001</v>
      </c>
      <c r="B878" s="26" t="s">
        <v>10</v>
      </c>
      <c r="C878" s="26" t="s">
        <v>11</v>
      </c>
      <c r="D878" s="35" t="s">
        <v>924</v>
      </c>
      <c r="E878" s="27">
        <f t="shared" ref="E878:J878" si="82">E883</f>
        <v>1</v>
      </c>
      <c r="F878" s="27">
        <f t="shared" si="82"/>
        <v>1328.25</v>
      </c>
      <c r="G878" s="27">
        <f t="shared" si="82"/>
        <v>1328.25</v>
      </c>
      <c r="H878" s="27">
        <f t="shared" si="82"/>
        <v>1</v>
      </c>
      <c r="I878" s="27">
        <f t="shared" si="82"/>
        <v>0</v>
      </c>
      <c r="J878" s="27">
        <f t="shared" si="82"/>
        <v>0</v>
      </c>
    </row>
    <row r="879" spans="1:10" x14ac:dyDescent="0.25">
      <c r="A879" s="10" t="s">
        <v>967</v>
      </c>
      <c r="B879" s="11" t="s">
        <v>16</v>
      </c>
      <c r="C879" s="11" t="s">
        <v>17</v>
      </c>
      <c r="D879" s="15" t="s">
        <v>875</v>
      </c>
      <c r="E879" s="12">
        <v>15</v>
      </c>
      <c r="F879" s="12">
        <v>15.75</v>
      </c>
      <c r="G879" s="13">
        <f>ROUND(E879*F879,2)</f>
        <v>236.25</v>
      </c>
      <c r="H879" s="12">
        <v>15</v>
      </c>
      <c r="I879" s="36">
        <v>0</v>
      </c>
      <c r="J879" s="13">
        <f>ROUND(H879*I879,2)</f>
        <v>0</v>
      </c>
    </row>
    <row r="880" spans="1:10" ht="56.25" x14ac:dyDescent="0.25">
      <c r="A880" s="14"/>
      <c r="B880" s="14"/>
      <c r="C880" s="14"/>
      <c r="D880" s="15" t="s">
        <v>968</v>
      </c>
      <c r="E880" s="14"/>
      <c r="F880" s="14"/>
      <c r="G880" s="14"/>
      <c r="H880" s="14"/>
      <c r="I880" s="14"/>
      <c r="J880" s="14"/>
    </row>
    <row r="881" spans="1:10" x14ac:dyDescent="0.25">
      <c r="A881" s="10" t="s">
        <v>907</v>
      </c>
      <c r="B881" s="11" t="s">
        <v>16</v>
      </c>
      <c r="C881" s="11" t="s">
        <v>17</v>
      </c>
      <c r="D881" s="15" t="s">
        <v>908</v>
      </c>
      <c r="E881" s="12">
        <v>4</v>
      </c>
      <c r="F881" s="12">
        <v>273</v>
      </c>
      <c r="G881" s="13">
        <f>ROUND(E881*F881,2)</f>
        <v>1092</v>
      </c>
      <c r="H881" s="12">
        <v>4</v>
      </c>
      <c r="I881" s="36">
        <v>0</v>
      </c>
      <c r="J881" s="13">
        <f>ROUND(H881*I881,2)</f>
        <v>0</v>
      </c>
    </row>
    <row r="882" spans="1:10" ht="45" x14ac:dyDescent="0.25">
      <c r="A882" s="14"/>
      <c r="B882" s="14"/>
      <c r="C882" s="14"/>
      <c r="D882" s="15" t="s">
        <v>909</v>
      </c>
      <c r="E882" s="14"/>
      <c r="F882" s="14"/>
      <c r="G882" s="14"/>
      <c r="H882" s="14"/>
      <c r="I882" s="14"/>
      <c r="J882" s="14"/>
    </row>
    <row r="883" spans="1:10" x14ac:dyDescent="0.25">
      <c r="A883" s="14"/>
      <c r="B883" s="14"/>
      <c r="C883" s="14"/>
      <c r="D883" s="31" t="s">
        <v>1002</v>
      </c>
      <c r="E883" s="12">
        <v>1</v>
      </c>
      <c r="F883" s="16">
        <f>G879+G881</f>
        <v>1328.25</v>
      </c>
      <c r="G883" s="16">
        <f>ROUND(E883*F883,2)</f>
        <v>1328.25</v>
      </c>
      <c r="H883" s="12">
        <v>1</v>
      </c>
      <c r="I883" s="16">
        <f>J879+J881</f>
        <v>0</v>
      </c>
      <c r="J883" s="16">
        <f>ROUND(H883*I883,2)</f>
        <v>0</v>
      </c>
    </row>
    <row r="884" spans="1:10" ht="1.1499999999999999" customHeight="1" x14ac:dyDescent="0.25">
      <c r="A884" s="17"/>
      <c r="B884" s="17"/>
      <c r="C884" s="17"/>
      <c r="D884" s="32"/>
      <c r="E884" s="17"/>
      <c r="F884" s="17"/>
      <c r="G884" s="17"/>
      <c r="H884" s="17"/>
      <c r="I884" s="17"/>
      <c r="J884" s="17"/>
    </row>
    <row r="885" spans="1:10" x14ac:dyDescent="0.25">
      <c r="A885" s="26" t="s">
        <v>1003</v>
      </c>
      <c r="B885" s="26" t="s">
        <v>10</v>
      </c>
      <c r="C885" s="26" t="s">
        <v>11</v>
      </c>
      <c r="D885" s="35" t="s">
        <v>927</v>
      </c>
      <c r="E885" s="27">
        <f t="shared" ref="E885:J885" si="83">E908</f>
        <v>1</v>
      </c>
      <c r="F885" s="27">
        <f t="shared" si="83"/>
        <v>1066.8</v>
      </c>
      <c r="G885" s="27">
        <f t="shared" si="83"/>
        <v>1066.8</v>
      </c>
      <c r="H885" s="27">
        <f t="shared" si="83"/>
        <v>1</v>
      </c>
      <c r="I885" s="27">
        <f t="shared" si="83"/>
        <v>0</v>
      </c>
      <c r="J885" s="27">
        <f t="shared" si="83"/>
        <v>0</v>
      </c>
    </row>
    <row r="886" spans="1:10" x14ac:dyDescent="0.25">
      <c r="A886" s="10" t="s">
        <v>967</v>
      </c>
      <c r="B886" s="11" t="s">
        <v>16</v>
      </c>
      <c r="C886" s="11" t="s">
        <v>17</v>
      </c>
      <c r="D886" s="15" t="s">
        <v>875</v>
      </c>
      <c r="E886" s="12">
        <v>20</v>
      </c>
      <c r="F886" s="12">
        <v>15.75</v>
      </c>
      <c r="G886" s="13">
        <f>ROUND(E886*F886,2)</f>
        <v>315</v>
      </c>
      <c r="H886" s="12">
        <v>20</v>
      </c>
      <c r="I886" s="36">
        <v>0</v>
      </c>
      <c r="J886" s="13">
        <f>ROUND(H886*I886,2)</f>
        <v>0</v>
      </c>
    </row>
    <row r="887" spans="1:10" ht="56.25" x14ac:dyDescent="0.25">
      <c r="A887" s="14"/>
      <c r="B887" s="14"/>
      <c r="C887" s="14"/>
      <c r="D887" s="15" t="s">
        <v>968</v>
      </c>
      <c r="E887" s="14"/>
      <c r="F887" s="14"/>
      <c r="G887" s="14"/>
      <c r="H887" s="14"/>
      <c r="I887" s="14"/>
      <c r="J887" s="14"/>
    </row>
    <row r="888" spans="1:10" x14ac:dyDescent="0.25">
      <c r="A888" s="10" t="s">
        <v>969</v>
      </c>
      <c r="B888" s="11" t="s">
        <v>16</v>
      </c>
      <c r="C888" s="11" t="s">
        <v>17</v>
      </c>
      <c r="D888" s="15" t="s">
        <v>878</v>
      </c>
      <c r="E888" s="12">
        <v>6</v>
      </c>
      <c r="F888" s="12">
        <v>5.25</v>
      </c>
      <c r="G888" s="13">
        <f>ROUND(E888*F888,2)</f>
        <v>31.5</v>
      </c>
      <c r="H888" s="12">
        <v>6</v>
      </c>
      <c r="I888" s="36">
        <v>0</v>
      </c>
      <c r="J888" s="13">
        <f>ROUND(H888*I888,2)</f>
        <v>0</v>
      </c>
    </row>
    <row r="889" spans="1:10" ht="67.5" x14ac:dyDescent="0.25">
      <c r="A889" s="14"/>
      <c r="B889" s="14"/>
      <c r="C889" s="14"/>
      <c r="D889" s="15" t="s">
        <v>970</v>
      </c>
      <c r="E889" s="14"/>
      <c r="F889" s="14"/>
      <c r="G889" s="14"/>
      <c r="H889" s="14"/>
      <c r="I889" s="14"/>
      <c r="J889" s="14"/>
    </row>
    <row r="890" spans="1:10" x14ac:dyDescent="0.25">
      <c r="A890" s="10" t="s">
        <v>971</v>
      </c>
      <c r="B890" s="11" t="s">
        <v>16</v>
      </c>
      <c r="C890" s="11" t="s">
        <v>17</v>
      </c>
      <c r="D890" s="15" t="s">
        <v>881</v>
      </c>
      <c r="E890" s="12">
        <v>6</v>
      </c>
      <c r="F890" s="12">
        <v>5.25</v>
      </c>
      <c r="G890" s="13">
        <f>ROUND(E890*F890,2)</f>
        <v>31.5</v>
      </c>
      <c r="H890" s="12">
        <v>6</v>
      </c>
      <c r="I890" s="36">
        <v>0</v>
      </c>
      <c r="J890" s="13">
        <f>ROUND(H890*I890,2)</f>
        <v>0</v>
      </c>
    </row>
    <row r="891" spans="1:10" ht="67.5" x14ac:dyDescent="0.25">
      <c r="A891" s="14"/>
      <c r="B891" s="14"/>
      <c r="C891" s="14"/>
      <c r="D891" s="15" t="s">
        <v>972</v>
      </c>
      <c r="E891" s="14"/>
      <c r="F891" s="14"/>
      <c r="G891" s="14"/>
      <c r="H891" s="14"/>
      <c r="I891" s="14"/>
      <c r="J891" s="14"/>
    </row>
    <row r="892" spans="1:10" x14ac:dyDescent="0.25">
      <c r="A892" s="10" t="s">
        <v>973</v>
      </c>
      <c r="B892" s="11" t="s">
        <v>16</v>
      </c>
      <c r="C892" s="11" t="s">
        <v>17</v>
      </c>
      <c r="D892" s="15" t="s">
        <v>884</v>
      </c>
      <c r="E892" s="12">
        <v>40</v>
      </c>
      <c r="F892" s="12">
        <v>5.25</v>
      </c>
      <c r="G892" s="13">
        <f>ROUND(E892*F892,2)</f>
        <v>210</v>
      </c>
      <c r="H892" s="12">
        <v>40</v>
      </c>
      <c r="I892" s="36">
        <v>0</v>
      </c>
      <c r="J892" s="13">
        <f>ROUND(H892*I892,2)</f>
        <v>0</v>
      </c>
    </row>
    <row r="893" spans="1:10" ht="67.5" x14ac:dyDescent="0.25">
      <c r="A893" s="14"/>
      <c r="B893" s="14"/>
      <c r="C893" s="14"/>
      <c r="D893" s="15" t="s">
        <v>974</v>
      </c>
      <c r="E893" s="14"/>
      <c r="F893" s="14"/>
      <c r="G893" s="14"/>
      <c r="H893" s="14"/>
      <c r="I893" s="14"/>
      <c r="J893" s="14"/>
    </row>
    <row r="894" spans="1:10" x14ac:dyDescent="0.25">
      <c r="A894" s="10" t="s">
        <v>975</v>
      </c>
      <c r="B894" s="11" t="s">
        <v>16</v>
      </c>
      <c r="C894" s="11" t="s">
        <v>17</v>
      </c>
      <c r="D894" s="15" t="s">
        <v>887</v>
      </c>
      <c r="E894" s="12">
        <v>20</v>
      </c>
      <c r="F894" s="12">
        <v>5.25</v>
      </c>
      <c r="G894" s="13">
        <f>ROUND(E894*F894,2)</f>
        <v>105</v>
      </c>
      <c r="H894" s="12">
        <v>20</v>
      </c>
      <c r="I894" s="36">
        <v>0</v>
      </c>
      <c r="J894" s="13">
        <f>ROUND(H894*I894,2)</f>
        <v>0</v>
      </c>
    </row>
    <row r="895" spans="1:10" ht="56.25" x14ac:dyDescent="0.25">
      <c r="A895" s="14"/>
      <c r="B895" s="14"/>
      <c r="C895" s="14"/>
      <c r="D895" s="15" t="s">
        <v>976</v>
      </c>
      <c r="E895" s="14"/>
      <c r="F895" s="14"/>
      <c r="G895" s="14"/>
      <c r="H895" s="14"/>
      <c r="I895" s="14"/>
      <c r="J895" s="14"/>
    </row>
    <row r="896" spans="1:10" x14ac:dyDescent="0.25">
      <c r="A896" s="10" t="s">
        <v>977</v>
      </c>
      <c r="B896" s="11" t="s">
        <v>16</v>
      </c>
      <c r="C896" s="11" t="s">
        <v>17</v>
      </c>
      <c r="D896" s="15" t="s">
        <v>890</v>
      </c>
      <c r="E896" s="12">
        <v>20</v>
      </c>
      <c r="F896" s="12">
        <v>2.1</v>
      </c>
      <c r="G896" s="13">
        <f>ROUND(E896*F896,2)</f>
        <v>42</v>
      </c>
      <c r="H896" s="12">
        <v>20</v>
      </c>
      <c r="I896" s="36">
        <v>0</v>
      </c>
      <c r="J896" s="13">
        <f>ROUND(H896*I896,2)</f>
        <v>0</v>
      </c>
    </row>
    <row r="897" spans="1:10" ht="67.5" x14ac:dyDescent="0.25">
      <c r="A897" s="14"/>
      <c r="B897" s="14"/>
      <c r="C897" s="14"/>
      <c r="D897" s="15" t="s">
        <v>978</v>
      </c>
      <c r="E897" s="14"/>
      <c r="F897" s="14"/>
      <c r="G897" s="14"/>
      <c r="H897" s="14"/>
      <c r="I897" s="14"/>
      <c r="J897" s="14"/>
    </row>
    <row r="898" spans="1:10" x14ac:dyDescent="0.25">
      <c r="A898" s="10" t="s">
        <v>979</v>
      </c>
      <c r="B898" s="11" t="s">
        <v>16</v>
      </c>
      <c r="C898" s="11" t="s">
        <v>17</v>
      </c>
      <c r="D898" s="15" t="s">
        <v>893</v>
      </c>
      <c r="E898" s="12">
        <v>20</v>
      </c>
      <c r="F898" s="12">
        <v>2.1</v>
      </c>
      <c r="G898" s="13">
        <f>ROUND(E898*F898,2)</f>
        <v>42</v>
      </c>
      <c r="H898" s="12">
        <v>20</v>
      </c>
      <c r="I898" s="36">
        <v>0</v>
      </c>
      <c r="J898" s="13">
        <f>ROUND(H898*I898,2)</f>
        <v>0</v>
      </c>
    </row>
    <row r="899" spans="1:10" ht="67.5" x14ac:dyDescent="0.25">
      <c r="A899" s="14"/>
      <c r="B899" s="14"/>
      <c r="C899" s="14"/>
      <c r="D899" s="15" t="s">
        <v>980</v>
      </c>
      <c r="E899" s="14"/>
      <c r="F899" s="14"/>
      <c r="G899" s="14"/>
      <c r="H899" s="14"/>
      <c r="I899" s="14"/>
      <c r="J899" s="14"/>
    </row>
    <row r="900" spans="1:10" x14ac:dyDescent="0.25">
      <c r="A900" s="10" t="s">
        <v>981</v>
      </c>
      <c r="B900" s="11" t="s">
        <v>16</v>
      </c>
      <c r="C900" s="11" t="s">
        <v>17</v>
      </c>
      <c r="D900" s="15" t="s">
        <v>896</v>
      </c>
      <c r="E900" s="12">
        <v>10</v>
      </c>
      <c r="F900" s="12">
        <v>2.1</v>
      </c>
      <c r="G900" s="13">
        <f>ROUND(E900*F900,2)</f>
        <v>21</v>
      </c>
      <c r="H900" s="12">
        <v>10</v>
      </c>
      <c r="I900" s="36">
        <v>0</v>
      </c>
      <c r="J900" s="13">
        <f>ROUND(H900*I900,2)</f>
        <v>0</v>
      </c>
    </row>
    <row r="901" spans="1:10" ht="56.25" x14ac:dyDescent="0.25">
      <c r="A901" s="14"/>
      <c r="B901" s="14"/>
      <c r="C901" s="14"/>
      <c r="D901" s="15" t="s">
        <v>982</v>
      </c>
      <c r="E901" s="14"/>
      <c r="F901" s="14"/>
      <c r="G901" s="14"/>
      <c r="H901" s="14"/>
      <c r="I901" s="14"/>
      <c r="J901" s="14"/>
    </row>
    <row r="902" spans="1:10" x14ac:dyDescent="0.25">
      <c r="A902" s="10" t="s">
        <v>983</v>
      </c>
      <c r="B902" s="11" t="s">
        <v>16</v>
      </c>
      <c r="C902" s="11" t="s">
        <v>17</v>
      </c>
      <c r="D902" s="15" t="s">
        <v>899</v>
      </c>
      <c r="E902" s="12">
        <v>10</v>
      </c>
      <c r="F902" s="12">
        <v>2.1</v>
      </c>
      <c r="G902" s="13">
        <f>ROUND(E902*F902,2)</f>
        <v>21</v>
      </c>
      <c r="H902" s="12">
        <v>10</v>
      </c>
      <c r="I902" s="36">
        <v>0</v>
      </c>
      <c r="J902" s="13">
        <f>ROUND(H902*I902,2)</f>
        <v>0</v>
      </c>
    </row>
    <row r="903" spans="1:10" ht="67.5" x14ac:dyDescent="0.25">
      <c r="A903" s="14"/>
      <c r="B903" s="14"/>
      <c r="C903" s="14"/>
      <c r="D903" s="15" t="s">
        <v>984</v>
      </c>
      <c r="E903" s="14"/>
      <c r="F903" s="14"/>
      <c r="G903" s="14"/>
      <c r="H903" s="14"/>
      <c r="I903" s="14"/>
      <c r="J903" s="14"/>
    </row>
    <row r="904" spans="1:10" x14ac:dyDescent="0.25">
      <c r="A904" s="10" t="s">
        <v>985</v>
      </c>
      <c r="B904" s="11" t="s">
        <v>16</v>
      </c>
      <c r="C904" s="11" t="s">
        <v>17</v>
      </c>
      <c r="D904" s="15" t="s">
        <v>986</v>
      </c>
      <c r="E904" s="12">
        <v>4</v>
      </c>
      <c r="F904" s="12">
        <v>43.05</v>
      </c>
      <c r="G904" s="13">
        <f>ROUND(E904*F904,2)</f>
        <v>172.2</v>
      </c>
      <c r="H904" s="12">
        <v>4</v>
      </c>
      <c r="I904" s="36">
        <v>0</v>
      </c>
      <c r="J904" s="13">
        <f>ROUND(H904*I904,2)</f>
        <v>0</v>
      </c>
    </row>
    <row r="905" spans="1:10" ht="56.25" x14ac:dyDescent="0.25">
      <c r="A905" s="14"/>
      <c r="B905" s="14"/>
      <c r="C905" s="14"/>
      <c r="D905" s="15" t="s">
        <v>987</v>
      </c>
      <c r="E905" s="14"/>
      <c r="F905" s="14"/>
      <c r="G905" s="14"/>
      <c r="H905" s="14"/>
      <c r="I905" s="14"/>
      <c r="J905" s="14"/>
    </row>
    <row r="906" spans="1:10" x14ac:dyDescent="0.25">
      <c r="A906" s="10" t="s">
        <v>959</v>
      </c>
      <c r="B906" s="11" t="s">
        <v>16</v>
      </c>
      <c r="C906" s="11" t="s">
        <v>17</v>
      </c>
      <c r="D906" s="15" t="s">
        <v>960</v>
      </c>
      <c r="E906" s="12">
        <v>6</v>
      </c>
      <c r="F906" s="12">
        <v>12.6</v>
      </c>
      <c r="G906" s="13">
        <f>ROUND(E906*F906,2)</f>
        <v>75.599999999999994</v>
      </c>
      <c r="H906" s="12">
        <v>6</v>
      </c>
      <c r="I906" s="36">
        <v>0</v>
      </c>
      <c r="J906" s="13">
        <f>ROUND(H906*I906,2)</f>
        <v>0</v>
      </c>
    </row>
    <row r="907" spans="1:10" ht="123.75" x14ac:dyDescent="0.25">
      <c r="A907" s="14"/>
      <c r="B907" s="14"/>
      <c r="C907" s="14"/>
      <c r="D907" s="15" t="s">
        <v>961</v>
      </c>
      <c r="E907" s="14"/>
      <c r="F907" s="14"/>
      <c r="G907" s="14"/>
      <c r="H907" s="14"/>
      <c r="I907" s="14"/>
      <c r="J907" s="14"/>
    </row>
    <row r="908" spans="1:10" x14ac:dyDescent="0.25">
      <c r="A908" s="14"/>
      <c r="B908" s="14"/>
      <c r="C908" s="14"/>
      <c r="D908" s="31" t="s">
        <v>1004</v>
      </c>
      <c r="E908" s="12">
        <v>1</v>
      </c>
      <c r="F908" s="16">
        <f>G886+G888+G890+G892+G894+G896+G898+G900+G902+G904+G906</f>
        <v>1066.8</v>
      </c>
      <c r="G908" s="16">
        <f>ROUND(E908*F908,2)</f>
        <v>1066.8</v>
      </c>
      <c r="H908" s="12">
        <v>1</v>
      </c>
      <c r="I908" s="16">
        <f>J886+J888+J890+J892+J894+J896+J898+J900+J902+J904+J906</f>
        <v>0</v>
      </c>
      <c r="J908" s="16">
        <f>ROUND(H908*I908,2)</f>
        <v>0</v>
      </c>
    </row>
    <row r="909" spans="1:10" ht="1.1499999999999999" customHeight="1" x14ac:dyDescent="0.25">
      <c r="A909" s="17"/>
      <c r="B909" s="17"/>
      <c r="C909" s="17"/>
      <c r="D909" s="32"/>
      <c r="E909" s="17"/>
      <c r="F909" s="17"/>
      <c r="G909" s="17"/>
      <c r="H909" s="17"/>
      <c r="I909" s="17"/>
      <c r="J909" s="17"/>
    </row>
    <row r="910" spans="1:10" x14ac:dyDescent="0.25">
      <c r="A910" s="14"/>
      <c r="B910" s="14"/>
      <c r="C910" s="14"/>
      <c r="D910" s="31" t="s">
        <v>1005</v>
      </c>
      <c r="E910" s="12">
        <v>1</v>
      </c>
      <c r="F910" s="16">
        <f>G773+G780+G787+G812+G819+G838+G859+G878+G885</f>
        <v>11012.08</v>
      </c>
      <c r="G910" s="16">
        <f>ROUND(E910*F910,2)</f>
        <v>11012.08</v>
      </c>
      <c r="H910" s="12">
        <v>1</v>
      </c>
      <c r="I910" s="16">
        <f>J773+J780+J787+J812+J819+J838+J859+J878+J885</f>
        <v>0</v>
      </c>
      <c r="J910" s="16">
        <f>ROUND(H910*I910,2)</f>
        <v>0</v>
      </c>
    </row>
    <row r="911" spans="1:10" ht="1.1499999999999999" customHeight="1" x14ac:dyDescent="0.25">
      <c r="A911" s="17"/>
      <c r="B911" s="17"/>
      <c r="C911" s="17"/>
      <c r="D911" s="32"/>
      <c r="E911" s="17"/>
      <c r="F911" s="17"/>
      <c r="G911" s="17"/>
      <c r="H911" s="17"/>
      <c r="I911" s="17"/>
      <c r="J911" s="17"/>
    </row>
    <row r="912" spans="1:10" x14ac:dyDescent="0.25">
      <c r="A912" s="22" t="s">
        <v>1006</v>
      </c>
      <c r="B912" s="22" t="s">
        <v>10</v>
      </c>
      <c r="C912" s="22" t="s">
        <v>11</v>
      </c>
      <c r="D912" s="34" t="s">
        <v>1007</v>
      </c>
      <c r="E912" s="23">
        <f t="shared" ref="E912:J912" si="84">E1051</f>
        <v>1</v>
      </c>
      <c r="F912" s="23">
        <f t="shared" si="84"/>
        <v>10340.08</v>
      </c>
      <c r="G912" s="23">
        <f t="shared" si="84"/>
        <v>10340.08</v>
      </c>
      <c r="H912" s="23">
        <f t="shared" si="84"/>
        <v>1</v>
      </c>
      <c r="I912" s="23">
        <f t="shared" si="84"/>
        <v>0</v>
      </c>
      <c r="J912" s="23">
        <f t="shared" si="84"/>
        <v>0</v>
      </c>
    </row>
    <row r="913" spans="1:10" x14ac:dyDescent="0.25">
      <c r="A913" s="14"/>
      <c r="B913" s="14"/>
      <c r="C913" s="14"/>
      <c r="D913" s="15" t="s">
        <v>951</v>
      </c>
      <c r="E913" s="14"/>
      <c r="F913" s="14"/>
      <c r="G913" s="14"/>
      <c r="H913" s="14"/>
      <c r="I913" s="14"/>
      <c r="J913" s="14"/>
    </row>
    <row r="914" spans="1:10" x14ac:dyDescent="0.25">
      <c r="A914" s="26" t="s">
        <v>1008</v>
      </c>
      <c r="B914" s="26" t="s">
        <v>10</v>
      </c>
      <c r="C914" s="26" t="s">
        <v>11</v>
      </c>
      <c r="D914" s="35" t="s">
        <v>846</v>
      </c>
      <c r="E914" s="27">
        <f t="shared" ref="E914:J914" si="85">E919</f>
        <v>1</v>
      </c>
      <c r="F914" s="27">
        <f t="shared" si="85"/>
        <v>2528.08</v>
      </c>
      <c r="G914" s="27">
        <f t="shared" si="85"/>
        <v>2528.08</v>
      </c>
      <c r="H914" s="27">
        <f t="shared" si="85"/>
        <v>1</v>
      </c>
      <c r="I914" s="27">
        <f t="shared" si="85"/>
        <v>0</v>
      </c>
      <c r="J914" s="27">
        <f t="shared" si="85"/>
        <v>0</v>
      </c>
    </row>
    <row r="915" spans="1:10" x14ac:dyDescent="0.25">
      <c r="A915" s="10" t="s">
        <v>1009</v>
      </c>
      <c r="B915" s="11" t="s">
        <v>16</v>
      </c>
      <c r="C915" s="11" t="s">
        <v>17</v>
      </c>
      <c r="D915" s="15" t="s">
        <v>848</v>
      </c>
      <c r="E915" s="12">
        <v>1100</v>
      </c>
      <c r="F915" s="12">
        <v>2.2599999999999998</v>
      </c>
      <c r="G915" s="13">
        <f>ROUND(E915*F915,2)</f>
        <v>2486</v>
      </c>
      <c r="H915" s="12">
        <v>1100</v>
      </c>
      <c r="I915" s="36">
        <v>0</v>
      </c>
      <c r="J915" s="13">
        <f>ROUND(H915*I915,2)</f>
        <v>0</v>
      </c>
    </row>
    <row r="916" spans="1:10" ht="101.25" x14ac:dyDescent="0.25">
      <c r="A916" s="14"/>
      <c r="B916" s="14"/>
      <c r="C916" s="14"/>
      <c r="D916" s="15" t="s">
        <v>1010</v>
      </c>
      <c r="E916" s="14"/>
      <c r="F916" s="14"/>
      <c r="G916" s="14"/>
      <c r="H916" s="14"/>
      <c r="I916" s="14"/>
      <c r="J916" s="14"/>
    </row>
    <row r="917" spans="1:10" x14ac:dyDescent="0.25">
      <c r="A917" s="10" t="s">
        <v>1011</v>
      </c>
      <c r="B917" s="11" t="s">
        <v>16</v>
      </c>
      <c r="C917" s="11" t="s">
        <v>17</v>
      </c>
      <c r="D917" s="15" t="s">
        <v>851</v>
      </c>
      <c r="E917" s="12">
        <v>16</v>
      </c>
      <c r="F917" s="12">
        <v>2.63</v>
      </c>
      <c r="G917" s="13">
        <f>ROUND(E917*F917,2)</f>
        <v>42.08</v>
      </c>
      <c r="H917" s="12">
        <v>16</v>
      </c>
      <c r="I917" s="36">
        <v>0</v>
      </c>
      <c r="J917" s="13">
        <f>ROUND(H917*I917,2)</f>
        <v>0</v>
      </c>
    </row>
    <row r="918" spans="1:10" ht="112.5" x14ac:dyDescent="0.25">
      <c r="A918" s="14"/>
      <c r="B918" s="14"/>
      <c r="C918" s="14"/>
      <c r="D918" s="15" t="s">
        <v>1012</v>
      </c>
      <c r="E918" s="14"/>
      <c r="F918" s="14"/>
      <c r="G918" s="14"/>
      <c r="H918" s="14"/>
      <c r="I918" s="14"/>
      <c r="J918" s="14"/>
    </row>
    <row r="919" spans="1:10" x14ac:dyDescent="0.25">
      <c r="A919" s="14"/>
      <c r="B919" s="14"/>
      <c r="C919" s="14"/>
      <c r="D919" s="31" t="s">
        <v>1013</v>
      </c>
      <c r="E919" s="12">
        <v>1</v>
      </c>
      <c r="F919" s="16">
        <f>G915+G917</f>
        <v>2528.08</v>
      </c>
      <c r="G919" s="16">
        <f>ROUND(E919*F919,2)</f>
        <v>2528.08</v>
      </c>
      <c r="H919" s="12">
        <v>1</v>
      </c>
      <c r="I919" s="16">
        <f>J915+J917</f>
        <v>0</v>
      </c>
      <c r="J919" s="16">
        <f>ROUND(H919*I919,2)</f>
        <v>0</v>
      </c>
    </row>
    <row r="920" spans="1:10" ht="1.1499999999999999" customHeight="1" x14ac:dyDescent="0.25">
      <c r="A920" s="17"/>
      <c r="B920" s="17"/>
      <c r="C920" s="17"/>
      <c r="D920" s="32"/>
      <c r="E920" s="17"/>
      <c r="F920" s="17"/>
      <c r="G920" s="17"/>
      <c r="H920" s="17"/>
      <c r="I920" s="17"/>
      <c r="J920" s="17"/>
    </row>
    <row r="921" spans="1:10" x14ac:dyDescent="0.25">
      <c r="A921" s="26" t="s">
        <v>1014</v>
      </c>
      <c r="B921" s="26" t="s">
        <v>10</v>
      </c>
      <c r="C921" s="26" t="s">
        <v>11</v>
      </c>
      <c r="D921" s="35" t="s">
        <v>861</v>
      </c>
      <c r="E921" s="27">
        <f t="shared" ref="E921:J921" si="86">E926</f>
        <v>1</v>
      </c>
      <c r="F921" s="27">
        <f t="shared" si="86"/>
        <v>2394</v>
      </c>
      <c r="G921" s="27">
        <f t="shared" si="86"/>
        <v>2394</v>
      </c>
      <c r="H921" s="27">
        <f t="shared" si="86"/>
        <v>1</v>
      </c>
      <c r="I921" s="27">
        <f t="shared" si="86"/>
        <v>0</v>
      </c>
      <c r="J921" s="27">
        <f t="shared" si="86"/>
        <v>0</v>
      </c>
    </row>
    <row r="922" spans="1:10" x14ac:dyDescent="0.25">
      <c r="A922" s="10" t="s">
        <v>1015</v>
      </c>
      <c r="B922" s="11" t="s">
        <v>16</v>
      </c>
      <c r="C922" s="11" t="s">
        <v>17</v>
      </c>
      <c r="D922" s="15" t="s">
        <v>960</v>
      </c>
      <c r="E922" s="12">
        <v>150</v>
      </c>
      <c r="F922" s="12">
        <v>12.6</v>
      </c>
      <c r="G922" s="13">
        <f>ROUND(E922*F922,2)</f>
        <v>1890</v>
      </c>
      <c r="H922" s="12">
        <v>150</v>
      </c>
      <c r="I922" s="36">
        <v>0</v>
      </c>
      <c r="J922" s="13">
        <f>ROUND(H922*I922,2)</f>
        <v>0</v>
      </c>
    </row>
    <row r="923" spans="1:10" ht="135" x14ac:dyDescent="0.25">
      <c r="A923" s="14"/>
      <c r="B923" s="14"/>
      <c r="C923" s="14"/>
      <c r="D923" s="15" t="s">
        <v>1016</v>
      </c>
      <c r="E923" s="14"/>
      <c r="F923" s="14"/>
      <c r="G923" s="14"/>
      <c r="H923" s="14"/>
      <c r="I923" s="14"/>
      <c r="J923" s="14"/>
    </row>
    <row r="924" spans="1:10" x14ac:dyDescent="0.25">
      <c r="A924" s="10" t="s">
        <v>1017</v>
      </c>
      <c r="B924" s="11" t="s">
        <v>16</v>
      </c>
      <c r="C924" s="11" t="s">
        <v>17</v>
      </c>
      <c r="D924" s="15" t="s">
        <v>963</v>
      </c>
      <c r="E924" s="12">
        <v>80</v>
      </c>
      <c r="F924" s="12">
        <v>6.3</v>
      </c>
      <c r="G924" s="13">
        <f>ROUND(E924*F924,2)</f>
        <v>504</v>
      </c>
      <c r="H924" s="12">
        <v>80</v>
      </c>
      <c r="I924" s="36">
        <v>0</v>
      </c>
      <c r="J924" s="13">
        <f>ROUND(H924*I924,2)</f>
        <v>0</v>
      </c>
    </row>
    <row r="925" spans="1:10" ht="112.5" x14ac:dyDescent="0.25">
      <c r="A925" s="14"/>
      <c r="B925" s="14"/>
      <c r="C925" s="14"/>
      <c r="D925" s="15" t="s">
        <v>1018</v>
      </c>
      <c r="E925" s="14"/>
      <c r="F925" s="14"/>
      <c r="G925" s="14"/>
      <c r="H925" s="14"/>
      <c r="I925" s="14"/>
      <c r="J925" s="14"/>
    </row>
    <row r="926" spans="1:10" x14ac:dyDescent="0.25">
      <c r="A926" s="14"/>
      <c r="B926" s="14"/>
      <c r="C926" s="14"/>
      <c r="D926" s="31" t="s">
        <v>1019</v>
      </c>
      <c r="E926" s="12">
        <v>1</v>
      </c>
      <c r="F926" s="16">
        <f>G922+G924</f>
        <v>2394</v>
      </c>
      <c r="G926" s="16">
        <f>ROUND(E926*F926,2)</f>
        <v>2394</v>
      </c>
      <c r="H926" s="12">
        <v>1</v>
      </c>
      <c r="I926" s="16">
        <f>J922+J924</f>
        <v>0</v>
      </c>
      <c r="J926" s="16">
        <f>ROUND(H926*I926,2)</f>
        <v>0</v>
      </c>
    </row>
    <row r="927" spans="1:10" ht="1.1499999999999999" customHeight="1" x14ac:dyDescent="0.25">
      <c r="A927" s="17"/>
      <c r="B927" s="17"/>
      <c r="C927" s="17"/>
      <c r="D927" s="32"/>
      <c r="E927" s="17"/>
      <c r="F927" s="17"/>
      <c r="G927" s="17"/>
      <c r="H927" s="17"/>
      <c r="I927" s="17"/>
      <c r="J927" s="17"/>
    </row>
    <row r="928" spans="1:10" x14ac:dyDescent="0.25">
      <c r="A928" s="26" t="s">
        <v>1020</v>
      </c>
      <c r="B928" s="26" t="s">
        <v>10</v>
      </c>
      <c r="C928" s="26" t="s">
        <v>11</v>
      </c>
      <c r="D928" s="35" t="s">
        <v>873</v>
      </c>
      <c r="E928" s="27">
        <f t="shared" ref="E928:J928" si="87">E951</f>
        <v>1</v>
      </c>
      <c r="F928" s="27">
        <f t="shared" si="87"/>
        <v>1090.95</v>
      </c>
      <c r="G928" s="27">
        <f t="shared" si="87"/>
        <v>1090.95</v>
      </c>
      <c r="H928" s="27">
        <f t="shared" si="87"/>
        <v>1</v>
      </c>
      <c r="I928" s="27">
        <f t="shared" si="87"/>
        <v>0</v>
      </c>
      <c r="J928" s="27">
        <f t="shared" si="87"/>
        <v>0</v>
      </c>
    </row>
    <row r="929" spans="1:10" x14ac:dyDescent="0.25">
      <c r="A929" s="10" t="s">
        <v>1021</v>
      </c>
      <c r="B929" s="11" t="s">
        <v>16</v>
      </c>
      <c r="C929" s="11" t="s">
        <v>17</v>
      </c>
      <c r="D929" s="15" t="s">
        <v>875</v>
      </c>
      <c r="E929" s="12">
        <v>15</v>
      </c>
      <c r="F929" s="12">
        <v>15.75</v>
      </c>
      <c r="G929" s="13">
        <f>ROUND(E929*F929,2)</f>
        <v>236.25</v>
      </c>
      <c r="H929" s="12">
        <v>15</v>
      </c>
      <c r="I929" s="36">
        <v>0</v>
      </c>
      <c r="J929" s="13">
        <f>ROUND(H929*I929,2)</f>
        <v>0</v>
      </c>
    </row>
    <row r="930" spans="1:10" ht="56.25" x14ac:dyDescent="0.25">
      <c r="A930" s="14"/>
      <c r="B930" s="14"/>
      <c r="C930" s="14"/>
      <c r="D930" s="15" t="s">
        <v>1022</v>
      </c>
      <c r="E930" s="14"/>
      <c r="F930" s="14"/>
      <c r="G930" s="14"/>
      <c r="H930" s="14"/>
      <c r="I930" s="14"/>
      <c r="J930" s="14"/>
    </row>
    <row r="931" spans="1:10" x14ac:dyDescent="0.25">
      <c r="A931" s="10" t="s">
        <v>1023</v>
      </c>
      <c r="B931" s="11" t="s">
        <v>16</v>
      </c>
      <c r="C931" s="11" t="s">
        <v>17</v>
      </c>
      <c r="D931" s="15" t="s">
        <v>878</v>
      </c>
      <c r="E931" s="12">
        <v>6</v>
      </c>
      <c r="F931" s="12">
        <v>5.25</v>
      </c>
      <c r="G931" s="13">
        <f>ROUND(E931*F931,2)</f>
        <v>31.5</v>
      </c>
      <c r="H931" s="12">
        <v>6</v>
      </c>
      <c r="I931" s="36">
        <v>0</v>
      </c>
      <c r="J931" s="13">
        <f>ROUND(H931*I931,2)</f>
        <v>0</v>
      </c>
    </row>
    <row r="932" spans="1:10" ht="67.5" x14ac:dyDescent="0.25">
      <c r="A932" s="14"/>
      <c r="B932" s="14"/>
      <c r="C932" s="14"/>
      <c r="D932" s="15" t="s">
        <v>1024</v>
      </c>
      <c r="E932" s="14"/>
      <c r="F932" s="14"/>
      <c r="G932" s="14"/>
      <c r="H932" s="14"/>
      <c r="I932" s="14"/>
      <c r="J932" s="14"/>
    </row>
    <row r="933" spans="1:10" x14ac:dyDescent="0.25">
      <c r="A933" s="10" t="s">
        <v>1025</v>
      </c>
      <c r="B933" s="11" t="s">
        <v>16</v>
      </c>
      <c r="C933" s="11" t="s">
        <v>17</v>
      </c>
      <c r="D933" s="15" t="s">
        <v>881</v>
      </c>
      <c r="E933" s="12">
        <v>10</v>
      </c>
      <c r="F933" s="12">
        <v>5.25</v>
      </c>
      <c r="G933" s="13">
        <f>ROUND(E933*F933,2)</f>
        <v>52.5</v>
      </c>
      <c r="H933" s="12">
        <v>10</v>
      </c>
      <c r="I933" s="36">
        <v>0</v>
      </c>
      <c r="J933" s="13">
        <f>ROUND(H933*I933,2)</f>
        <v>0</v>
      </c>
    </row>
    <row r="934" spans="1:10" ht="67.5" x14ac:dyDescent="0.25">
      <c r="A934" s="14"/>
      <c r="B934" s="14"/>
      <c r="C934" s="14"/>
      <c r="D934" s="15" t="s">
        <v>1026</v>
      </c>
      <c r="E934" s="14"/>
      <c r="F934" s="14"/>
      <c r="G934" s="14"/>
      <c r="H934" s="14"/>
      <c r="I934" s="14"/>
      <c r="J934" s="14"/>
    </row>
    <row r="935" spans="1:10" x14ac:dyDescent="0.25">
      <c r="A935" s="10" t="s">
        <v>1027</v>
      </c>
      <c r="B935" s="11" t="s">
        <v>16</v>
      </c>
      <c r="C935" s="11" t="s">
        <v>17</v>
      </c>
      <c r="D935" s="15" t="s">
        <v>884</v>
      </c>
      <c r="E935" s="12">
        <v>60</v>
      </c>
      <c r="F935" s="12">
        <v>5.25</v>
      </c>
      <c r="G935" s="13">
        <f>ROUND(E935*F935,2)</f>
        <v>315</v>
      </c>
      <c r="H935" s="12">
        <v>60</v>
      </c>
      <c r="I935" s="36">
        <v>0</v>
      </c>
      <c r="J935" s="13">
        <f>ROUND(H935*I935,2)</f>
        <v>0</v>
      </c>
    </row>
    <row r="936" spans="1:10" ht="67.5" x14ac:dyDescent="0.25">
      <c r="A936" s="14"/>
      <c r="B936" s="14"/>
      <c r="C936" s="14"/>
      <c r="D936" s="15" t="s">
        <v>1028</v>
      </c>
      <c r="E936" s="14"/>
      <c r="F936" s="14"/>
      <c r="G936" s="14"/>
      <c r="H936" s="14"/>
      <c r="I936" s="14"/>
      <c r="J936" s="14"/>
    </row>
    <row r="937" spans="1:10" x14ac:dyDescent="0.25">
      <c r="A937" s="10" t="s">
        <v>1029</v>
      </c>
      <c r="B937" s="11" t="s">
        <v>16</v>
      </c>
      <c r="C937" s="11" t="s">
        <v>17</v>
      </c>
      <c r="D937" s="15" t="s">
        <v>887</v>
      </c>
      <c r="E937" s="12">
        <v>10</v>
      </c>
      <c r="F937" s="12">
        <v>5.25</v>
      </c>
      <c r="G937" s="13">
        <f>ROUND(E937*F937,2)</f>
        <v>52.5</v>
      </c>
      <c r="H937" s="12">
        <v>10</v>
      </c>
      <c r="I937" s="36">
        <v>0</v>
      </c>
      <c r="J937" s="13">
        <f>ROUND(H937*I937,2)</f>
        <v>0</v>
      </c>
    </row>
    <row r="938" spans="1:10" ht="56.25" x14ac:dyDescent="0.25">
      <c r="A938" s="14"/>
      <c r="B938" s="14"/>
      <c r="C938" s="14"/>
      <c r="D938" s="15" t="s">
        <v>1030</v>
      </c>
      <c r="E938" s="14"/>
      <c r="F938" s="14"/>
      <c r="G938" s="14"/>
      <c r="H938" s="14"/>
      <c r="I938" s="14"/>
      <c r="J938" s="14"/>
    </row>
    <row r="939" spans="1:10" x14ac:dyDescent="0.25">
      <c r="A939" s="10" t="s">
        <v>1031</v>
      </c>
      <c r="B939" s="11" t="s">
        <v>16</v>
      </c>
      <c r="C939" s="11" t="s">
        <v>17</v>
      </c>
      <c r="D939" s="15" t="s">
        <v>890</v>
      </c>
      <c r="E939" s="12">
        <v>10</v>
      </c>
      <c r="F939" s="12">
        <v>2.1</v>
      </c>
      <c r="G939" s="13">
        <f>ROUND(E939*F939,2)</f>
        <v>21</v>
      </c>
      <c r="H939" s="12">
        <v>10</v>
      </c>
      <c r="I939" s="36">
        <v>0</v>
      </c>
      <c r="J939" s="13">
        <f>ROUND(H939*I939,2)</f>
        <v>0</v>
      </c>
    </row>
    <row r="940" spans="1:10" ht="67.5" x14ac:dyDescent="0.25">
      <c r="A940" s="14"/>
      <c r="B940" s="14"/>
      <c r="C940" s="14"/>
      <c r="D940" s="15" t="s">
        <v>1032</v>
      </c>
      <c r="E940" s="14"/>
      <c r="F940" s="14"/>
      <c r="G940" s="14"/>
      <c r="H940" s="14"/>
      <c r="I940" s="14"/>
      <c r="J940" s="14"/>
    </row>
    <row r="941" spans="1:10" x14ac:dyDescent="0.25">
      <c r="A941" s="10" t="s">
        <v>1033</v>
      </c>
      <c r="B941" s="11" t="s">
        <v>16</v>
      </c>
      <c r="C941" s="11" t="s">
        <v>17</v>
      </c>
      <c r="D941" s="15" t="s">
        <v>893</v>
      </c>
      <c r="E941" s="12">
        <v>10</v>
      </c>
      <c r="F941" s="12">
        <v>2.1</v>
      </c>
      <c r="G941" s="13">
        <f>ROUND(E941*F941,2)</f>
        <v>21</v>
      </c>
      <c r="H941" s="12">
        <v>10</v>
      </c>
      <c r="I941" s="36">
        <v>0</v>
      </c>
      <c r="J941" s="13">
        <f>ROUND(H941*I941,2)</f>
        <v>0</v>
      </c>
    </row>
    <row r="942" spans="1:10" ht="67.5" x14ac:dyDescent="0.25">
      <c r="A942" s="14"/>
      <c r="B942" s="14"/>
      <c r="C942" s="14"/>
      <c r="D942" s="15" t="s">
        <v>1034</v>
      </c>
      <c r="E942" s="14"/>
      <c r="F942" s="14"/>
      <c r="G942" s="14"/>
      <c r="H942" s="14"/>
      <c r="I942" s="14"/>
      <c r="J942" s="14"/>
    </row>
    <row r="943" spans="1:10" x14ac:dyDescent="0.25">
      <c r="A943" s="10" t="s">
        <v>1035</v>
      </c>
      <c r="B943" s="11" t="s">
        <v>16</v>
      </c>
      <c r="C943" s="11" t="s">
        <v>17</v>
      </c>
      <c r="D943" s="15" t="s">
        <v>896</v>
      </c>
      <c r="E943" s="12">
        <v>20</v>
      </c>
      <c r="F943" s="12">
        <v>2.1</v>
      </c>
      <c r="G943" s="13">
        <f>ROUND(E943*F943,2)</f>
        <v>42</v>
      </c>
      <c r="H943" s="12">
        <v>20</v>
      </c>
      <c r="I943" s="36">
        <v>0</v>
      </c>
      <c r="J943" s="13">
        <f>ROUND(H943*I943,2)</f>
        <v>0</v>
      </c>
    </row>
    <row r="944" spans="1:10" ht="56.25" x14ac:dyDescent="0.25">
      <c r="A944" s="14"/>
      <c r="B944" s="14"/>
      <c r="C944" s="14"/>
      <c r="D944" s="15" t="s">
        <v>1036</v>
      </c>
      <c r="E944" s="14"/>
      <c r="F944" s="14"/>
      <c r="G944" s="14"/>
      <c r="H944" s="14"/>
      <c r="I944" s="14"/>
      <c r="J944" s="14"/>
    </row>
    <row r="945" spans="1:10" x14ac:dyDescent="0.25">
      <c r="A945" s="10" t="s">
        <v>1037</v>
      </c>
      <c r="B945" s="11" t="s">
        <v>16</v>
      </c>
      <c r="C945" s="11" t="s">
        <v>17</v>
      </c>
      <c r="D945" s="15" t="s">
        <v>899</v>
      </c>
      <c r="E945" s="12">
        <v>10</v>
      </c>
      <c r="F945" s="12">
        <v>2.1</v>
      </c>
      <c r="G945" s="13">
        <f>ROUND(E945*F945,2)</f>
        <v>21</v>
      </c>
      <c r="H945" s="12">
        <v>10</v>
      </c>
      <c r="I945" s="36">
        <v>0</v>
      </c>
      <c r="J945" s="13">
        <f>ROUND(H945*I945,2)</f>
        <v>0</v>
      </c>
    </row>
    <row r="946" spans="1:10" ht="67.5" x14ac:dyDescent="0.25">
      <c r="A946" s="14"/>
      <c r="B946" s="14"/>
      <c r="C946" s="14"/>
      <c r="D946" s="15" t="s">
        <v>1038</v>
      </c>
      <c r="E946" s="14"/>
      <c r="F946" s="14"/>
      <c r="G946" s="14"/>
      <c r="H946" s="14"/>
      <c r="I946" s="14"/>
      <c r="J946" s="14"/>
    </row>
    <row r="947" spans="1:10" x14ac:dyDescent="0.25">
      <c r="A947" s="10" t="s">
        <v>1039</v>
      </c>
      <c r="B947" s="11" t="s">
        <v>16</v>
      </c>
      <c r="C947" s="11" t="s">
        <v>17</v>
      </c>
      <c r="D947" s="15" t="s">
        <v>986</v>
      </c>
      <c r="E947" s="12">
        <v>4</v>
      </c>
      <c r="F947" s="12">
        <v>43.05</v>
      </c>
      <c r="G947" s="13">
        <f>ROUND(E947*F947,2)</f>
        <v>172.2</v>
      </c>
      <c r="H947" s="12">
        <v>4</v>
      </c>
      <c r="I947" s="36">
        <v>0</v>
      </c>
      <c r="J947" s="13">
        <f>ROUND(H947*I947,2)</f>
        <v>0</v>
      </c>
    </row>
    <row r="948" spans="1:10" ht="56.25" x14ac:dyDescent="0.25">
      <c r="A948" s="14"/>
      <c r="B948" s="14"/>
      <c r="C948" s="14"/>
      <c r="D948" s="15" t="s">
        <v>1040</v>
      </c>
      <c r="E948" s="14"/>
      <c r="F948" s="14"/>
      <c r="G948" s="14"/>
      <c r="H948" s="14"/>
      <c r="I948" s="14"/>
      <c r="J948" s="14"/>
    </row>
    <row r="949" spans="1:10" x14ac:dyDescent="0.25">
      <c r="A949" s="10" t="s">
        <v>1015</v>
      </c>
      <c r="B949" s="11" t="s">
        <v>16</v>
      </c>
      <c r="C949" s="11" t="s">
        <v>17</v>
      </c>
      <c r="D949" s="15" t="s">
        <v>960</v>
      </c>
      <c r="E949" s="12">
        <v>10</v>
      </c>
      <c r="F949" s="12">
        <v>12.6</v>
      </c>
      <c r="G949" s="13">
        <f>ROUND(E949*F949,2)</f>
        <v>126</v>
      </c>
      <c r="H949" s="12">
        <v>10</v>
      </c>
      <c r="I949" s="36">
        <v>0</v>
      </c>
      <c r="J949" s="13">
        <f>ROUND(H949*I949,2)</f>
        <v>0</v>
      </c>
    </row>
    <row r="950" spans="1:10" ht="135" x14ac:dyDescent="0.25">
      <c r="A950" s="14"/>
      <c r="B950" s="14"/>
      <c r="C950" s="14"/>
      <c r="D950" s="15" t="s">
        <v>1016</v>
      </c>
      <c r="E950" s="14"/>
      <c r="F950" s="14"/>
      <c r="G950" s="14"/>
      <c r="H950" s="14"/>
      <c r="I950" s="14"/>
      <c r="J950" s="14"/>
    </row>
    <row r="951" spans="1:10" x14ac:dyDescent="0.25">
      <c r="A951" s="14"/>
      <c r="B951" s="14"/>
      <c r="C951" s="14"/>
      <c r="D951" s="31" t="s">
        <v>1041</v>
      </c>
      <c r="E951" s="12">
        <v>1</v>
      </c>
      <c r="F951" s="16">
        <f>G929+G931+G933+G935+G937+G939+G941+G943+G945+G947+G949</f>
        <v>1090.95</v>
      </c>
      <c r="G951" s="16">
        <f>ROUND(E951*F951,2)</f>
        <v>1090.95</v>
      </c>
      <c r="H951" s="12">
        <v>1</v>
      </c>
      <c r="I951" s="16">
        <f>J929+J931+J933+J935+J937+J939+J941+J943+J945+J947+J949</f>
        <v>0</v>
      </c>
      <c r="J951" s="16">
        <f>ROUND(H951*I951,2)</f>
        <v>0</v>
      </c>
    </row>
    <row r="952" spans="1:10" ht="1.1499999999999999" customHeight="1" x14ac:dyDescent="0.25">
      <c r="A952" s="17"/>
      <c r="B952" s="17"/>
      <c r="C952" s="17"/>
      <c r="D952" s="32"/>
      <c r="E952" s="17"/>
      <c r="F952" s="17"/>
      <c r="G952" s="17"/>
      <c r="H952" s="17"/>
      <c r="I952" s="17"/>
      <c r="J952" s="17"/>
    </row>
    <row r="953" spans="1:10" x14ac:dyDescent="0.25">
      <c r="A953" s="26" t="s">
        <v>1042</v>
      </c>
      <c r="B953" s="26" t="s">
        <v>10</v>
      </c>
      <c r="C953" s="26" t="s">
        <v>11</v>
      </c>
      <c r="D953" s="35" t="s">
        <v>906</v>
      </c>
      <c r="E953" s="27">
        <f t="shared" ref="E953:J953" si="88">E958</f>
        <v>1</v>
      </c>
      <c r="F953" s="27">
        <f t="shared" si="88"/>
        <v>341.25</v>
      </c>
      <c r="G953" s="27">
        <f t="shared" si="88"/>
        <v>341.25</v>
      </c>
      <c r="H953" s="27">
        <f t="shared" si="88"/>
        <v>1</v>
      </c>
      <c r="I953" s="27">
        <f t="shared" si="88"/>
        <v>0</v>
      </c>
      <c r="J953" s="27">
        <f t="shared" si="88"/>
        <v>0</v>
      </c>
    </row>
    <row r="954" spans="1:10" x14ac:dyDescent="0.25">
      <c r="A954" s="10" t="s">
        <v>1021</v>
      </c>
      <c r="B954" s="11" t="s">
        <v>16</v>
      </c>
      <c r="C954" s="11" t="s">
        <v>17</v>
      </c>
      <c r="D954" s="15" t="s">
        <v>875</v>
      </c>
      <c r="E954" s="12">
        <v>15</v>
      </c>
      <c r="F954" s="12">
        <v>15.75</v>
      </c>
      <c r="G954" s="13">
        <f>ROUND(E954*F954,2)</f>
        <v>236.25</v>
      </c>
      <c r="H954" s="12">
        <v>15</v>
      </c>
      <c r="I954" s="36">
        <v>0</v>
      </c>
      <c r="J954" s="13">
        <f>ROUND(H954*I954,2)</f>
        <v>0</v>
      </c>
    </row>
    <row r="955" spans="1:10" ht="56.25" x14ac:dyDescent="0.25">
      <c r="A955" s="14"/>
      <c r="B955" s="14"/>
      <c r="C955" s="14"/>
      <c r="D955" s="15" t="s">
        <v>1022</v>
      </c>
      <c r="E955" s="14"/>
      <c r="F955" s="14"/>
      <c r="G955" s="14"/>
      <c r="H955" s="14"/>
      <c r="I955" s="14"/>
      <c r="J955" s="14"/>
    </row>
    <row r="956" spans="1:10" x14ac:dyDescent="0.25">
      <c r="A956" s="10" t="s">
        <v>1043</v>
      </c>
      <c r="B956" s="11" t="s">
        <v>16</v>
      </c>
      <c r="C956" s="11" t="s">
        <v>17</v>
      </c>
      <c r="D956" s="15" t="s">
        <v>908</v>
      </c>
      <c r="E956" s="12">
        <v>4</v>
      </c>
      <c r="F956" s="12">
        <v>26.25</v>
      </c>
      <c r="G956" s="13">
        <f>ROUND(E956*F956,2)</f>
        <v>105</v>
      </c>
      <c r="H956" s="12">
        <v>4</v>
      </c>
      <c r="I956" s="36">
        <v>0</v>
      </c>
      <c r="J956" s="13">
        <f>ROUND(H956*I956,2)</f>
        <v>0</v>
      </c>
    </row>
    <row r="957" spans="1:10" ht="56.25" x14ac:dyDescent="0.25">
      <c r="A957" s="14"/>
      <c r="B957" s="14"/>
      <c r="C957" s="14"/>
      <c r="D957" s="15" t="s">
        <v>1044</v>
      </c>
      <c r="E957" s="14"/>
      <c r="F957" s="14"/>
      <c r="G957" s="14"/>
      <c r="H957" s="14"/>
      <c r="I957" s="14"/>
      <c r="J957" s="14"/>
    </row>
    <row r="958" spans="1:10" x14ac:dyDescent="0.25">
      <c r="A958" s="14"/>
      <c r="B958" s="14"/>
      <c r="C958" s="14"/>
      <c r="D958" s="31" t="s">
        <v>1045</v>
      </c>
      <c r="E958" s="12">
        <v>1</v>
      </c>
      <c r="F958" s="16">
        <f>G954+G956</f>
        <v>341.25</v>
      </c>
      <c r="G958" s="16">
        <f>ROUND(E958*F958,2)</f>
        <v>341.25</v>
      </c>
      <c r="H958" s="12">
        <v>1</v>
      </c>
      <c r="I958" s="16">
        <f>J954+J956</f>
        <v>0</v>
      </c>
      <c r="J958" s="16">
        <f>ROUND(H958*I958,2)</f>
        <v>0</v>
      </c>
    </row>
    <row r="959" spans="1:10" ht="1.1499999999999999" customHeight="1" x14ac:dyDescent="0.25">
      <c r="A959" s="17"/>
      <c r="B959" s="17"/>
      <c r="C959" s="17"/>
      <c r="D959" s="32"/>
      <c r="E959" s="17"/>
      <c r="F959" s="17"/>
      <c r="G959" s="17"/>
      <c r="H959" s="17"/>
      <c r="I959" s="17"/>
      <c r="J959" s="17"/>
    </row>
    <row r="960" spans="1:10" x14ac:dyDescent="0.25">
      <c r="A960" s="26" t="s">
        <v>1046</v>
      </c>
      <c r="B960" s="26" t="s">
        <v>10</v>
      </c>
      <c r="C960" s="26" t="s">
        <v>11</v>
      </c>
      <c r="D960" s="35" t="s">
        <v>912</v>
      </c>
      <c r="E960" s="27">
        <f t="shared" ref="E960:J960" si="89">E977</f>
        <v>1</v>
      </c>
      <c r="F960" s="27">
        <f t="shared" si="89"/>
        <v>467.25</v>
      </c>
      <c r="G960" s="27">
        <f t="shared" si="89"/>
        <v>467.25</v>
      </c>
      <c r="H960" s="27">
        <f t="shared" si="89"/>
        <v>1</v>
      </c>
      <c r="I960" s="27">
        <f t="shared" si="89"/>
        <v>0</v>
      </c>
      <c r="J960" s="27">
        <f t="shared" si="89"/>
        <v>0</v>
      </c>
    </row>
    <row r="961" spans="1:10" x14ac:dyDescent="0.25">
      <c r="A961" s="10" t="s">
        <v>1021</v>
      </c>
      <c r="B961" s="11" t="s">
        <v>16</v>
      </c>
      <c r="C961" s="11" t="s">
        <v>17</v>
      </c>
      <c r="D961" s="15" t="s">
        <v>875</v>
      </c>
      <c r="E961" s="12">
        <v>15</v>
      </c>
      <c r="F961" s="12">
        <v>15.75</v>
      </c>
      <c r="G961" s="13">
        <f>ROUND(E961*F961,2)</f>
        <v>236.25</v>
      </c>
      <c r="H961" s="12">
        <v>15</v>
      </c>
      <c r="I961" s="36">
        <v>0</v>
      </c>
      <c r="J961" s="13">
        <f>ROUND(H961*I961,2)</f>
        <v>0</v>
      </c>
    </row>
    <row r="962" spans="1:10" ht="56.25" x14ac:dyDescent="0.25">
      <c r="A962" s="14"/>
      <c r="B962" s="14"/>
      <c r="C962" s="14"/>
      <c r="D962" s="15" t="s">
        <v>1022</v>
      </c>
      <c r="E962" s="14"/>
      <c r="F962" s="14"/>
      <c r="G962" s="14"/>
      <c r="H962" s="14"/>
      <c r="I962" s="14"/>
      <c r="J962" s="14"/>
    </row>
    <row r="963" spans="1:10" x14ac:dyDescent="0.25">
      <c r="A963" s="10" t="s">
        <v>1023</v>
      </c>
      <c r="B963" s="11" t="s">
        <v>16</v>
      </c>
      <c r="C963" s="11" t="s">
        <v>17</v>
      </c>
      <c r="D963" s="15" t="s">
        <v>878</v>
      </c>
      <c r="E963" s="12">
        <v>2</v>
      </c>
      <c r="F963" s="12">
        <v>5.25</v>
      </c>
      <c r="G963" s="13">
        <f>ROUND(E963*F963,2)</f>
        <v>10.5</v>
      </c>
      <c r="H963" s="12">
        <v>2</v>
      </c>
      <c r="I963" s="36">
        <v>0</v>
      </c>
      <c r="J963" s="13">
        <f>ROUND(H963*I963,2)</f>
        <v>0</v>
      </c>
    </row>
    <row r="964" spans="1:10" ht="67.5" x14ac:dyDescent="0.25">
      <c r="A964" s="14"/>
      <c r="B964" s="14"/>
      <c r="C964" s="14"/>
      <c r="D964" s="15" t="s">
        <v>1024</v>
      </c>
      <c r="E964" s="14"/>
      <c r="F964" s="14"/>
      <c r="G964" s="14"/>
      <c r="H964" s="14"/>
      <c r="I964" s="14"/>
      <c r="J964" s="14"/>
    </row>
    <row r="965" spans="1:10" x14ac:dyDescent="0.25">
      <c r="A965" s="10" t="s">
        <v>1025</v>
      </c>
      <c r="B965" s="11" t="s">
        <v>16</v>
      </c>
      <c r="C965" s="11" t="s">
        <v>17</v>
      </c>
      <c r="D965" s="15" t="s">
        <v>881</v>
      </c>
      <c r="E965" s="12">
        <v>2</v>
      </c>
      <c r="F965" s="12">
        <v>5.25</v>
      </c>
      <c r="G965" s="13">
        <f>ROUND(E965*F965,2)</f>
        <v>10.5</v>
      </c>
      <c r="H965" s="12">
        <v>2</v>
      </c>
      <c r="I965" s="36">
        <v>0</v>
      </c>
      <c r="J965" s="13">
        <f>ROUND(H965*I965,2)</f>
        <v>0</v>
      </c>
    </row>
    <row r="966" spans="1:10" ht="67.5" x14ac:dyDescent="0.25">
      <c r="A966" s="14"/>
      <c r="B966" s="14"/>
      <c r="C966" s="14"/>
      <c r="D966" s="15" t="s">
        <v>1026</v>
      </c>
      <c r="E966" s="14"/>
      <c r="F966" s="14"/>
      <c r="G966" s="14"/>
      <c r="H966" s="14"/>
      <c r="I966" s="14"/>
      <c r="J966" s="14"/>
    </row>
    <row r="967" spans="1:10" x14ac:dyDescent="0.25">
      <c r="A967" s="10" t="s">
        <v>1027</v>
      </c>
      <c r="B967" s="11" t="s">
        <v>16</v>
      </c>
      <c r="C967" s="11" t="s">
        <v>17</v>
      </c>
      <c r="D967" s="15" t="s">
        <v>884</v>
      </c>
      <c r="E967" s="12">
        <v>20</v>
      </c>
      <c r="F967" s="12">
        <v>5.25</v>
      </c>
      <c r="G967" s="13">
        <f>ROUND(E967*F967,2)</f>
        <v>105</v>
      </c>
      <c r="H967" s="12">
        <v>20</v>
      </c>
      <c r="I967" s="36">
        <v>0</v>
      </c>
      <c r="J967" s="13">
        <f>ROUND(H967*I967,2)</f>
        <v>0</v>
      </c>
    </row>
    <row r="968" spans="1:10" ht="67.5" x14ac:dyDescent="0.25">
      <c r="A968" s="14"/>
      <c r="B968" s="14"/>
      <c r="C968" s="14"/>
      <c r="D968" s="15" t="s">
        <v>1028</v>
      </c>
      <c r="E968" s="14"/>
      <c r="F968" s="14"/>
      <c r="G968" s="14"/>
      <c r="H968" s="14"/>
      <c r="I968" s="14"/>
      <c r="J968" s="14"/>
    </row>
    <row r="969" spans="1:10" x14ac:dyDescent="0.25">
      <c r="A969" s="10" t="s">
        <v>1029</v>
      </c>
      <c r="B969" s="11" t="s">
        <v>16</v>
      </c>
      <c r="C969" s="11" t="s">
        <v>17</v>
      </c>
      <c r="D969" s="15" t="s">
        <v>887</v>
      </c>
      <c r="E969" s="12">
        <v>4</v>
      </c>
      <c r="F969" s="12">
        <v>5.25</v>
      </c>
      <c r="G969" s="13">
        <f>ROUND(E969*F969,2)</f>
        <v>21</v>
      </c>
      <c r="H969" s="12">
        <v>4</v>
      </c>
      <c r="I969" s="36">
        <v>0</v>
      </c>
      <c r="J969" s="13">
        <f>ROUND(H969*I969,2)</f>
        <v>0</v>
      </c>
    </row>
    <row r="970" spans="1:10" ht="56.25" x14ac:dyDescent="0.25">
      <c r="A970" s="14"/>
      <c r="B970" s="14"/>
      <c r="C970" s="14"/>
      <c r="D970" s="15" t="s">
        <v>1030</v>
      </c>
      <c r="E970" s="14"/>
      <c r="F970" s="14"/>
      <c r="G970" s="14"/>
      <c r="H970" s="14"/>
      <c r="I970" s="14"/>
      <c r="J970" s="14"/>
    </row>
    <row r="971" spans="1:10" x14ac:dyDescent="0.25">
      <c r="A971" s="10" t="s">
        <v>1047</v>
      </c>
      <c r="B971" s="11" t="s">
        <v>16</v>
      </c>
      <c r="C971" s="11" t="s">
        <v>17</v>
      </c>
      <c r="D971" s="15" t="s">
        <v>914</v>
      </c>
      <c r="E971" s="12">
        <v>20</v>
      </c>
      <c r="F971" s="12">
        <v>2.1</v>
      </c>
      <c r="G971" s="13">
        <f>ROUND(E971*F971,2)</f>
        <v>42</v>
      </c>
      <c r="H971" s="12">
        <v>20</v>
      </c>
      <c r="I971" s="36">
        <v>0</v>
      </c>
      <c r="J971" s="13">
        <f>ROUND(H971*I971,2)</f>
        <v>0</v>
      </c>
    </row>
    <row r="972" spans="1:10" ht="56.25" x14ac:dyDescent="0.25">
      <c r="A972" s="14"/>
      <c r="B972" s="14"/>
      <c r="C972" s="14"/>
      <c r="D972" s="15" t="s">
        <v>1048</v>
      </c>
      <c r="E972" s="14"/>
      <c r="F972" s="14"/>
      <c r="G972" s="14"/>
      <c r="H972" s="14"/>
      <c r="I972" s="14"/>
      <c r="J972" s="14"/>
    </row>
    <row r="973" spans="1:10" x14ac:dyDescent="0.25">
      <c r="A973" s="10" t="s">
        <v>1031</v>
      </c>
      <c r="B973" s="11" t="s">
        <v>16</v>
      </c>
      <c r="C973" s="11" t="s">
        <v>17</v>
      </c>
      <c r="D973" s="15" t="s">
        <v>890</v>
      </c>
      <c r="E973" s="12">
        <v>10</v>
      </c>
      <c r="F973" s="12">
        <v>2.1</v>
      </c>
      <c r="G973" s="13">
        <f>ROUND(E973*F973,2)</f>
        <v>21</v>
      </c>
      <c r="H973" s="12">
        <v>10</v>
      </c>
      <c r="I973" s="36">
        <v>0</v>
      </c>
      <c r="J973" s="13">
        <f>ROUND(H973*I973,2)</f>
        <v>0</v>
      </c>
    </row>
    <row r="974" spans="1:10" ht="67.5" x14ac:dyDescent="0.25">
      <c r="A974" s="14"/>
      <c r="B974" s="14"/>
      <c r="C974" s="14"/>
      <c r="D974" s="15" t="s">
        <v>1032</v>
      </c>
      <c r="E974" s="14"/>
      <c r="F974" s="14"/>
      <c r="G974" s="14"/>
      <c r="H974" s="14"/>
      <c r="I974" s="14"/>
      <c r="J974" s="14"/>
    </row>
    <row r="975" spans="1:10" x14ac:dyDescent="0.25">
      <c r="A975" s="10" t="s">
        <v>1033</v>
      </c>
      <c r="B975" s="11" t="s">
        <v>16</v>
      </c>
      <c r="C975" s="11" t="s">
        <v>17</v>
      </c>
      <c r="D975" s="15" t="s">
        <v>893</v>
      </c>
      <c r="E975" s="12">
        <v>10</v>
      </c>
      <c r="F975" s="12">
        <v>2.1</v>
      </c>
      <c r="G975" s="13">
        <f>ROUND(E975*F975,2)</f>
        <v>21</v>
      </c>
      <c r="H975" s="12">
        <v>10</v>
      </c>
      <c r="I975" s="36">
        <v>0</v>
      </c>
      <c r="J975" s="13">
        <f>ROUND(H975*I975,2)</f>
        <v>0</v>
      </c>
    </row>
    <row r="976" spans="1:10" ht="67.5" x14ac:dyDescent="0.25">
      <c r="A976" s="14"/>
      <c r="B976" s="14"/>
      <c r="C976" s="14"/>
      <c r="D976" s="15" t="s">
        <v>1034</v>
      </c>
      <c r="E976" s="14"/>
      <c r="F976" s="14"/>
      <c r="G976" s="14"/>
      <c r="H976" s="14"/>
      <c r="I976" s="14"/>
      <c r="J976" s="14"/>
    </row>
    <row r="977" spans="1:10" x14ac:dyDescent="0.25">
      <c r="A977" s="14"/>
      <c r="B977" s="14"/>
      <c r="C977" s="14"/>
      <c r="D977" s="31" t="s">
        <v>1049</v>
      </c>
      <c r="E977" s="12">
        <v>1</v>
      </c>
      <c r="F977" s="16">
        <f>G961+G963+G965+G967+G969+G971+G973+G975</f>
        <v>467.25</v>
      </c>
      <c r="G977" s="16">
        <f>ROUND(E977*F977,2)</f>
        <v>467.25</v>
      </c>
      <c r="H977" s="12">
        <v>1</v>
      </c>
      <c r="I977" s="16">
        <f>J961+J963+J965+J967+J969+J971+J973+J975</f>
        <v>0</v>
      </c>
      <c r="J977" s="16">
        <f>ROUND(H977*I977,2)</f>
        <v>0</v>
      </c>
    </row>
    <row r="978" spans="1:10" ht="1.1499999999999999" customHeight="1" x14ac:dyDescent="0.25">
      <c r="A978" s="17"/>
      <c r="B978" s="17"/>
      <c r="C978" s="17"/>
      <c r="D978" s="32"/>
      <c r="E978" s="17"/>
      <c r="F978" s="17"/>
      <c r="G978" s="17"/>
      <c r="H978" s="17"/>
      <c r="I978" s="17"/>
      <c r="J978" s="17"/>
    </row>
    <row r="979" spans="1:10" x14ac:dyDescent="0.25">
      <c r="A979" s="26" t="s">
        <v>1050</v>
      </c>
      <c r="B979" s="26" t="s">
        <v>10</v>
      </c>
      <c r="C979" s="26" t="s">
        <v>11</v>
      </c>
      <c r="D979" s="35" t="s">
        <v>918</v>
      </c>
      <c r="E979" s="27">
        <f t="shared" ref="E979:J979" si="90">E998</f>
        <v>1</v>
      </c>
      <c r="F979" s="27">
        <f t="shared" si="90"/>
        <v>987</v>
      </c>
      <c r="G979" s="27">
        <f t="shared" si="90"/>
        <v>987</v>
      </c>
      <c r="H979" s="27">
        <f t="shared" si="90"/>
        <v>1</v>
      </c>
      <c r="I979" s="27">
        <f t="shared" si="90"/>
        <v>0</v>
      </c>
      <c r="J979" s="27">
        <f t="shared" si="90"/>
        <v>0</v>
      </c>
    </row>
    <row r="980" spans="1:10" x14ac:dyDescent="0.25">
      <c r="A980" s="10" t="s">
        <v>1021</v>
      </c>
      <c r="B980" s="11" t="s">
        <v>16</v>
      </c>
      <c r="C980" s="11" t="s">
        <v>17</v>
      </c>
      <c r="D980" s="15" t="s">
        <v>875</v>
      </c>
      <c r="E980" s="12">
        <v>20</v>
      </c>
      <c r="F980" s="12">
        <v>15.75</v>
      </c>
      <c r="G980" s="13">
        <f>ROUND(E980*F980,2)</f>
        <v>315</v>
      </c>
      <c r="H980" s="12">
        <v>20</v>
      </c>
      <c r="I980" s="36">
        <v>0</v>
      </c>
      <c r="J980" s="13">
        <f>ROUND(H980*I980,2)</f>
        <v>0</v>
      </c>
    </row>
    <row r="981" spans="1:10" ht="56.25" x14ac:dyDescent="0.25">
      <c r="A981" s="14"/>
      <c r="B981" s="14"/>
      <c r="C981" s="14"/>
      <c r="D981" s="15" t="s">
        <v>1022</v>
      </c>
      <c r="E981" s="14"/>
      <c r="F981" s="14"/>
      <c r="G981" s="14"/>
      <c r="H981" s="14"/>
      <c r="I981" s="14"/>
      <c r="J981" s="14"/>
    </row>
    <row r="982" spans="1:10" x14ac:dyDescent="0.25">
      <c r="A982" s="10" t="s">
        <v>1043</v>
      </c>
      <c r="B982" s="11" t="s">
        <v>16</v>
      </c>
      <c r="C982" s="11" t="s">
        <v>17</v>
      </c>
      <c r="D982" s="15" t="s">
        <v>908</v>
      </c>
      <c r="E982" s="12">
        <v>4</v>
      </c>
      <c r="F982" s="12">
        <v>26.25</v>
      </c>
      <c r="G982" s="13">
        <f>ROUND(E982*F982,2)</f>
        <v>105</v>
      </c>
      <c r="H982" s="12">
        <v>4</v>
      </c>
      <c r="I982" s="36">
        <v>0</v>
      </c>
      <c r="J982" s="13">
        <f>ROUND(H982*I982,2)</f>
        <v>0</v>
      </c>
    </row>
    <row r="983" spans="1:10" ht="56.25" x14ac:dyDescent="0.25">
      <c r="A983" s="14"/>
      <c r="B983" s="14"/>
      <c r="C983" s="14"/>
      <c r="D983" s="15" t="s">
        <v>1044</v>
      </c>
      <c r="E983" s="14"/>
      <c r="F983" s="14"/>
      <c r="G983" s="14"/>
      <c r="H983" s="14"/>
      <c r="I983" s="14"/>
      <c r="J983" s="14"/>
    </row>
    <row r="984" spans="1:10" x14ac:dyDescent="0.25">
      <c r="A984" s="10" t="s">
        <v>1023</v>
      </c>
      <c r="B984" s="11" t="s">
        <v>16</v>
      </c>
      <c r="C984" s="11" t="s">
        <v>17</v>
      </c>
      <c r="D984" s="15" t="s">
        <v>878</v>
      </c>
      <c r="E984" s="12">
        <v>6</v>
      </c>
      <c r="F984" s="12">
        <v>5.25</v>
      </c>
      <c r="G984" s="13">
        <f>ROUND(E984*F984,2)</f>
        <v>31.5</v>
      </c>
      <c r="H984" s="12">
        <v>6</v>
      </c>
      <c r="I984" s="36">
        <v>0</v>
      </c>
      <c r="J984" s="13">
        <f>ROUND(H984*I984,2)</f>
        <v>0</v>
      </c>
    </row>
    <row r="985" spans="1:10" ht="67.5" x14ac:dyDescent="0.25">
      <c r="A985" s="14"/>
      <c r="B985" s="14"/>
      <c r="C985" s="14"/>
      <c r="D985" s="15" t="s">
        <v>1024</v>
      </c>
      <c r="E985" s="14"/>
      <c r="F985" s="14"/>
      <c r="G985" s="14"/>
      <c r="H985" s="14"/>
      <c r="I985" s="14"/>
      <c r="J985" s="14"/>
    </row>
    <row r="986" spans="1:10" x14ac:dyDescent="0.25">
      <c r="A986" s="10" t="s">
        <v>1025</v>
      </c>
      <c r="B986" s="11" t="s">
        <v>16</v>
      </c>
      <c r="C986" s="11" t="s">
        <v>17</v>
      </c>
      <c r="D986" s="15" t="s">
        <v>881</v>
      </c>
      <c r="E986" s="12">
        <v>10</v>
      </c>
      <c r="F986" s="12">
        <v>5.25</v>
      </c>
      <c r="G986" s="13">
        <f>ROUND(E986*F986,2)</f>
        <v>52.5</v>
      </c>
      <c r="H986" s="12">
        <v>10</v>
      </c>
      <c r="I986" s="36">
        <v>0</v>
      </c>
      <c r="J986" s="13">
        <f>ROUND(H986*I986,2)</f>
        <v>0</v>
      </c>
    </row>
    <row r="987" spans="1:10" ht="67.5" x14ac:dyDescent="0.25">
      <c r="A987" s="14"/>
      <c r="B987" s="14"/>
      <c r="C987" s="14"/>
      <c r="D987" s="15" t="s">
        <v>1026</v>
      </c>
      <c r="E987" s="14"/>
      <c r="F987" s="14"/>
      <c r="G987" s="14"/>
      <c r="H987" s="14"/>
      <c r="I987" s="14"/>
      <c r="J987" s="14"/>
    </row>
    <row r="988" spans="1:10" x14ac:dyDescent="0.25">
      <c r="A988" s="10" t="s">
        <v>1027</v>
      </c>
      <c r="B988" s="11" t="s">
        <v>16</v>
      </c>
      <c r="C988" s="11" t="s">
        <v>17</v>
      </c>
      <c r="D988" s="15" t="s">
        <v>884</v>
      </c>
      <c r="E988" s="12">
        <v>50</v>
      </c>
      <c r="F988" s="12">
        <v>5.25</v>
      </c>
      <c r="G988" s="13">
        <f>ROUND(E988*F988,2)</f>
        <v>262.5</v>
      </c>
      <c r="H988" s="12">
        <v>50</v>
      </c>
      <c r="I988" s="36">
        <v>0</v>
      </c>
      <c r="J988" s="13">
        <f>ROUND(H988*I988,2)</f>
        <v>0</v>
      </c>
    </row>
    <row r="989" spans="1:10" ht="67.5" x14ac:dyDescent="0.25">
      <c r="A989" s="14"/>
      <c r="B989" s="14"/>
      <c r="C989" s="14"/>
      <c r="D989" s="15" t="s">
        <v>1028</v>
      </c>
      <c r="E989" s="14"/>
      <c r="F989" s="14"/>
      <c r="G989" s="14"/>
      <c r="H989" s="14"/>
      <c r="I989" s="14"/>
      <c r="J989" s="14"/>
    </row>
    <row r="990" spans="1:10" x14ac:dyDescent="0.25">
      <c r="A990" s="10" t="s">
        <v>1029</v>
      </c>
      <c r="B990" s="11" t="s">
        <v>16</v>
      </c>
      <c r="C990" s="11" t="s">
        <v>17</v>
      </c>
      <c r="D990" s="15" t="s">
        <v>887</v>
      </c>
      <c r="E990" s="12">
        <v>10</v>
      </c>
      <c r="F990" s="12">
        <v>5.25</v>
      </c>
      <c r="G990" s="13">
        <f>ROUND(E990*F990,2)</f>
        <v>52.5</v>
      </c>
      <c r="H990" s="12">
        <v>10</v>
      </c>
      <c r="I990" s="36">
        <v>0</v>
      </c>
      <c r="J990" s="13">
        <f>ROUND(H990*I990,2)</f>
        <v>0</v>
      </c>
    </row>
    <row r="991" spans="1:10" ht="56.25" x14ac:dyDescent="0.25">
      <c r="A991" s="14"/>
      <c r="B991" s="14"/>
      <c r="C991" s="14"/>
      <c r="D991" s="15" t="s">
        <v>1030</v>
      </c>
      <c r="E991" s="14"/>
      <c r="F991" s="14"/>
      <c r="G991" s="14"/>
      <c r="H991" s="14"/>
      <c r="I991" s="14"/>
      <c r="J991" s="14"/>
    </row>
    <row r="992" spans="1:10" x14ac:dyDescent="0.25">
      <c r="A992" s="10" t="s">
        <v>1047</v>
      </c>
      <c r="B992" s="11" t="s">
        <v>16</v>
      </c>
      <c r="C992" s="11" t="s">
        <v>17</v>
      </c>
      <c r="D992" s="15" t="s">
        <v>914</v>
      </c>
      <c r="E992" s="12">
        <v>60</v>
      </c>
      <c r="F992" s="12">
        <v>2.1</v>
      </c>
      <c r="G992" s="13">
        <f>ROUND(E992*F992,2)</f>
        <v>126</v>
      </c>
      <c r="H992" s="12">
        <v>60</v>
      </c>
      <c r="I992" s="36">
        <v>0</v>
      </c>
      <c r="J992" s="13">
        <f>ROUND(H992*I992,2)</f>
        <v>0</v>
      </c>
    </row>
    <row r="993" spans="1:10" ht="56.25" x14ac:dyDescent="0.25">
      <c r="A993" s="14"/>
      <c r="B993" s="14"/>
      <c r="C993" s="14"/>
      <c r="D993" s="15" t="s">
        <v>1048</v>
      </c>
      <c r="E993" s="14"/>
      <c r="F993" s="14"/>
      <c r="G993" s="14"/>
      <c r="H993" s="14"/>
      <c r="I993" s="14"/>
      <c r="J993" s="14"/>
    </row>
    <row r="994" spans="1:10" x14ac:dyDescent="0.25">
      <c r="A994" s="10" t="s">
        <v>1031</v>
      </c>
      <c r="B994" s="11" t="s">
        <v>16</v>
      </c>
      <c r="C994" s="11" t="s">
        <v>17</v>
      </c>
      <c r="D994" s="15" t="s">
        <v>890</v>
      </c>
      <c r="E994" s="12">
        <v>10</v>
      </c>
      <c r="F994" s="12">
        <v>2.1</v>
      </c>
      <c r="G994" s="13">
        <f>ROUND(E994*F994,2)</f>
        <v>21</v>
      </c>
      <c r="H994" s="12">
        <v>10</v>
      </c>
      <c r="I994" s="36">
        <v>0</v>
      </c>
      <c r="J994" s="13">
        <f>ROUND(H994*I994,2)</f>
        <v>0</v>
      </c>
    </row>
    <row r="995" spans="1:10" ht="67.5" x14ac:dyDescent="0.25">
      <c r="A995" s="14"/>
      <c r="B995" s="14"/>
      <c r="C995" s="14"/>
      <c r="D995" s="15" t="s">
        <v>1032</v>
      </c>
      <c r="E995" s="14"/>
      <c r="F995" s="14"/>
      <c r="G995" s="14"/>
      <c r="H995" s="14"/>
      <c r="I995" s="14"/>
      <c r="J995" s="14"/>
    </row>
    <row r="996" spans="1:10" x14ac:dyDescent="0.25">
      <c r="A996" s="10" t="s">
        <v>1033</v>
      </c>
      <c r="B996" s="11" t="s">
        <v>16</v>
      </c>
      <c r="C996" s="11" t="s">
        <v>17</v>
      </c>
      <c r="D996" s="15" t="s">
        <v>893</v>
      </c>
      <c r="E996" s="12">
        <v>10</v>
      </c>
      <c r="F996" s="12">
        <v>2.1</v>
      </c>
      <c r="G996" s="13">
        <f>ROUND(E996*F996,2)</f>
        <v>21</v>
      </c>
      <c r="H996" s="12">
        <v>10</v>
      </c>
      <c r="I996" s="36">
        <v>0</v>
      </c>
      <c r="J996" s="13">
        <f>ROUND(H996*I996,2)</f>
        <v>0</v>
      </c>
    </row>
    <row r="997" spans="1:10" ht="67.5" x14ac:dyDescent="0.25">
      <c r="A997" s="14"/>
      <c r="B997" s="14"/>
      <c r="C997" s="14"/>
      <c r="D997" s="15" t="s">
        <v>1034</v>
      </c>
      <c r="E997" s="14"/>
      <c r="F997" s="14"/>
      <c r="G997" s="14"/>
      <c r="H997" s="14"/>
      <c r="I997" s="14"/>
      <c r="J997" s="14"/>
    </row>
    <row r="998" spans="1:10" x14ac:dyDescent="0.25">
      <c r="A998" s="14"/>
      <c r="B998" s="14"/>
      <c r="C998" s="14"/>
      <c r="D998" s="31" t="s">
        <v>1051</v>
      </c>
      <c r="E998" s="12">
        <v>1</v>
      </c>
      <c r="F998" s="16">
        <f>G980+G982+G984+G986+G988+G990+G992+G994+G996</f>
        <v>987</v>
      </c>
      <c r="G998" s="16">
        <f>ROUND(E998*F998,2)</f>
        <v>987</v>
      </c>
      <c r="H998" s="12">
        <v>1</v>
      </c>
      <c r="I998" s="16">
        <f>J980+J982+J984+J986+J988+J990+J992+J994+J996</f>
        <v>0</v>
      </c>
      <c r="J998" s="16">
        <f>ROUND(H998*I998,2)</f>
        <v>0</v>
      </c>
    </row>
    <row r="999" spans="1:10" ht="1.1499999999999999" customHeight="1" x14ac:dyDescent="0.25">
      <c r="A999" s="17"/>
      <c r="B999" s="17"/>
      <c r="C999" s="17"/>
      <c r="D999" s="32"/>
      <c r="E999" s="17"/>
      <c r="F999" s="17"/>
      <c r="G999" s="17"/>
      <c r="H999" s="17"/>
      <c r="I999" s="17"/>
      <c r="J999" s="17"/>
    </row>
    <row r="1000" spans="1:10" x14ac:dyDescent="0.25">
      <c r="A1000" s="26" t="s">
        <v>1052</v>
      </c>
      <c r="B1000" s="26" t="s">
        <v>10</v>
      </c>
      <c r="C1000" s="26" t="s">
        <v>11</v>
      </c>
      <c r="D1000" s="35" t="s">
        <v>921</v>
      </c>
      <c r="E1000" s="27">
        <f t="shared" ref="E1000:J1000" si="91">E1017</f>
        <v>1</v>
      </c>
      <c r="F1000" s="27">
        <f t="shared" si="91"/>
        <v>1123.5</v>
      </c>
      <c r="G1000" s="27">
        <f t="shared" si="91"/>
        <v>1123.5</v>
      </c>
      <c r="H1000" s="27">
        <f t="shared" si="91"/>
        <v>1</v>
      </c>
      <c r="I1000" s="27">
        <f t="shared" si="91"/>
        <v>0</v>
      </c>
      <c r="J1000" s="27">
        <f t="shared" si="91"/>
        <v>0</v>
      </c>
    </row>
    <row r="1001" spans="1:10" x14ac:dyDescent="0.25">
      <c r="A1001" s="10" t="s">
        <v>1021</v>
      </c>
      <c r="B1001" s="11" t="s">
        <v>16</v>
      </c>
      <c r="C1001" s="11" t="s">
        <v>17</v>
      </c>
      <c r="D1001" s="15" t="s">
        <v>875</v>
      </c>
      <c r="E1001" s="12">
        <v>20</v>
      </c>
      <c r="F1001" s="12">
        <v>15.75</v>
      </c>
      <c r="G1001" s="13">
        <f>ROUND(E1001*F1001,2)</f>
        <v>315</v>
      </c>
      <c r="H1001" s="12">
        <v>20</v>
      </c>
      <c r="I1001" s="36">
        <v>0</v>
      </c>
      <c r="J1001" s="13">
        <f>ROUND(H1001*I1001,2)</f>
        <v>0</v>
      </c>
    </row>
    <row r="1002" spans="1:10" ht="56.25" x14ac:dyDescent="0.25">
      <c r="A1002" s="14"/>
      <c r="B1002" s="14"/>
      <c r="C1002" s="14"/>
      <c r="D1002" s="15" t="s">
        <v>1022</v>
      </c>
      <c r="E1002" s="14"/>
      <c r="F1002" s="14"/>
      <c r="G1002" s="14"/>
      <c r="H1002" s="14"/>
      <c r="I1002" s="14"/>
      <c r="J1002" s="14"/>
    </row>
    <row r="1003" spans="1:10" x14ac:dyDescent="0.25">
      <c r="A1003" s="10" t="s">
        <v>1023</v>
      </c>
      <c r="B1003" s="11" t="s">
        <v>16</v>
      </c>
      <c r="C1003" s="11" t="s">
        <v>17</v>
      </c>
      <c r="D1003" s="15" t="s">
        <v>878</v>
      </c>
      <c r="E1003" s="12">
        <v>4</v>
      </c>
      <c r="F1003" s="12">
        <v>5.25</v>
      </c>
      <c r="G1003" s="13">
        <f>ROUND(E1003*F1003,2)</f>
        <v>21</v>
      </c>
      <c r="H1003" s="12">
        <v>4</v>
      </c>
      <c r="I1003" s="36">
        <v>0</v>
      </c>
      <c r="J1003" s="13">
        <f>ROUND(H1003*I1003,2)</f>
        <v>0</v>
      </c>
    </row>
    <row r="1004" spans="1:10" ht="67.5" x14ac:dyDescent="0.25">
      <c r="A1004" s="14"/>
      <c r="B1004" s="14"/>
      <c r="C1004" s="14"/>
      <c r="D1004" s="15" t="s">
        <v>1024</v>
      </c>
      <c r="E1004" s="14"/>
      <c r="F1004" s="14"/>
      <c r="G1004" s="14"/>
      <c r="H1004" s="14"/>
      <c r="I1004" s="14"/>
      <c r="J1004" s="14"/>
    </row>
    <row r="1005" spans="1:10" x14ac:dyDescent="0.25">
      <c r="A1005" s="10" t="s">
        <v>1025</v>
      </c>
      <c r="B1005" s="11" t="s">
        <v>16</v>
      </c>
      <c r="C1005" s="11" t="s">
        <v>17</v>
      </c>
      <c r="D1005" s="15" t="s">
        <v>881</v>
      </c>
      <c r="E1005" s="12">
        <v>20</v>
      </c>
      <c r="F1005" s="12">
        <v>5.25</v>
      </c>
      <c r="G1005" s="13">
        <f>ROUND(E1005*F1005,2)</f>
        <v>105</v>
      </c>
      <c r="H1005" s="12">
        <v>20</v>
      </c>
      <c r="I1005" s="36">
        <v>0</v>
      </c>
      <c r="J1005" s="13">
        <f>ROUND(H1005*I1005,2)</f>
        <v>0</v>
      </c>
    </row>
    <row r="1006" spans="1:10" ht="67.5" x14ac:dyDescent="0.25">
      <c r="A1006" s="14"/>
      <c r="B1006" s="14"/>
      <c r="C1006" s="14"/>
      <c r="D1006" s="15" t="s">
        <v>1026</v>
      </c>
      <c r="E1006" s="14"/>
      <c r="F1006" s="14"/>
      <c r="G1006" s="14"/>
      <c r="H1006" s="14"/>
      <c r="I1006" s="14"/>
      <c r="J1006" s="14"/>
    </row>
    <row r="1007" spans="1:10" x14ac:dyDescent="0.25">
      <c r="A1007" s="10" t="s">
        <v>1027</v>
      </c>
      <c r="B1007" s="11" t="s">
        <v>16</v>
      </c>
      <c r="C1007" s="11" t="s">
        <v>17</v>
      </c>
      <c r="D1007" s="15" t="s">
        <v>884</v>
      </c>
      <c r="E1007" s="12">
        <v>80</v>
      </c>
      <c r="F1007" s="12">
        <v>5.25</v>
      </c>
      <c r="G1007" s="13">
        <f>ROUND(E1007*F1007,2)</f>
        <v>420</v>
      </c>
      <c r="H1007" s="12">
        <v>80</v>
      </c>
      <c r="I1007" s="36">
        <v>0</v>
      </c>
      <c r="J1007" s="13">
        <f>ROUND(H1007*I1007,2)</f>
        <v>0</v>
      </c>
    </row>
    <row r="1008" spans="1:10" ht="67.5" x14ac:dyDescent="0.25">
      <c r="A1008" s="14"/>
      <c r="B1008" s="14"/>
      <c r="C1008" s="14"/>
      <c r="D1008" s="15" t="s">
        <v>1028</v>
      </c>
      <c r="E1008" s="14"/>
      <c r="F1008" s="14"/>
      <c r="G1008" s="14"/>
      <c r="H1008" s="14"/>
      <c r="I1008" s="14"/>
      <c r="J1008" s="14"/>
    </row>
    <row r="1009" spans="1:10" x14ac:dyDescent="0.25">
      <c r="A1009" s="10" t="s">
        <v>1029</v>
      </c>
      <c r="B1009" s="11" t="s">
        <v>16</v>
      </c>
      <c r="C1009" s="11" t="s">
        <v>17</v>
      </c>
      <c r="D1009" s="15" t="s">
        <v>887</v>
      </c>
      <c r="E1009" s="12">
        <v>10</v>
      </c>
      <c r="F1009" s="12">
        <v>5.25</v>
      </c>
      <c r="G1009" s="13">
        <f>ROUND(E1009*F1009,2)</f>
        <v>52.5</v>
      </c>
      <c r="H1009" s="12">
        <v>10</v>
      </c>
      <c r="I1009" s="36">
        <v>0</v>
      </c>
      <c r="J1009" s="13">
        <f>ROUND(H1009*I1009,2)</f>
        <v>0</v>
      </c>
    </row>
    <row r="1010" spans="1:10" ht="56.25" x14ac:dyDescent="0.25">
      <c r="A1010" s="14"/>
      <c r="B1010" s="14"/>
      <c r="C1010" s="14"/>
      <c r="D1010" s="15" t="s">
        <v>1030</v>
      </c>
      <c r="E1010" s="14"/>
      <c r="F1010" s="14"/>
      <c r="G1010" s="14"/>
      <c r="H1010" s="14"/>
      <c r="I1010" s="14"/>
      <c r="J1010" s="14"/>
    </row>
    <row r="1011" spans="1:10" x14ac:dyDescent="0.25">
      <c r="A1011" s="10" t="s">
        <v>1047</v>
      </c>
      <c r="B1011" s="11" t="s">
        <v>16</v>
      </c>
      <c r="C1011" s="11" t="s">
        <v>17</v>
      </c>
      <c r="D1011" s="15" t="s">
        <v>914</v>
      </c>
      <c r="E1011" s="12">
        <v>80</v>
      </c>
      <c r="F1011" s="12">
        <v>2.1</v>
      </c>
      <c r="G1011" s="13">
        <f>ROUND(E1011*F1011,2)</f>
        <v>168</v>
      </c>
      <c r="H1011" s="12">
        <v>80</v>
      </c>
      <c r="I1011" s="36">
        <v>0</v>
      </c>
      <c r="J1011" s="13">
        <f>ROUND(H1011*I1011,2)</f>
        <v>0</v>
      </c>
    </row>
    <row r="1012" spans="1:10" ht="56.25" x14ac:dyDescent="0.25">
      <c r="A1012" s="14"/>
      <c r="B1012" s="14"/>
      <c r="C1012" s="14"/>
      <c r="D1012" s="15" t="s">
        <v>1048</v>
      </c>
      <c r="E1012" s="14"/>
      <c r="F1012" s="14"/>
      <c r="G1012" s="14"/>
      <c r="H1012" s="14"/>
      <c r="I1012" s="14"/>
      <c r="J1012" s="14"/>
    </row>
    <row r="1013" spans="1:10" x14ac:dyDescent="0.25">
      <c r="A1013" s="10" t="s">
        <v>1031</v>
      </c>
      <c r="B1013" s="11" t="s">
        <v>16</v>
      </c>
      <c r="C1013" s="11" t="s">
        <v>17</v>
      </c>
      <c r="D1013" s="15" t="s">
        <v>890</v>
      </c>
      <c r="E1013" s="12">
        <v>10</v>
      </c>
      <c r="F1013" s="12">
        <v>2.1</v>
      </c>
      <c r="G1013" s="13">
        <f>ROUND(E1013*F1013,2)</f>
        <v>21</v>
      </c>
      <c r="H1013" s="12">
        <v>10</v>
      </c>
      <c r="I1013" s="36">
        <v>0</v>
      </c>
      <c r="J1013" s="13">
        <f>ROUND(H1013*I1013,2)</f>
        <v>0</v>
      </c>
    </row>
    <row r="1014" spans="1:10" ht="67.5" x14ac:dyDescent="0.25">
      <c r="A1014" s="14"/>
      <c r="B1014" s="14"/>
      <c r="C1014" s="14"/>
      <c r="D1014" s="15" t="s">
        <v>1032</v>
      </c>
      <c r="E1014" s="14"/>
      <c r="F1014" s="14"/>
      <c r="G1014" s="14"/>
      <c r="H1014" s="14"/>
      <c r="I1014" s="14"/>
      <c r="J1014" s="14"/>
    </row>
    <row r="1015" spans="1:10" x14ac:dyDescent="0.25">
      <c r="A1015" s="10" t="s">
        <v>1033</v>
      </c>
      <c r="B1015" s="11" t="s">
        <v>16</v>
      </c>
      <c r="C1015" s="11" t="s">
        <v>17</v>
      </c>
      <c r="D1015" s="15" t="s">
        <v>893</v>
      </c>
      <c r="E1015" s="12">
        <v>10</v>
      </c>
      <c r="F1015" s="12">
        <v>2.1</v>
      </c>
      <c r="G1015" s="13">
        <f>ROUND(E1015*F1015,2)</f>
        <v>21</v>
      </c>
      <c r="H1015" s="12">
        <v>10</v>
      </c>
      <c r="I1015" s="36">
        <v>0</v>
      </c>
      <c r="J1015" s="13">
        <f>ROUND(H1015*I1015,2)</f>
        <v>0</v>
      </c>
    </row>
    <row r="1016" spans="1:10" ht="67.5" x14ac:dyDescent="0.25">
      <c r="A1016" s="14"/>
      <c r="B1016" s="14"/>
      <c r="C1016" s="14"/>
      <c r="D1016" s="15" t="s">
        <v>1034</v>
      </c>
      <c r="E1016" s="14"/>
      <c r="F1016" s="14"/>
      <c r="G1016" s="14"/>
      <c r="H1016" s="14"/>
      <c r="I1016" s="14"/>
      <c r="J1016" s="14"/>
    </row>
    <row r="1017" spans="1:10" x14ac:dyDescent="0.25">
      <c r="A1017" s="14"/>
      <c r="B1017" s="14"/>
      <c r="C1017" s="14"/>
      <c r="D1017" s="31" t="s">
        <v>1053</v>
      </c>
      <c r="E1017" s="12">
        <v>1</v>
      </c>
      <c r="F1017" s="16">
        <f>G1001+G1003+G1005+G1007+G1009+G1011+G1013+G1015</f>
        <v>1123.5</v>
      </c>
      <c r="G1017" s="16">
        <f>ROUND(E1017*F1017,2)</f>
        <v>1123.5</v>
      </c>
      <c r="H1017" s="12">
        <v>1</v>
      </c>
      <c r="I1017" s="16">
        <f>J1001+J1003+J1005+J1007+J1009+J1011+J1013+J1015</f>
        <v>0</v>
      </c>
      <c r="J1017" s="16">
        <f>ROUND(H1017*I1017,2)</f>
        <v>0</v>
      </c>
    </row>
    <row r="1018" spans="1:10" ht="1.1499999999999999" customHeight="1" x14ac:dyDescent="0.25">
      <c r="A1018" s="17"/>
      <c r="B1018" s="17"/>
      <c r="C1018" s="17"/>
      <c r="D1018" s="32"/>
      <c r="E1018" s="17"/>
      <c r="F1018" s="17"/>
      <c r="G1018" s="17"/>
      <c r="H1018" s="17"/>
      <c r="I1018" s="17"/>
      <c r="J1018" s="17"/>
    </row>
    <row r="1019" spans="1:10" x14ac:dyDescent="0.25">
      <c r="A1019" s="26" t="s">
        <v>1054</v>
      </c>
      <c r="B1019" s="26" t="s">
        <v>10</v>
      </c>
      <c r="C1019" s="26" t="s">
        <v>11</v>
      </c>
      <c r="D1019" s="35" t="s">
        <v>924</v>
      </c>
      <c r="E1019" s="27">
        <f t="shared" ref="E1019:J1019" si="92">E1024</f>
        <v>1</v>
      </c>
      <c r="F1019" s="27">
        <f t="shared" si="92"/>
        <v>341.25</v>
      </c>
      <c r="G1019" s="27">
        <f t="shared" si="92"/>
        <v>341.25</v>
      </c>
      <c r="H1019" s="27">
        <f t="shared" si="92"/>
        <v>1</v>
      </c>
      <c r="I1019" s="27">
        <f t="shared" si="92"/>
        <v>0</v>
      </c>
      <c r="J1019" s="27">
        <f t="shared" si="92"/>
        <v>0</v>
      </c>
    </row>
    <row r="1020" spans="1:10" x14ac:dyDescent="0.25">
      <c r="A1020" s="10" t="s">
        <v>1021</v>
      </c>
      <c r="B1020" s="11" t="s">
        <v>16</v>
      </c>
      <c r="C1020" s="11" t="s">
        <v>17</v>
      </c>
      <c r="D1020" s="15" t="s">
        <v>875</v>
      </c>
      <c r="E1020" s="12">
        <v>15</v>
      </c>
      <c r="F1020" s="12">
        <v>15.75</v>
      </c>
      <c r="G1020" s="13">
        <f>ROUND(E1020*F1020,2)</f>
        <v>236.25</v>
      </c>
      <c r="H1020" s="12">
        <v>15</v>
      </c>
      <c r="I1020" s="36">
        <v>0</v>
      </c>
      <c r="J1020" s="13">
        <f>ROUND(H1020*I1020,2)</f>
        <v>0</v>
      </c>
    </row>
    <row r="1021" spans="1:10" ht="56.25" x14ac:dyDescent="0.25">
      <c r="A1021" s="14"/>
      <c r="B1021" s="14"/>
      <c r="C1021" s="14"/>
      <c r="D1021" s="15" t="s">
        <v>1022</v>
      </c>
      <c r="E1021" s="14"/>
      <c r="F1021" s="14"/>
      <c r="G1021" s="14"/>
      <c r="H1021" s="14"/>
      <c r="I1021" s="14"/>
      <c r="J1021" s="14"/>
    </row>
    <row r="1022" spans="1:10" x14ac:dyDescent="0.25">
      <c r="A1022" s="10" t="s">
        <v>1043</v>
      </c>
      <c r="B1022" s="11" t="s">
        <v>16</v>
      </c>
      <c r="C1022" s="11" t="s">
        <v>17</v>
      </c>
      <c r="D1022" s="15" t="s">
        <v>908</v>
      </c>
      <c r="E1022" s="12">
        <v>4</v>
      </c>
      <c r="F1022" s="12">
        <v>26.25</v>
      </c>
      <c r="G1022" s="13">
        <f>ROUND(E1022*F1022,2)</f>
        <v>105</v>
      </c>
      <c r="H1022" s="12">
        <v>4</v>
      </c>
      <c r="I1022" s="36">
        <v>0</v>
      </c>
      <c r="J1022" s="13">
        <f>ROUND(H1022*I1022,2)</f>
        <v>0</v>
      </c>
    </row>
    <row r="1023" spans="1:10" ht="56.25" x14ac:dyDescent="0.25">
      <c r="A1023" s="14"/>
      <c r="B1023" s="14"/>
      <c r="C1023" s="14"/>
      <c r="D1023" s="15" t="s">
        <v>1044</v>
      </c>
      <c r="E1023" s="14"/>
      <c r="F1023" s="14"/>
      <c r="G1023" s="14"/>
      <c r="H1023" s="14"/>
      <c r="I1023" s="14"/>
      <c r="J1023" s="14"/>
    </row>
    <row r="1024" spans="1:10" x14ac:dyDescent="0.25">
      <c r="A1024" s="14"/>
      <c r="B1024" s="14"/>
      <c r="C1024" s="14"/>
      <c r="D1024" s="31" t="s">
        <v>1055</v>
      </c>
      <c r="E1024" s="12">
        <v>1</v>
      </c>
      <c r="F1024" s="16">
        <f>G1020+G1022</f>
        <v>341.25</v>
      </c>
      <c r="G1024" s="16">
        <f>ROUND(E1024*F1024,2)</f>
        <v>341.25</v>
      </c>
      <c r="H1024" s="12">
        <v>1</v>
      </c>
      <c r="I1024" s="16">
        <f>J1020+J1022</f>
        <v>0</v>
      </c>
      <c r="J1024" s="16">
        <f>ROUND(H1024*I1024,2)</f>
        <v>0</v>
      </c>
    </row>
    <row r="1025" spans="1:10" ht="1.1499999999999999" customHeight="1" x14ac:dyDescent="0.25">
      <c r="A1025" s="17"/>
      <c r="B1025" s="17"/>
      <c r="C1025" s="17"/>
      <c r="D1025" s="32"/>
      <c r="E1025" s="17"/>
      <c r="F1025" s="17"/>
      <c r="G1025" s="17"/>
      <c r="H1025" s="17"/>
      <c r="I1025" s="17"/>
      <c r="J1025" s="17"/>
    </row>
    <row r="1026" spans="1:10" x14ac:dyDescent="0.25">
      <c r="A1026" s="26" t="s">
        <v>1056</v>
      </c>
      <c r="B1026" s="26" t="s">
        <v>10</v>
      </c>
      <c r="C1026" s="26" t="s">
        <v>11</v>
      </c>
      <c r="D1026" s="35" t="s">
        <v>927</v>
      </c>
      <c r="E1026" s="27">
        <f t="shared" ref="E1026:J1026" si="93">E1049</f>
        <v>1</v>
      </c>
      <c r="F1026" s="27">
        <f t="shared" si="93"/>
        <v>1066.8</v>
      </c>
      <c r="G1026" s="27">
        <f t="shared" si="93"/>
        <v>1066.8</v>
      </c>
      <c r="H1026" s="27">
        <f t="shared" si="93"/>
        <v>1</v>
      </c>
      <c r="I1026" s="27">
        <f t="shared" si="93"/>
        <v>0</v>
      </c>
      <c r="J1026" s="27">
        <f t="shared" si="93"/>
        <v>0</v>
      </c>
    </row>
    <row r="1027" spans="1:10" x14ac:dyDescent="0.25">
      <c r="A1027" s="10" t="s">
        <v>1021</v>
      </c>
      <c r="B1027" s="11" t="s">
        <v>16</v>
      </c>
      <c r="C1027" s="11" t="s">
        <v>17</v>
      </c>
      <c r="D1027" s="15" t="s">
        <v>875</v>
      </c>
      <c r="E1027" s="12">
        <v>20</v>
      </c>
      <c r="F1027" s="12">
        <v>15.75</v>
      </c>
      <c r="G1027" s="13">
        <f>ROUND(E1027*F1027,2)</f>
        <v>315</v>
      </c>
      <c r="H1027" s="12">
        <v>20</v>
      </c>
      <c r="I1027" s="36">
        <v>0</v>
      </c>
      <c r="J1027" s="13">
        <f>ROUND(H1027*I1027,2)</f>
        <v>0</v>
      </c>
    </row>
    <row r="1028" spans="1:10" ht="56.25" x14ac:dyDescent="0.25">
      <c r="A1028" s="14"/>
      <c r="B1028" s="14"/>
      <c r="C1028" s="14"/>
      <c r="D1028" s="15" t="s">
        <v>1022</v>
      </c>
      <c r="E1028" s="14"/>
      <c r="F1028" s="14"/>
      <c r="G1028" s="14"/>
      <c r="H1028" s="14"/>
      <c r="I1028" s="14"/>
      <c r="J1028" s="14"/>
    </row>
    <row r="1029" spans="1:10" x14ac:dyDescent="0.25">
      <c r="A1029" s="10" t="s">
        <v>1023</v>
      </c>
      <c r="B1029" s="11" t="s">
        <v>16</v>
      </c>
      <c r="C1029" s="11" t="s">
        <v>17</v>
      </c>
      <c r="D1029" s="15" t="s">
        <v>878</v>
      </c>
      <c r="E1029" s="12">
        <v>6</v>
      </c>
      <c r="F1029" s="12">
        <v>5.25</v>
      </c>
      <c r="G1029" s="13">
        <f>ROUND(E1029*F1029,2)</f>
        <v>31.5</v>
      </c>
      <c r="H1029" s="12">
        <v>6</v>
      </c>
      <c r="I1029" s="36">
        <v>0</v>
      </c>
      <c r="J1029" s="13">
        <f>ROUND(H1029*I1029,2)</f>
        <v>0</v>
      </c>
    </row>
    <row r="1030" spans="1:10" ht="67.5" x14ac:dyDescent="0.25">
      <c r="A1030" s="14"/>
      <c r="B1030" s="14"/>
      <c r="C1030" s="14"/>
      <c r="D1030" s="15" t="s">
        <v>1024</v>
      </c>
      <c r="E1030" s="14"/>
      <c r="F1030" s="14"/>
      <c r="G1030" s="14"/>
      <c r="H1030" s="14"/>
      <c r="I1030" s="14"/>
      <c r="J1030" s="14"/>
    </row>
    <row r="1031" spans="1:10" x14ac:dyDescent="0.25">
      <c r="A1031" s="10" t="s">
        <v>1025</v>
      </c>
      <c r="B1031" s="11" t="s">
        <v>16</v>
      </c>
      <c r="C1031" s="11" t="s">
        <v>17</v>
      </c>
      <c r="D1031" s="15" t="s">
        <v>881</v>
      </c>
      <c r="E1031" s="12">
        <v>6</v>
      </c>
      <c r="F1031" s="12">
        <v>5.25</v>
      </c>
      <c r="G1031" s="13">
        <f>ROUND(E1031*F1031,2)</f>
        <v>31.5</v>
      </c>
      <c r="H1031" s="12">
        <v>6</v>
      </c>
      <c r="I1031" s="36">
        <v>0</v>
      </c>
      <c r="J1031" s="13">
        <f>ROUND(H1031*I1031,2)</f>
        <v>0</v>
      </c>
    </row>
    <row r="1032" spans="1:10" ht="67.5" x14ac:dyDescent="0.25">
      <c r="A1032" s="14"/>
      <c r="B1032" s="14"/>
      <c r="C1032" s="14"/>
      <c r="D1032" s="15" t="s">
        <v>1026</v>
      </c>
      <c r="E1032" s="14"/>
      <c r="F1032" s="14"/>
      <c r="G1032" s="14"/>
      <c r="H1032" s="14"/>
      <c r="I1032" s="14"/>
      <c r="J1032" s="14"/>
    </row>
    <row r="1033" spans="1:10" x14ac:dyDescent="0.25">
      <c r="A1033" s="10" t="s">
        <v>1027</v>
      </c>
      <c r="B1033" s="11" t="s">
        <v>16</v>
      </c>
      <c r="C1033" s="11" t="s">
        <v>17</v>
      </c>
      <c r="D1033" s="15" t="s">
        <v>884</v>
      </c>
      <c r="E1033" s="12">
        <v>40</v>
      </c>
      <c r="F1033" s="12">
        <v>5.25</v>
      </c>
      <c r="G1033" s="13">
        <f>ROUND(E1033*F1033,2)</f>
        <v>210</v>
      </c>
      <c r="H1033" s="12">
        <v>40</v>
      </c>
      <c r="I1033" s="36">
        <v>0</v>
      </c>
      <c r="J1033" s="13">
        <f>ROUND(H1033*I1033,2)</f>
        <v>0</v>
      </c>
    </row>
    <row r="1034" spans="1:10" ht="67.5" x14ac:dyDescent="0.25">
      <c r="A1034" s="14"/>
      <c r="B1034" s="14"/>
      <c r="C1034" s="14"/>
      <c r="D1034" s="15" t="s">
        <v>1028</v>
      </c>
      <c r="E1034" s="14"/>
      <c r="F1034" s="14"/>
      <c r="G1034" s="14"/>
      <c r="H1034" s="14"/>
      <c r="I1034" s="14"/>
      <c r="J1034" s="14"/>
    </row>
    <row r="1035" spans="1:10" x14ac:dyDescent="0.25">
      <c r="A1035" s="10" t="s">
        <v>1029</v>
      </c>
      <c r="B1035" s="11" t="s">
        <v>16</v>
      </c>
      <c r="C1035" s="11" t="s">
        <v>17</v>
      </c>
      <c r="D1035" s="15" t="s">
        <v>887</v>
      </c>
      <c r="E1035" s="12">
        <v>20</v>
      </c>
      <c r="F1035" s="12">
        <v>5.25</v>
      </c>
      <c r="G1035" s="13">
        <f>ROUND(E1035*F1035,2)</f>
        <v>105</v>
      </c>
      <c r="H1035" s="12">
        <v>20</v>
      </c>
      <c r="I1035" s="36">
        <v>0</v>
      </c>
      <c r="J1035" s="13">
        <f>ROUND(H1035*I1035,2)</f>
        <v>0</v>
      </c>
    </row>
    <row r="1036" spans="1:10" ht="56.25" x14ac:dyDescent="0.25">
      <c r="A1036" s="14"/>
      <c r="B1036" s="14"/>
      <c r="C1036" s="14"/>
      <c r="D1036" s="15" t="s">
        <v>1030</v>
      </c>
      <c r="E1036" s="14"/>
      <c r="F1036" s="14"/>
      <c r="G1036" s="14"/>
      <c r="H1036" s="14"/>
      <c r="I1036" s="14"/>
      <c r="J1036" s="14"/>
    </row>
    <row r="1037" spans="1:10" x14ac:dyDescent="0.25">
      <c r="A1037" s="10" t="s">
        <v>1031</v>
      </c>
      <c r="B1037" s="11" t="s">
        <v>16</v>
      </c>
      <c r="C1037" s="11" t="s">
        <v>17</v>
      </c>
      <c r="D1037" s="15" t="s">
        <v>890</v>
      </c>
      <c r="E1037" s="12">
        <v>20</v>
      </c>
      <c r="F1037" s="12">
        <v>2.1</v>
      </c>
      <c r="G1037" s="13">
        <f>ROUND(E1037*F1037,2)</f>
        <v>42</v>
      </c>
      <c r="H1037" s="12">
        <v>20</v>
      </c>
      <c r="I1037" s="36">
        <v>0</v>
      </c>
      <c r="J1037" s="13">
        <f>ROUND(H1037*I1037,2)</f>
        <v>0</v>
      </c>
    </row>
    <row r="1038" spans="1:10" ht="67.5" x14ac:dyDescent="0.25">
      <c r="A1038" s="14"/>
      <c r="B1038" s="14"/>
      <c r="C1038" s="14"/>
      <c r="D1038" s="15" t="s">
        <v>1032</v>
      </c>
      <c r="E1038" s="14"/>
      <c r="F1038" s="14"/>
      <c r="G1038" s="14"/>
      <c r="H1038" s="14"/>
      <c r="I1038" s="14"/>
      <c r="J1038" s="14"/>
    </row>
    <row r="1039" spans="1:10" x14ac:dyDescent="0.25">
      <c r="A1039" s="10" t="s">
        <v>1033</v>
      </c>
      <c r="B1039" s="11" t="s">
        <v>16</v>
      </c>
      <c r="C1039" s="11" t="s">
        <v>17</v>
      </c>
      <c r="D1039" s="15" t="s">
        <v>893</v>
      </c>
      <c r="E1039" s="12">
        <v>20</v>
      </c>
      <c r="F1039" s="12">
        <v>2.1</v>
      </c>
      <c r="G1039" s="13">
        <f>ROUND(E1039*F1039,2)</f>
        <v>42</v>
      </c>
      <c r="H1039" s="12">
        <v>20</v>
      </c>
      <c r="I1039" s="36">
        <v>0</v>
      </c>
      <c r="J1039" s="13">
        <f>ROUND(H1039*I1039,2)</f>
        <v>0</v>
      </c>
    </row>
    <row r="1040" spans="1:10" ht="67.5" x14ac:dyDescent="0.25">
      <c r="A1040" s="14"/>
      <c r="B1040" s="14"/>
      <c r="C1040" s="14"/>
      <c r="D1040" s="15" t="s">
        <v>1034</v>
      </c>
      <c r="E1040" s="14"/>
      <c r="F1040" s="14"/>
      <c r="G1040" s="14"/>
      <c r="H1040" s="14"/>
      <c r="I1040" s="14"/>
      <c r="J1040" s="14"/>
    </row>
    <row r="1041" spans="1:10" x14ac:dyDescent="0.25">
      <c r="A1041" s="10" t="s">
        <v>1035</v>
      </c>
      <c r="B1041" s="11" t="s">
        <v>16</v>
      </c>
      <c r="C1041" s="11" t="s">
        <v>17</v>
      </c>
      <c r="D1041" s="15" t="s">
        <v>896</v>
      </c>
      <c r="E1041" s="12">
        <v>10</v>
      </c>
      <c r="F1041" s="12">
        <v>2.1</v>
      </c>
      <c r="G1041" s="13">
        <f>ROUND(E1041*F1041,2)</f>
        <v>21</v>
      </c>
      <c r="H1041" s="12">
        <v>10</v>
      </c>
      <c r="I1041" s="36">
        <v>0</v>
      </c>
      <c r="J1041" s="13">
        <f>ROUND(H1041*I1041,2)</f>
        <v>0</v>
      </c>
    </row>
    <row r="1042" spans="1:10" ht="56.25" x14ac:dyDescent="0.25">
      <c r="A1042" s="14"/>
      <c r="B1042" s="14"/>
      <c r="C1042" s="14"/>
      <c r="D1042" s="15" t="s">
        <v>1036</v>
      </c>
      <c r="E1042" s="14"/>
      <c r="F1042" s="14"/>
      <c r="G1042" s="14"/>
      <c r="H1042" s="14"/>
      <c r="I1042" s="14"/>
      <c r="J1042" s="14"/>
    </row>
    <row r="1043" spans="1:10" x14ac:dyDescent="0.25">
      <c r="A1043" s="10" t="s">
        <v>1037</v>
      </c>
      <c r="B1043" s="11" t="s">
        <v>16</v>
      </c>
      <c r="C1043" s="11" t="s">
        <v>17</v>
      </c>
      <c r="D1043" s="15" t="s">
        <v>899</v>
      </c>
      <c r="E1043" s="12">
        <v>10</v>
      </c>
      <c r="F1043" s="12">
        <v>2.1</v>
      </c>
      <c r="G1043" s="13">
        <f>ROUND(E1043*F1043,2)</f>
        <v>21</v>
      </c>
      <c r="H1043" s="12">
        <v>10</v>
      </c>
      <c r="I1043" s="36">
        <v>0</v>
      </c>
      <c r="J1043" s="13">
        <f>ROUND(H1043*I1043,2)</f>
        <v>0</v>
      </c>
    </row>
    <row r="1044" spans="1:10" ht="67.5" x14ac:dyDescent="0.25">
      <c r="A1044" s="14"/>
      <c r="B1044" s="14"/>
      <c r="C1044" s="14"/>
      <c r="D1044" s="15" t="s">
        <v>1038</v>
      </c>
      <c r="E1044" s="14"/>
      <c r="F1044" s="14"/>
      <c r="G1044" s="14"/>
      <c r="H1044" s="14"/>
      <c r="I1044" s="14"/>
      <c r="J1044" s="14"/>
    </row>
    <row r="1045" spans="1:10" x14ac:dyDescent="0.25">
      <c r="A1045" s="10" t="s">
        <v>1039</v>
      </c>
      <c r="B1045" s="11" t="s">
        <v>16</v>
      </c>
      <c r="C1045" s="11" t="s">
        <v>17</v>
      </c>
      <c r="D1045" s="15" t="s">
        <v>986</v>
      </c>
      <c r="E1045" s="12">
        <v>4</v>
      </c>
      <c r="F1045" s="12">
        <v>43.05</v>
      </c>
      <c r="G1045" s="13">
        <f>ROUND(E1045*F1045,2)</f>
        <v>172.2</v>
      </c>
      <c r="H1045" s="12">
        <v>4</v>
      </c>
      <c r="I1045" s="36">
        <v>0</v>
      </c>
      <c r="J1045" s="13">
        <f>ROUND(H1045*I1045,2)</f>
        <v>0</v>
      </c>
    </row>
    <row r="1046" spans="1:10" ht="56.25" x14ac:dyDescent="0.25">
      <c r="A1046" s="14"/>
      <c r="B1046" s="14"/>
      <c r="C1046" s="14"/>
      <c r="D1046" s="15" t="s">
        <v>1040</v>
      </c>
      <c r="E1046" s="14"/>
      <c r="F1046" s="14"/>
      <c r="G1046" s="14"/>
      <c r="H1046" s="14"/>
      <c r="I1046" s="14"/>
      <c r="J1046" s="14"/>
    </row>
    <row r="1047" spans="1:10" x14ac:dyDescent="0.25">
      <c r="A1047" s="10" t="s">
        <v>1015</v>
      </c>
      <c r="B1047" s="11" t="s">
        <v>16</v>
      </c>
      <c r="C1047" s="11" t="s">
        <v>17</v>
      </c>
      <c r="D1047" s="15" t="s">
        <v>960</v>
      </c>
      <c r="E1047" s="12">
        <v>6</v>
      </c>
      <c r="F1047" s="12">
        <v>12.6</v>
      </c>
      <c r="G1047" s="13">
        <f>ROUND(E1047*F1047,2)</f>
        <v>75.599999999999994</v>
      </c>
      <c r="H1047" s="12">
        <v>6</v>
      </c>
      <c r="I1047" s="36">
        <v>0</v>
      </c>
      <c r="J1047" s="13">
        <f>ROUND(H1047*I1047,2)</f>
        <v>0</v>
      </c>
    </row>
    <row r="1048" spans="1:10" ht="135" x14ac:dyDescent="0.25">
      <c r="A1048" s="14"/>
      <c r="B1048" s="14"/>
      <c r="C1048" s="14"/>
      <c r="D1048" s="15" t="s">
        <v>1016</v>
      </c>
      <c r="E1048" s="14"/>
      <c r="F1048" s="14"/>
      <c r="G1048" s="14"/>
      <c r="H1048" s="14"/>
      <c r="I1048" s="14"/>
      <c r="J1048" s="14"/>
    </row>
    <row r="1049" spans="1:10" x14ac:dyDescent="0.25">
      <c r="A1049" s="14"/>
      <c r="B1049" s="14"/>
      <c r="C1049" s="14"/>
      <c r="D1049" s="31" t="s">
        <v>1057</v>
      </c>
      <c r="E1049" s="12">
        <v>1</v>
      </c>
      <c r="F1049" s="16">
        <f>G1027+G1029+G1031+G1033+G1035+G1037+G1039+G1041+G1043+G1045+G1047</f>
        <v>1066.8</v>
      </c>
      <c r="G1049" s="16">
        <f>ROUND(E1049*F1049,2)</f>
        <v>1066.8</v>
      </c>
      <c r="H1049" s="12">
        <v>1</v>
      </c>
      <c r="I1049" s="16">
        <f>J1027+J1029+J1031+J1033+J1035+J1037+J1039+J1041+J1043+J1045+J1047</f>
        <v>0</v>
      </c>
      <c r="J1049" s="16">
        <f>ROUND(H1049*I1049,2)</f>
        <v>0</v>
      </c>
    </row>
    <row r="1050" spans="1:10" ht="1.1499999999999999" customHeight="1" x14ac:dyDescent="0.25">
      <c r="A1050" s="17"/>
      <c r="B1050" s="17"/>
      <c r="C1050" s="17"/>
      <c r="D1050" s="32"/>
      <c r="E1050" s="17"/>
      <c r="F1050" s="17"/>
      <c r="G1050" s="17"/>
      <c r="H1050" s="17"/>
      <c r="I1050" s="17"/>
      <c r="J1050" s="17"/>
    </row>
    <row r="1051" spans="1:10" x14ac:dyDescent="0.25">
      <c r="A1051" s="14"/>
      <c r="B1051" s="14"/>
      <c r="C1051" s="14"/>
      <c r="D1051" s="31" t="s">
        <v>1058</v>
      </c>
      <c r="E1051" s="12">
        <v>1</v>
      </c>
      <c r="F1051" s="16">
        <f>G914+G921+G928+G953+G960+G979+G1000+G1019+G1026</f>
        <v>10340.08</v>
      </c>
      <c r="G1051" s="16">
        <f>ROUND(E1051*F1051,2)</f>
        <v>10340.08</v>
      </c>
      <c r="H1051" s="12">
        <v>1</v>
      </c>
      <c r="I1051" s="16">
        <f>J914+J921+J928+J953+J960+J979+J1000+J1019+J1026</f>
        <v>0</v>
      </c>
      <c r="J1051" s="16">
        <f>ROUND(H1051*I1051,2)</f>
        <v>0</v>
      </c>
    </row>
    <row r="1052" spans="1:10" ht="1.1499999999999999" customHeight="1" x14ac:dyDescent="0.25">
      <c r="A1052" s="17"/>
      <c r="B1052" s="17"/>
      <c r="C1052" s="17"/>
      <c r="D1052" s="32"/>
      <c r="E1052" s="17"/>
      <c r="F1052" s="17"/>
      <c r="G1052" s="17"/>
      <c r="H1052" s="17"/>
      <c r="I1052" s="17"/>
      <c r="J1052" s="17"/>
    </row>
    <row r="1053" spans="1:10" x14ac:dyDescent="0.25">
      <c r="A1053" s="14"/>
      <c r="B1053" s="14"/>
      <c r="C1053" s="14"/>
      <c r="D1053" s="31" t="s">
        <v>1059</v>
      </c>
      <c r="E1053" s="12">
        <v>1</v>
      </c>
      <c r="F1053" s="16">
        <f>G771+G912</f>
        <v>21352.16</v>
      </c>
      <c r="G1053" s="16">
        <f>ROUND(E1053*F1053,2)</f>
        <v>21352.16</v>
      </c>
      <c r="H1053" s="12">
        <v>1</v>
      </c>
      <c r="I1053" s="16">
        <f>J771+J912</f>
        <v>0</v>
      </c>
      <c r="J1053" s="16">
        <f>ROUND(H1053*I1053,2)</f>
        <v>0</v>
      </c>
    </row>
    <row r="1054" spans="1:10" ht="1.1499999999999999" customHeight="1" x14ac:dyDescent="0.25">
      <c r="A1054" s="17"/>
      <c r="B1054" s="17"/>
      <c r="C1054" s="17"/>
      <c r="D1054" s="32"/>
      <c r="E1054" s="17"/>
      <c r="F1054" s="17"/>
      <c r="G1054" s="17"/>
      <c r="H1054" s="17"/>
      <c r="I1054" s="17"/>
      <c r="J1054" s="17"/>
    </row>
    <row r="1055" spans="1:10" ht="22.5" x14ac:dyDescent="0.25">
      <c r="A1055" s="10" t="s">
        <v>827</v>
      </c>
      <c r="B1055" s="11" t="s">
        <v>16</v>
      </c>
      <c r="C1055" s="11" t="s">
        <v>827</v>
      </c>
      <c r="D1055" s="15" t="s">
        <v>1060</v>
      </c>
      <c r="E1055" s="12">
        <v>1</v>
      </c>
      <c r="F1055" s="12">
        <v>5250</v>
      </c>
      <c r="G1055" s="13">
        <f>ROUND(E1055*F1055,2)</f>
        <v>5250</v>
      </c>
      <c r="H1055" s="12">
        <v>1</v>
      </c>
      <c r="I1055" s="53">
        <f>F1055</f>
        <v>5250</v>
      </c>
      <c r="J1055" s="13">
        <f>ROUND(H1055*I1055,2)</f>
        <v>5250</v>
      </c>
    </row>
    <row r="1056" spans="1:10" ht="22.5" x14ac:dyDescent="0.25">
      <c r="A1056" s="14"/>
      <c r="B1056" s="14"/>
      <c r="C1056" s="14"/>
      <c r="D1056" s="15" t="s">
        <v>1061</v>
      </c>
      <c r="E1056" s="14"/>
      <c r="F1056" s="14"/>
      <c r="G1056" s="14"/>
      <c r="H1056" s="14"/>
      <c r="I1056" s="14"/>
      <c r="J1056" s="14"/>
    </row>
    <row r="1057" spans="1:10" x14ac:dyDescent="0.25">
      <c r="A1057" s="14"/>
      <c r="B1057" s="14"/>
      <c r="C1057" s="14"/>
      <c r="D1057" s="31" t="s">
        <v>1062</v>
      </c>
      <c r="E1057" s="12">
        <v>1</v>
      </c>
      <c r="F1057" s="16">
        <f>G610+G770+G1055</f>
        <v>51182.38</v>
      </c>
      <c r="G1057" s="16">
        <f>ROUND(E1057*F1057,2)</f>
        <v>51182.38</v>
      </c>
      <c r="H1057" s="12">
        <v>1</v>
      </c>
      <c r="I1057" s="16">
        <f>J610+J770+J1055</f>
        <v>5250</v>
      </c>
      <c r="J1057" s="16">
        <f>ROUND(H1057*I1057,2)</f>
        <v>5250</v>
      </c>
    </row>
    <row r="1058" spans="1:10" ht="1.1499999999999999" customHeight="1" x14ac:dyDescent="0.25">
      <c r="A1058" s="17"/>
      <c r="B1058" s="17"/>
      <c r="C1058" s="17"/>
      <c r="D1058" s="32"/>
      <c r="E1058" s="17"/>
      <c r="F1058" s="17"/>
      <c r="G1058" s="17"/>
      <c r="H1058" s="17"/>
      <c r="I1058" s="17"/>
      <c r="J1058" s="17"/>
    </row>
    <row r="1059" spans="1:10" x14ac:dyDescent="0.25">
      <c r="A1059" s="8" t="s">
        <v>1063</v>
      </c>
      <c r="B1059" s="8" t="s">
        <v>10</v>
      </c>
      <c r="C1059" s="8" t="s">
        <v>11</v>
      </c>
      <c r="D1059" s="30" t="s">
        <v>1064</v>
      </c>
      <c r="E1059" s="9">
        <f t="shared" ref="E1059:J1059" si="94">E1062</f>
        <v>1</v>
      </c>
      <c r="F1059" s="9">
        <f t="shared" si="94"/>
        <v>16800</v>
      </c>
      <c r="G1059" s="9">
        <f t="shared" si="94"/>
        <v>16800</v>
      </c>
      <c r="H1059" s="9">
        <f t="shared" si="94"/>
        <v>1</v>
      </c>
      <c r="I1059" s="9">
        <f t="shared" si="94"/>
        <v>16800</v>
      </c>
      <c r="J1059" s="9">
        <f t="shared" si="94"/>
        <v>16800</v>
      </c>
    </row>
    <row r="1060" spans="1:10" ht="33.75" x14ac:dyDescent="0.25">
      <c r="A1060" s="10" t="s">
        <v>1065</v>
      </c>
      <c r="B1060" s="11" t="s">
        <v>16</v>
      </c>
      <c r="C1060" s="11" t="s">
        <v>17</v>
      </c>
      <c r="D1060" s="15" t="s">
        <v>1066</v>
      </c>
      <c r="E1060" s="12">
        <v>2</v>
      </c>
      <c r="F1060" s="12">
        <v>8400</v>
      </c>
      <c r="G1060" s="13">
        <f>ROUND(E1060*F1060,2)</f>
        <v>16800</v>
      </c>
      <c r="H1060" s="12">
        <v>2</v>
      </c>
      <c r="I1060" s="53">
        <f>F1060</f>
        <v>8400</v>
      </c>
      <c r="J1060" s="13">
        <f>ROUND(H1060*I1060,2)</f>
        <v>16800</v>
      </c>
    </row>
    <row r="1061" spans="1:10" ht="409.5" x14ac:dyDescent="0.25">
      <c r="A1061" s="14"/>
      <c r="B1061" s="14"/>
      <c r="C1061" s="14"/>
      <c r="D1061" s="15" t="s">
        <v>1067</v>
      </c>
      <c r="E1061" s="14"/>
      <c r="F1061" s="14"/>
      <c r="G1061" s="14"/>
      <c r="H1061" s="14"/>
      <c r="I1061" s="14"/>
      <c r="J1061" s="14"/>
    </row>
    <row r="1062" spans="1:10" x14ac:dyDescent="0.25">
      <c r="A1062" s="14"/>
      <c r="B1062" s="14"/>
      <c r="C1062" s="14"/>
      <c r="D1062" s="31" t="s">
        <v>1068</v>
      </c>
      <c r="E1062" s="12">
        <v>1</v>
      </c>
      <c r="F1062" s="16">
        <f>G1060</f>
        <v>16800</v>
      </c>
      <c r="G1062" s="16">
        <f>ROUND(E1062*F1062,2)</f>
        <v>16800</v>
      </c>
      <c r="H1062" s="12">
        <v>1</v>
      </c>
      <c r="I1062" s="16">
        <f>J1060</f>
        <v>16800</v>
      </c>
      <c r="J1062" s="16">
        <f>ROUND(H1062*I1062,2)</f>
        <v>16800</v>
      </c>
    </row>
    <row r="1063" spans="1:10" ht="1.1499999999999999" customHeight="1" x14ac:dyDescent="0.25">
      <c r="A1063" s="17"/>
      <c r="B1063" s="17"/>
      <c r="C1063" s="17"/>
      <c r="D1063" s="32"/>
      <c r="E1063" s="17"/>
      <c r="F1063" s="17"/>
      <c r="G1063" s="17"/>
      <c r="H1063" s="17"/>
      <c r="I1063" s="17"/>
      <c r="J1063" s="17"/>
    </row>
    <row r="1064" spans="1:10" x14ac:dyDescent="0.25">
      <c r="A1064" s="14"/>
      <c r="B1064" s="14"/>
      <c r="C1064" s="14"/>
      <c r="D1064" s="31" t="s">
        <v>1069</v>
      </c>
      <c r="E1064" s="18">
        <v>1</v>
      </c>
      <c r="F1064" s="16">
        <f>G609+G1059</f>
        <v>67982.38</v>
      </c>
      <c r="G1064" s="16">
        <f>ROUND(E1064*F1064,2)</f>
        <v>67982.38</v>
      </c>
      <c r="H1064" s="18">
        <v>1</v>
      </c>
      <c r="I1064" s="16">
        <f>J609+J1059</f>
        <v>22050</v>
      </c>
      <c r="J1064" s="16">
        <f>ROUND(H1064*I1064,2)</f>
        <v>22050</v>
      </c>
    </row>
    <row r="1065" spans="1:10" ht="1.1499999999999999" customHeight="1" x14ac:dyDescent="0.25">
      <c r="A1065" s="17"/>
      <c r="B1065" s="17"/>
      <c r="C1065" s="17"/>
      <c r="D1065" s="32"/>
      <c r="E1065" s="17"/>
      <c r="F1065" s="17"/>
      <c r="G1065" s="17"/>
      <c r="H1065" s="17"/>
      <c r="I1065" s="17"/>
      <c r="J1065" s="17"/>
    </row>
    <row r="1066" spans="1:10" x14ac:dyDescent="0.25">
      <c r="A1066" s="14"/>
      <c r="B1066" s="14"/>
      <c r="C1066" s="14"/>
      <c r="D1066" s="31" t="s">
        <v>1070</v>
      </c>
      <c r="E1066" s="18">
        <v>1</v>
      </c>
      <c r="F1066" s="16">
        <f>G4+G144+G539+G578+G597+G601+G608</f>
        <v>1411876.52</v>
      </c>
      <c r="G1066" s="16">
        <f>ROUND(E1066*F1066,2)</f>
        <v>1411876.52</v>
      </c>
      <c r="H1066" s="18">
        <v>1</v>
      </c>
      <c r="I1066" s="16">
        <f>J4+J144+J539+J578+J597+J601+J608</f>
        <v>33607.35</v>
      </c>
      <c r="J1066" s="16">
        <f>ROUND(H1066*I1066,2)</f>
        <v>33607.35</v>
      </c>
    </row>
    <row r="1067" spans="1:10" ht="1.1499999999999999" customHeight="1" x14ac:dyDescent="0.25">
      <c r="A1067" s="17"/>
      <c r="B1067" s="17"/>
      <c r="C1067" s="17"/>
      <c r="D1067" s="32"/>
      <c r="E1067" s="17"/>
      <c r="F1067" s="17"/>
      <c r="G1067" s="17"/>
      <c r="H1067" s="17"/>
      <c r="I1067" s="17"/>
      <c r="J1067" s="17"/>
    </row>
    <row r="1068" spans="1:10" x14ac:dyDescent="0.25">
      <c r="A1068" s="37"/>
      <c r="B1068" s="38"/>
      <c r="C1068" s="38"/>
      <c r="D1068" s="38" t="s">
        <v>1071</v>
      </c>
      <c r="E1068" s="39"/>
      <c r="F1068" s="40"/>
      <c r="G1068" s="41">
        <f>G1066</f>
        <v>1411876.52</v>
      </c>
      <c r="H1068" s="39"/>
      <c r="I1068" s="40"/>
      <c r="J1068" s="41">
        <f>J1066</f>
        <v>33607.35</v>
      </c>
    </row>
    <row r="1069" spans="1:10" x14ac:dyDescent="0.25">
      <c r="A1069" s="42"/>
      <c r="B1069" s="43"/>
      <c r="C1069" s="43"/>
      <c r="D1069" s="43" t="s">
        <v>1075</v>
      </c>
      <c r="E1069" s="44">
        <v>0.13</v>
      </c>
      <c r="F1069" s="45"/>
      <c r="G1069" s="46">
        <f>$G$1068*E1069</f>
        <v>183543.95</v>
      </c>
      <c r="H1069" s="47"/>
      <c r="I1069" s="54"/>
      <c r="J1069" s="46">
        <f>$J$1068*I1069</f>
        <v>0</v>
      </c>
    </row>
    <row r="1070" spans="1:10" x14ac:dyDescent="0.25">
      <c r="A1070" s="42"/>
      <c r="B1070" s="43"/>
      <c r="C1070" s="43"/>
      <c r="D1070" s="43" t="s">
        <v>1076</v>
      </c>
      <c r="E1070" s="44">
        <v>0.06</v>
      </c>
      <c r="F1070" s="45"/>
      <c r="G1070" s="46">
        <f>$G$1068*E1070</f>
        <v>84712.59</v>
      </c>
      <c r="H1070" s="44"/>
      <c r="I1070" s="54"/>
      <c r="J1070" s="46">
        <f>$J$1068*I1070</f>
        <v>0</v>
      </c>
    </row>
    <row r="1071" spans="1:10" x14ac:dyDescent="0.25">
      <c r="A1071" s="42"/>
      <c r="B1071" s="43"/>
      <c r="C1071" s="43"/>
      <c r="D1071" s="43" t="s">
        <v>1072</v>
      </c>
      <c r="E1071" s="47"/>
      <c r="F1071" s="45"/>
      <c r="G1071" s="46">
        <f>G1068+G1070+G1069</f>
        <v>1680133.06</v>
      </c>
      <c r="H1071" s="47"/>
      <c r="I1071" s="45"/>
      <c r="J1071" s="46">
        <f>J1068+J1070+J1069</f>
        <v>33607.35</v>
      </c>
    </row>
    <row r="1072" spans="1:10" x14ac:dyDescent="0.25">
      <c r="A1072" s="42"/>
      <c r="B1072" s="43"/>
      <c r="C1072" s="43"/>
      <c r="D1072" s="43" t="s">
        <v>1073</v>
      </c>
      <c r="E1072" s="44">
        <v>0.21</v>
      </c>
      <c r="F1072" s="45"/>
      <c r="G1072" s="46">
        <f>21*G1071%</f>
        <v>352827.94</v>
      </c>
      <c r="H1072" s="44">
        <v>0.21</v>
      </c>
      <c r="I1072" s="45"/>
      <c r="J1072" s="46">
        <f>21*J1071%</f>
        <v>7057.54</v>
      </c>
    </row>
    <row r="1073" spans="1:10" x14ac:dyDescent="0.25">
      <c r="A1073" s="48"/>
      <c r="B1073" s="49"/>
      <c r="C1073" s="49"/>
      <c r="D1073" s="49" t="s">
        <v>1074</v>
      </c>
      <c r="E1073" s="50"/>
      <c r="F1073" s="51"/>
      <c r="G1073" s="52">
        <f>G1071+G1072</f>
        <v>2032961</v>
      </c>
      <c r="H1073" s="50"/>
      <c r="I1073" s="51"/>
      <c r="J1073" s="52">
        <f>J1071+J1072</f>
        <v>40664.89</v>
      </c>
    </row>
  </sheetData>
  <sheetProtection algorithmName="SHA-512" hashValue="v+9hSjmg4OQ/Ikwu7f/U0cM4Hnib77r2aMUxpXF0Si0YhmBuCHLaFrm5Qmv++fqkc3eFbjPJTSSf1zXt3201CQ==" saltValue="e2/uGp5DZ0gOl7iW/gB9LA==" spinCount="100000" sheet="1" objects="1" scenarios="1" selectLockedCells="1"/>
  <autoFilter ref="C1:C1073" xr:uid="{682DB490-223D-4D0E-9AD8-7E79B583472D}"/>
  <dataValidations count="208">
    <dataValidation type="list" allowBlank="1" showInputMessage="1" showErrorMessage="1" sqref="B4:B1067" xr:uid="{9A6327E7-1A6A-4253-8167-9CDD21D1C3C6}">
      <formula1>"Capítulo,Partida,Mano de obra,Maquinaria,Material,Otros,Tarea,"</formula1>
    </dataValidation>
    <dataValidation type="decimal" allowBlank="1" showErrorMessage="1" errorTitle="ERROR" error="El precio debe ser menor o igual que el de proyecto" sqref="I6" xr:uid="{8360CCDC-EFFA-4369-93CF-2429985C2936}">
      <formula1>0</formula1>
      <formula2>50</formula2>
    </dataValidation>
    <dataValidation type="decimal" allowBlank="1" showErrorMessage="1" errorTitle="ERROR" error="El precio debe ser menor o igual que el de proyecto" sqref="I8" xr:uid="{51D30579-6BC7-499A-9D75-7BFE76E2635E}">
      <formula1>0</formula1>
      <formula2>24.4</formula2>
    </dataValidation>
    <dataValidation type="decimal" allowBlank="1" showErrorMessage="1" errorTitle="ERROR" error="El precio debe ser menor o igual que el de proyecto" sqref="I10" xr:uid="{5F4790B8-45E5-470A-A45E-F03D8FEAC05A}">
      <formula1>0</formula1>
      <formula2>159.69</formula2>
    </dataValidation>
    <dataValidation type="decimal" allowBlank="1" showErrorMessage="1" errorTitle="ERROR" error="El precio debe ser menor o igual que el de proyecto" sqref="I12" xr:uid="{8629D794-A3E8-44DB-84E7-BAAEA12B0190}">
      <formula1>0</formula1>
      <formula2>88.5</formula2>
    </dataValidation>
    <dataValidation type="decimal" allowBlank="1" showErrorMessage="1" errorTitle="ERROR" error="El precio debe ser menor o igual que el de proyecto" sqref="I14" xr:uid="{563D70B4-F6E7-4411-A8D1-82849DB7F54A}">
      <formula1>0</formula1>
      <formula2>40.08</formula2>
    </dataValidation>
    <dataValidation type="decimal" allowBlank="1" showErrorMessage="1" errorTitle="ERROR" error="El precio debe ser menor o igual que el de proyecto" sqref="I16" xr:uid="{ABB53192-4C1E-439B-ADF8-C716C1488712}">
      <formula1>0</formula1>
      <formula2>44.54</formula2>
    </dataValidation>
    <dataValidation type="decimal" allowBlank="1" showErrorMessage="1" errorTitle="ERROR" error="El precio debe ser menor o igual que el de proyecto" sqref="I18" xr:uid="{8A3A56CB-B4C4-478B-A26D-91A39073A9A1}">
      <formula1>0</formula1>
      <formula2>196.76</formula2>
    </dataValidation>
    <dataValidation type="decimal" allowBlank="1" showErrorMessage="1" errorTitle="ERROR" error="El precio debe ser menor o igual que el de proyecto" sqref="I19" xr:uid="{9CE1A763-D929-4FEA-8BE4-6B777D08232F}">
      <formula1>0</formula1>
      <formula2>19.16</formula2>
    </dataValidation>
    <dataValidation type="decimal" allowBlank="1" showErrorMessage="1" errorTitle="ERROR" error="El precio debe ser menor o igual que el de proyecto" sqref="I21" xr:uid="{C5C4A622-3BE5-4C6B-B356-48CF19D1D77F}">
      <formula1>0</formula1>
      <formula2>13.02</formula2>
    </dataValidation>
    <dataValidation type="decimal" allowBlank="1" showErrorMessage="1" errorTitle="ERROR" error="El precio debe ser menor o igual que el de proyecto" sqref="I23" xr:uid="{54E23BDF-C874-43F4-BC5B-6A3D7DA8B8FA}">
      <formula1>0</formula1>
      <formula2>21.24</formula2>
    </dataValidation>
    <dataValidation type="decimal" allowBlank="1" showErrorMessage="1" errorTitle="ERROR" error="El precio debe ser menor o igual que el de proyecto" sqref="I25" xr:uid="{AC37A14B-A2E5-4CDD-84B3-30252231E4B8}">
      <formula1>0</formula1>
      <formula2>26.55</formula2>
    </dataValidation>
    <dataValidation type="decimal" allowBlank="1" showErrorMessage="1" errorTitle="ERROR" error="El precio debe ser menor o igual que el de proyecto" sqref="I27" xr:uid="{0E2F2212-6CD1-4619-A3A4-227AA82AF39E}">
      <formula1>0</formula1>
      <formula2>15.88</formula2>
    </dataValidation>
    <dataValidation type="decimal" allowBlank="1" showErrorMessage="1" errorTitle="ERROR" error="El precio debe ser menor o igual que el de proyecto" sqref="I29" xr:uid="{E4C38989-A176-4F52-8D8E-B8795392C2C1}">
      <formula1>0</formula1>
      <formula2>468.77</formula2>
    </dataValidation>
    <dataValidation type="decimal" allowBlank="1" showErrorMessage="1" errorTitle="ERROR" error="El precio debe ser menor o igual que el de proyecto" sqref="I31" xr:uid="{ADD3F1A8-E578-4431-9A7B-4A50BC160107}">
      <formula1>0</formula1>
      <formula2>20.23</formula2>
    </dataValidation>
    <dataValidation type="decimal" allowBlank="1" showErrorMessage="1" errorTitle="ERROR" error="El precio debe ser menor o igual que el de proyecto" sqref="I36" xr:uid="{02403471-EE0C-4538-9B5F-AE205561DC38}">
      <formula1>0</formula1>
      <formula2>16.84</formula2>
    </dataValidation>
    <dataValidation type="decimal" allowBlank="1" showErrorMessage="1" errorTitle="ERROR" error="El precio debe ser menor o igual que el de proyecto" sqref="I38" xr:uid="{62227C45-F372-420F-9700-5BD7A716002E}">
      <formula1>0</formula1>
      <formula2>36.32</formula2>
    </dataValidation>
    <dataValidation type="decimal" allowBlank="1" showErrorMessage="1" errorTitle="ERROR" error="El precio debe ser menor o igual que el de proyecto" sqref="I40" xr:uid="{6067B2CF-4184-47F5-BA08-D2DA7E3DF308}">
      <formula1>0</formula1>
      <formula2>21.96</formula2>
    </dataValidation>
    <dataValidation type="decimal" allowBlank="1" showErrorMessage="1" errorTitle="ERROR" error="El precio debe ser menor o igual que el de proyecto" sqref="I42" xr:uid="{D1741DB3-8768-4AE5-80F9-F4F2AAA7B9C9}">
      <formula1>0</formula1>
      <formula2>26.61</formula2>
    </dataValidation>
    <dataValidation type="decimal" allowBlank="1" showErrorMessage="1" errorTitle="ERROR" error="El precio debe ser menor o igual que el de proyecto" sqref="I44" xr:uid="{E2A4361E-FCA8-4C2A-8055-5BA5D0F67C72}">
      <formula1>0</formula1>
      <formula2>11.18</formula2>
    </dataValidation>
    <dataValidation type="decimal" allowBlank="1" showErrorMessage="1" errorTitle="ERROR" error="El precio debe ser menor o igual que el de proyecto" sqref="I46" xr:uid="{655F38C4-20C0-4D26-BA27-8B8F4132C50B}">
      <formula1>0</formula1>
      <formula2>21.87</formula2>
    </dataValidation>
    <dataValidation type="decimal" allowBlank="1" showErrorMessage="1" errorTitle="ERROR" error="El precio debe ser menor o igual que el de proyecto" sqref="I51" xr:uid="{85DEB70A-6043-4856-BABA-DDF24D09ACE6}">
      <formula1>0</formula1>
      <formula2>20.71</formula2>
    </dataValidation>
    <dataValidation type="decimal" allowBlank="1" showErrorMessage="1" errorTitle="ERROR" error="El precio debe ser menor o igual que el de proyecto" sqref="I53" xr:uid="{97BBBA1F-117D-4820-808E-8B4AA0E76AFB}">
      <formula1>0</formula1>
      <formula2>26.21</formula2>
    </dataValidation>
    <dataValidation type="decimal" allowBlank="1" showErrorMessage="1" errorTitle="ERROR" error="El precio debe ser menor o igual que el de proyecto" sqref="I58" xr:uid="{FB4A8DD5-854E-48C4-8524-EC1811B51067}">
      <formula1>0</formula1>
      <formula2>25.25</formula2>
    </dataValidation>
    <dataValidation type="decimal" allowBlank="1" showErrorMessage="1" errorTitle="ERROR" error="El precio debe ser menor o igual que el de proyecto" sqref="I60" xr:uid="{60316673-25B9-44B4-AAED-2502F088BF05}">
      <formula1>0</formula1>
      <formula2>18.47</formula2>
    </dataValidation>
    <dataValidation type="decimal" allowBlank="1" showErrorMessage="1" errorTitle="ERROR" error="El precio debe ser menor o igual que el de proyecto" sqref="I62" xr:uid="{49AE9274-9BB0-43EA-BD90-06921FEDC548}">
      <formula1>0</formula1>
      <formula2>262.5</formula2>
    </dataValidation>
    <dataValidation type="decimal" allowBlank="1" showErrorMessage="1" errorTitle="ERROR" error="El precio debe ser menor o igual que el de proyecto" sqref="I64" xr:uid="{C1042F99-79DE-44C5-9091-B96CB80ABC19}">
      <formula1>0</formula1>
      <formula2>113.85</formula2>
    </dataValidation>
    <dataValidation type="decimal" allowBlank="1" showErrorMessage="1" errorTitle="ERROR" error="El precio debe ser menor o igual que el de proyecto" sqref="I66" xr:uid="{2DAD3ED2-F142-4CF5-9DFB-EFF860EB45E6}">
      <formula1>0</formula1>
      <formula2>125.31</formula2>
    </dataValidation>
    <dataValidation type="decimal" allowBlank="1" showErrorMessage="1" errorTitle="ERROR" error="El precio debe ser menor o igual que el de proyecto" sqref="I68" xr:uid="{55058A4E-EEE2-4732-8F54-55E91DA1F308}">
      <formula1>0</formula1>
      <formula2>26.92</formula2>
    </dataValidation>
    <dataValidation type="decimal" allowBlank="1" showErrorMessage="1" errorTitle="ERROR" error="El precio debe ser menor o igual que el de proyecto" sqref="I73" xr:uid="{B626D42E-6020-4868-AEB9-860695426B46}">
      <formula1>0</formula1>
      <formula2>61.87</formula2>
    </dataValidation>
    <dataValidation type="decimal" allowBlank="1" showErrorMessage="1" errorTitle="ERROR" error="El precio debe ser menor o igual que el de proyecto" sqref="I75" xr:uid="{D76C1CA8-2435-42BA-96ED-9C974C54E730}">
      <formula1>0</formula1>
      <formula2>4513.74</formula2>
    </dataValidation>
    <dataValidation type="decimal" allowBlank="1" showErrorMessage="1" errorTitle="ERROR" error="El precio debe ser menor o igual que el de proyecto" sqref="I77" xr:uid="{C8D8EEC2-0DD4-4C5B-A2D0-A777D31E57D5}">
      <formula1>0</formula1>
      <formula2>48.44</formula2>
    </dataValidation>
    <dataValidation type="decimal" allowBlank="1" showErrorMessage="1" errorTitle="ERROR" error="El precio debe ser menor o igual que el de proyecto" sqref="I79" xr:uid="{1641EC76-FECC-476D-95D0-1F799E4C2D13}">
      <formula1>0</formula1>
      <formula2>21.45</formula2>
    </dataValidation>
    <dataValidation type="decimal" allowBlank="1" showErrorMessage="1" errorTitle="ERROR" error="El precio debe ser menor o igual que el de proyecto" sqref="I81" xr:uid="{7BF27020-92DC-4D4F-AF58-EBB066174789}">
      <formula1>0</formula1>
      <formula2>25.53</formula2>
    </dataValidation>
    <dataValidation type="decimal" allowBlank="1" showErrorMessage="1" errorTitle="ERROR" error="El precio debe ser menor o igual que el de proyecto" sqref="I83" xr:uid="{7938F75E-6CDF-4DA0-AEA7-02C2DD58C821}">
      <formula1>0</formula1>
      <formula2>17.7</formula2>
    </dataValidation>
    <dataValidation type="decimal" allowBlank="1" showErrorMessage="1" errorTitle="ERROR" error="El precio debe ser menor o igual que el de proyecto" sqref="I88" xr:uid="{1BC8CC6F-F897-4558-B732-0150839EFE8D}">
      <formula1>0</formula1>
      <formula2>343.57</formula2>
    </dataValidation>
    <dataValidation type="decimal" allowBlank="1" showErrorMessage="1" errorTitle="ERROR" error="El precio debe ser menor o igual que el de proyecto" sqref="I90" xr:uid="{0B7305AB-BEC7-41D6-B389-4040E11C0654}">
      <formula1>0</formula1>
      <formula2>92.63</formula2>
    </dataValidation>
    <dataValidation type="decimal" allowBlank="1" showErrorMessage="1" errorTitle="ERROR" error="El precio debe ser menor o igual que el de proyecto" sqref="I92" xr:uid="{DC9D446B-AA83-4CAE-8F1D-A8E23B629B32}">
      <formula1>0</formula1>
      <formula2>341.31</formula2>
    </dataValidation>
    <dataValidation type="decimal" allowBlank="1" showErrorMessage="1" errorTitle="ERROR" error="El precio debe ser menor o igual que el de proyecto" sqref="I94" xr:uid="{B08F017D-8D6D-46BB-A26A-0CE9835828C9}">
      <formula1>0</formula1>
      <formula2>361.15</formula2>
    </dataValidation>
    <dataValidation type="decimal" allowBlank="1" showErrorMessage="1" errorTitle="ERROR" error="El precio debe ser menor o igual que el de proyecto" sqref="I96" xr:uid="{2F7A6B6C-CA4D-4214-B84F-1831D7343E36}">
      <formula1>0</formula1>
      <formula2>87.19</formula2>
    </dataValidation>
    <dataValidation type="decimal" allowBlank="1" showErrorMessage="1" errorTitle="ERROR" error="El precio debe ser menor o igual que el de proyecto" sqref="I98" xr:uid="{F614DD7B-4953-40FF-AD39-FD6190BD9BED}">
      <formula1>0</formula1>
      <formula2>238.78</formula2>
    </dataValidation>
    <dataValidation type="decimal" allowBlank="1" showErrorMessage="1" errorTitle="ERROR" error="El precio debe ser menor o igual que el de proyecto" sqref="I100" xr:uid="{F590169B-E752-4555-99EF-DCB215464B57}">
      <formula1>0</formula1>
      <formula2>79.42</formula2>
    </dataValidation>
    <dataValidation type="decimal" allowBlank="1" showErrorMessage="1" errorTitle="ERROR" error="El precio debe ser menor o igual que el de proyecto" sqref="I102" xr:uid="{0C6D932C-85B2-4D75-B92E-8C49B9DDD58D}">
      <formula1>0</formula1>
      <formula2>203.02</formula2>
    </dataValidation>
    <dataValidation type="decimal" allowBlank="1" showErrorMessage="1" errorTitle="ERROR" error="El precio debe ser menor o igual que el de proyecto" sqref="I107" xr:uid="{F67CB4F7-E628-4C45-BB73-14FF15C56706}">
      <formula1>0</formula1>
      <formula2>77.44</formula2>
    </dataValidation>
    <dataValidation type="decimal" allowBlank="1" showErrorMessage="1" errorTitle="ERROR" error="El precio debe ser menor o igual que el de proyecto" sqref="I109" xr:uid="{047B7E81-8750-4772-A181-8707ACA280C7}">
      <formula1>0</formula1>
      <formula2>5987.34</formula2>
    </dataValidation>
    <dataValidation type="decimal" allowBlank="1" showErrorMessage="1" errorTitle="ERROR" error="El precio debe ser menor o igual que el de proyecto" sqref="I111" xr:uid="{74F1526E-F5AC-48FE-9FEB-889288EEF142}">
      <formula1>0</formula1>
      <formula2>1038.93</formula2>
    </dataValidation>
    <dataValidation type="decimal" allowBlank="1" showErrorMessage="1" errorTitle="ERROR" error="El precio debe ser menor o igual que el de proyecto" sqref="I116" xr:uid="{05412E84-026F-4786-B3D7-426A02679CEF}">
      <formula1>0</formula1>
      <formula2>22.34</formula2>
    </dataValidation>
    <dataValidation type="decimal" allowBlank="1" showErrorMessage="1" errorTitle="ERROR" error="El precio debe ser menor o igual que el de proyecto" sqref="I121" xr:uid="{F203203A-932E-4B9B-BF9D-D013316995C7}">
      <formula1>0</formula1>
      <formula2>131.67</formula2>
    </dataValidation>
    <dataValidation type="decimal" allowBlank="1" showErrorMessage="1" errorTitle="ERROR" error="El precio debe ser menor o igual que el de proyecto" sqref="I123" xr:uid="{91F1D849-F7BF-4A4E-80E4-12DD73EAF0CF}">
      <formula1>0</formula1>
      <formula2>181.27</formula2>
    </dataValidation>
    <dataValidation type="decimal" allowBlank="1" showErrorMessage="1" errorTitle="ERROR" error="El precio debe ser menor o igual que el de proyecto" sqref="I125" xr:uid="{0578D4F8-7BF9-4665-90D1-C995F80FB581}">
      <formula1>0</formula1>
      <formula2>71.32</formula2>
    </dataValidation>
    <dataValidation type="decimal" allowBlank="1" showErrorMessage="1" errorTitle="ERROR" error="El precio debe ser menor o igual que el de proyecto" sqref="I127" xr:uid="{EB9E384B-D960-4409-89F8-BE0425C41CD6}">
      <formula1>0</formula1>
      <formula2>74.54</formula2>
    </dataValidation>
    <dataValidation type="decimal" allowBlank="1" showErrorMessage="1" errorTitle="ERROR" error="El precio debe ser menor o igual que el de proyecto" sqref="I129" xr:uid="{D28336BC-9181-4F18-966F-DBBEEDE101FF}">
      <formula1>0</formula1>
      <formula2>436.54</formula2>
    </dataValidation>
    <dataValidation type="decimal" allowBlank="1" showErrorMessage="1" errorTitle="ERROR" error="El precio debe ser menor o igual que el de proyecto" sqref="I131" xr:uid="{B039A220-468F-43E8-9DD2-A30C08CD3E9E}">
      <formula1>0</formula1>
      <formula2>377.35</formula2>
    </dataValidation>
    <dataValidation type="decimal" allowBlank="1" showErrorMessage="1" errorTitle="ERROR" error="El precio debe ser menor o igual que el de proyecto" sqref="I132" xr:uid="{23D8584C-9C8D-4E06-9B0A-57C7EAD22C3B}">
      <formula1>0</formula1>
      <formula2>57.17</formula2>
    </dataValidation>
    <dataValidation type="decimal" allowBlank="1" showErrorMessage="1" errorTitle="ERROR" error="El precio debe ser menor o igual que el de proyecto" sqref="I134" xr:uid="{B3D0490A-4865-4F0B-8521-909095212ECE}">
      <formula1>0</formula1>
      <formula2>396.9</formula2>
    </dataValidation>
    <dataValidation type="decimal" allowBlank="1" showErrorMessage="1" errorTitle="ERROR" error="El precio debe ser menor o igual que el de proyecto" sqref="I136" xr:uid="{B8280627-D251-4197-9314-0A9F58A31520}">
      <formula1>0</formula1>
      <formula2>467.42</formula2>
    </dataValidation>
    <dataValidation type="decimal" allowBlank="1" showErrorMessage="1" errorTitle="ERROR" error="El precio debe ser menor o igual que el de proyecto" sqref="I138" xr:uid="{4BD32498-922F-4143-9B53-DAD12E6B2074}">
      <formula1>0</formula1>
      <formula2>8.9</formula2>
    </dataValidation>
    <dataValidation type="decimal" allowBlank="1" showErrorMessage="1" errorTitle="ERROR" error="El precio debe ser menor o igual que el de proyecto" sqref="I147 I415" xr:uid="{386DDFB8-06EF-4199-83F1-824B796E7AE1}">
      <formula1>0</formula1>
      <formula2>5.12</formula2>
    </dataValidation>
    <dataValidation type="decimal" allowBlank="1" showErrorMessage="1" errorTitle="ERROR" error="El precio debe ser menor o igual que el de proyecto" sqref="I149" xr:uid="{AFDE1BBC-8487-4330-AF65-F93A6DC141D0}">
      <formula1>0</formula1>
      <formula2>71.95</formula2>
    </dataValidation>
    <dataValidation type="decimal" allowBlank="1" showErrorMessage="1" errorTitle="ERROR" error="El precio debe ser menor o igual que el de proyecto" sqref="I151" xr:uid="{469C9C7B-C926-4CFB-866A-6FD3E53E65B2}">
      <formula1>0</formula1>
      <formula2>10.54</formula2>
    </dataValidation>
    <dataValidation type="decimal" allowBlank="1" showErrorMessage="1" errorTitle="ERROR" error="El precio debe ser menor o igual que el de proyecto" sqref="I153" xr:uid="{41B3B3E0-88D8-4A82-9DC3-40B740A08787}">
      <formula1>0</formula1>
      <formula2>11.91</formula2>
    </dataValidation>
    <dataValidation type="decimal" allowBlank="1" showErrorMessage="1" errorTitle="ERROR" error="El precio debe ser menor o igual que el de proyecto" sqref="I158" xr:uid="{F11778CA-3209-4B6D-B577-B95DE67F7165}">
      <formula1>0</formula1>
      <formula2>91.18</formula2>
    </dataValidation>
    <dataValidation type="decimal" allowBlank="1" showErrorMessage="1" errorTitle="ERROR" error="El precio debe ser menor o igual que el de proyecto" sqref="I160" xr:uid="{60A699A8-E736-4D39-9121-FA780B953DE6}">
      <formula1>0</formula1>
      <formula2>2.56</formula2>
    </dataValidation>
    <dataValidation type="decimal" allowBlank="1" showErrorMessage="1" errorTitle="ERROR" error="El precio debe ser menor o igual que el de proyecto" sqref="I162" xr:uid="{16B281BE-BDFB-4B30-8002-537B44A13981}">
      <formula1>0</formula1>
      <formula2>76.06</formula2>
    </dataValidation>
    <dataValidation type="decimal" allowBlank="1" showErrorMessage="1" errorTitle="ERROR" error="El precio debe ser menor o igual que el de proyecto" sqref="I164" xr:uid="{81EB6035-E1BF-4E4F-80FE-B80FD12AE101}">
      <formula1>0</formula1>
      <formula2>84.57</formula2>
    </dataValidation>
    <dataValidation type="decimal" allowBlank="1" showErrorMessage="1" errorTitle="ERROR" error="El precio debe ser menor o igual que el de proyecto" sqref="I166" xr:uid="{1C0785B3-BAC7-4880-852E-51BF8B6C3634}">
      <formula1>0</formula1>
      <formula2>520.63</formula2>
    </dataValidation>
    <dataValidation type="decimal" allowBlank="1" showErrorMessage="1" errorTitle="ERROR" error="El precio debe ser menor o igual que el de proyecto" sqref="I168" xr:uid="{E40A4685-3CEC-4B19-B6A9-3D6553EEA001}">
      <formula1>0</formula1>
      <formula2>178.61</formula2>
    </dataValidation>
    <dataValidation type="decimal" allowBlank="1" showErrorMessage="1" errorTitle="ERROR" error="El precio debe ser menor o igual que el de proyecto" sqref="I173" xr:uid="{9BEC834F-E2BF-4AB7-9AB6-355F97913A8D}">
      <formula1>0</formula1>
      <formula2>36.84</formula2>
    </dataValidation>
    <dataValidation type="decimal" allowBlank="1" showErrorMessage="1" errorTitle="ERROR" error="El precio debe ser menor o igual que el de proyecto" sqref="I175" xr:uid="{FD21B0AD-5183-483D-A12F-BE34C8528426}">
      <formula1>0</formula1>
      <formula2>45.87</formula2>
    </dataValidation>
    <dataValidation type="decimal" allowBlank="1" showErrorMessage="1" errorTitle="ERROR" error="El precio debe ser menor o igual que el de proyecto" sqref="I177" xr:uid="{CDC6AA8B-AAD2-4743-BA99-B325DD08408C}">
      <formula1>0</formula1>
      <formula2>77.27</formula2>
    </dataValidation>
    <dataValidation type="decimal" allowBlank="1" showErrorMessage="1" errorTitle="ERROR" error="El precio debe ser menor o igual que el de proyecto" sqref="I182" xr:uid="{74E31934-13E4-405E-AE7E-FC0599DAB89B}">
      <formula1>0</formula1>
      <formula2>789.92</formula2>
    </dataValidation>
    <dataValidation type="decimal" allowBlank="1" showErrorMessage="1" errorTitle="ERROR" error="El precio debe ser menor o igual que el de proyecto" sqref="I184" xr:uid="{4A9CB232-A9E6-4E8C-AE96-B4291210B902}">
      <formula1>0</formula1>
      <formula2>1575</formula2>
    </dataValidation>
    <dataValidation type="decimal" allowBlank="1" showErrorMessage="1" errorTitle="ERROR" error="El precio debe ser menor o igual que el de proyecto" sqref="I186" xr:uid="{547D998C-740C-419F-973B-2594A2D15070}">
      <formula1>0</formula1>
      <formula2>1230.77</formula2>
    </dataValidation>
    <dataValidation type="decimal" allowBlank="1" showErrorMessage="1" errorTitle="ERROR" error="El precio debe ser menor o igual que el de proyecto" sqref="I194" xr:uid="{11F3D50A-2D75-48F6-81F8-39E7766BAD20}">
      <formula1>0</formula1>
      <formula2>1328.25</formula2>
    </dataValidation>
    <dataValidation type="decimal" allowBlank="1" showErrorMessage="1" errorTitle="ERROR" error="El precio debe ser menor o igual que el de proyecto" sqref="I196" xr:uid="{CE592965-B203-4895-9269-9A12FB6A40CD}">
      <formula1>0</formula1>
      <formula2>69.24</formula2>
    </dataValidation>
    <dataValidation type="decimal" allowBlank="1" showErrorMessage="1" errorTitle="ERROR" error="El precio debe ser menor o igual que el de proyecto" sqref="I198" xr:uid="{B62053E6-EE26-4675-8338-16FE99537988}">
      <formula1>0</formula1>
      <formula2>216.07</formula2>
    </dataValidation>
    <dataValidation type="decimal" allowBlank="1" showErrorMessage="1" errorTitle="ERROR" error="El precio debe ser menor o igual que el de proyecto" sqref="I200" xr:uid="{BA0544BE-113B-4833-A564-A03AA4B5DE60}">
      <formula1>0</formula1>
      <formula2>267.31</formula2>
    </dataValidation>
    <dataValidation type="decimal" allowBlank="1" showErrorMessage="1" errorTitle="ERROR" error="El precio debe ser menor o igual que el de proyecto" sqref="I202" xr:uid="{4FB28794-EC08-4803-8CD7-C1C3564E2A9F}">
      <formula1>0</formula1>
      <formula2>205.13</formula2>
    </dataValidation>
    <dataValidation type="decimal" allowBlank="1" showErrorMessage="1" errorTitle="ERROR" error="El precio debe ser menor o igual que el de proyecto" sqref="I207" xr:uid="{2EE2BB7C-5403-4B71-A3C0-966CDB991956}">
      <formula1>0</formula1>
      <formula2>280.77</formula2>
    </dataValidation>
    <dataValidation type="decimal" allowBlank="1" showErrorMessage="1" errorTitle="ERROR" error="El precio debe ser menor o igual que el de proyecto" sqref="I212" xr:uid="{0CCE0273-0CE5-48DB-9E46-1C203CF6B261}">
      <formula1>0</formula1>
      <formula2>840</formula2>
    </dataValidation>
    <dataValidation type="decimal" allowBlank="1" showErrorMessage="1" errorTitle="ERROR" error="El precio debe ser menor o igual que el de proyecto" sqref="I217" xr:uid="{C2325625-9EC2-4771-900E-C77D22D35E39}">
      <formula1>0</formula1>
      <formula2>38.89</formula2>
    </dataValidation>
    <dataValidation type="decimal" allowBlank="1" showErrorMessage="1" errorTitle="ERROR" error="El precio debe ser menor o igual que el de proyecto" sqref="I219" xr:uid="{F5FAEC78-46CB-43E3-A984-276845DD844B}">
      <formula1>0</formula1>
      <formula2>525</formula2>
    </dataValidation>
    <dataValidation type="decimal" allowBlank="1" showErrorMessage="1" errorTitle="ERROR" error="El precio debe ser menor o igual que el de proyecto" sqref="I227" xr:uid="{2DF19C0C-B0E0-436B-B7CD-5C4488CA2A42}">
      <formula1>0</formula1>
      <formula2>265.57</formula2>
    </dataValidation>
    <dataValidation type="decimal" allowBlank="1" showErrorMessage="1" errorTitle="ERROR" error="El precio debe ser menor o igual que el de proyecto" sqref="I229" xr:uid="{A6689B95-6C13-4A23-8346-855AFD4EECBF}">
      <formula1>0</formula1>
      <formula2>3.52</formula2>
    </dataValidation>
    <dataValidation type="decimal" allowBlank="1" showErrorMessage="1" errorTitle="ERROR" error="El precio debe ser menor o igual que el de proyecto" sqref="I231" xr:uid="{DDF70E1F-8DB3-4CCD-9829-7AF59F324CC5}">
      <formula1>0</formula1>
      <formula2>1212.74</formula2>
    </dataValidation>
    <dataValidation type="decimal" allowBlank="1" showErrorMessage="1" errorTitle="ERROR" error="El precio debe ser menor o igual que el de proyecto" sqref="I233 I246" xr:uid="{770BEA5E-43A9-4F4F-8F93-691C08EC4A31}">
      <formula1>0</formula1>
      <formula2>496.11</formula2>
    </dataValidation>
    <dataValidation type="decimal" allowBlank="1" showErrorMessage="1" errorTitle="ERROR" error="El precio debe ser menor o igual que el de proyecto" sqref="I238" xr:uid="{11D67BC2-91C1-4EBF-9AC3-AFB888C4A1FF}">
      <formula1>0</formula1>
      <formula2>2531.81</formula2>
    </dataValidation>
    <dataValidation type="decimal" allowBlank="1" showErrorMessage="1" errorTitle="ERROR" error="El precio debe ser menor o igual que el de proyecto" sqref="I240" xr:uid="{B90C2196-01CC-4EFA-AD81-F814BF51E713}">
      <formula1>0</formula1>
      <formula2>2.71</formula2>
    </dataValidation>
    <dataValidation type="decimal" allowBlank="1" showErrorMessage="1" errorTitle="ERROR" error="El precio debe ser menor o igual que el de proyecto" sqref="I242" xr:uid="{260698EA-10C8-4091-8E20-71B1706CF462}">
      <formula1>0</formula1>
      <formula2>142.94</formula2>
    </dataValidation>
    <dataValidation type="decimal" allowBlank="1" showErrorMessage="1" errorTitle="ERROR" error="El precio debe ser menor o igual que el de proyecto" sqref="I244" xr:uid="{15F0DEBD-2DFC-44F1-96E8-72C4D070C177}">
      <formula1>0</formula1>
      <formula2>1598.61</formula2>
    </dataValidation>
    <dataValidation type="decimal" allowBlank="1" showErrorMessage="1" errorTitle="ERROR" error="El precio debe ser menor o igual que el de proyecto" sqref="I251" xr:uid="{B891658B-FB55-448D-BD41-ADC2BD6D62EC}">
      <formula1>0</formula1>
      <formula2>169.67</formula2>
    </dataValidation>
    <dataValidation type="decimal" allowBlank="1" showErrorMessage="1" errorTitle="ERROR" error="El precio debe ser menor o igual que el de proyecto" sqref="I253" xr:uid="{350D676E-CBC2-435C-9CDE-B1B716EEE440}">
      <formula1>0</formula1>
      <formula2>3.99</formula2>
    </dataValidation>
    <dataValidation type="decimal" allowBlank="1" showErrorMessage="1" errorTitle="ERROR" error="El precio debe ser menor o igual que el de proyecto" sqref="I255" xr:uid="{04477CE8-9F5C-44AC-8041-888EB8BCA046}">
      <formula1>0</formula1>
      <formula2>1543.49</formula2>
    </dataValidation>
    <dataValidation type="decimal" allowBlank="1" showErrorMessage="1" errorTitle="ERROR" error="El precio debe ser menor o igual que el de proyecto" sqref="I260" xr:uid="{D711FDF4-76A5-4784-BCC0-55924ACF005A}">
      <formula1>0</formula1>
      <formula2>2575.99</formula2>
    </dataValidation>
    <dataValidation type="decimal" allowBlank="1" showErrorMessage="1" errorTitle="ERROR" error="El precio debe ser menor o igual que el de proyecto" sqref="I265" xr:uid="{2CAE042A-8A49-49E5-AC34-0F11442C9EA7}">
      <formula1>0</formula1>
      <formula2>768.92</formula2>
    </dataValidation>
    <dataValidation type="decimal" allowBlank="1" showErrorMessage="1" errorTitle="ERROR" error="El precio debe ser menor o igual que el de proyecto" sqref="I267" xr:uid="{16635274-8FA8-47D6-9C75-9B8D2AC719F5}">
      <formula1>0</formula1>
      <formula2>7222.95</formula2>
    </dataValidation>
    <dataValidation type="decimal" allowBlank="1" showErrorMessage="1" errorTitle="ERROR" error="El precio debe ser menor o igual que el de proyecto" sqref="I269" xr:uid="{C7436715-912E-42B4-985C-CB6E1BC6158D}">
      <formula1>0</formula1>
      <formula2>3755.42</formula2>
    </dataValidation>
    <dataValidation type="decimal" allowBlank="1" showErrorMessage="1" errorTitle="ERROR" error="El precio debe ser menor o igual que el de proyecto" sqref="I271" xr:uid="{D9D95D93-AFD1-4FF1-9904-64ED71B350D6}">
      <formula1>0</formula1>
      <formula2>5.67</formula2>
    </dataValidation>
    <dataValidation type="decimal" allowBlank="1" showErrorMessage="1" errorTitle="ERROR" error="El precio debe ser menor o igual que el de proyecto" sqref="I273" xr:uid="{0211D1D2-54D3-4149-A2AE-7AEF7C32438B}">
      <formula1>0</formula1>
      <formula2>4.88</formula2>
    </dataValidation>
    <dataValidation type="decimal" allowBlank="1" showErrorMessage="1" errorTitle="ERROR" error="El precio debe ser menor o igual que el de proyecto" sqref="I275" xr:uid="{C435178D-3955-484A-8F11-8BF36162BABE}">
      <formula1>0</formula1>
      <formula2>826.86</formula2>
    </dataValidation>
    <dataValidation type="decimal" allowBlank="1" showErrorMessage="1" errorTitle="ERROR" error="El precio debe ser menor o igual que el de proyecto" sqref="I277" xr:uid="{7E4B69ED-A849-4E83-B634-DF9F548AC964}">
      <formula1>0</formula1>
      <formula2>265.47</formula2>
    </dataValidation>
    <dataValidation type="decimal" allowBlank="1" showErrorMessage="1" errorTitle="ERROR" error="El precio debe ser menor o igual que el de proyecto" sqref="I282" xr:uid="{640A4EF1-4793-48B5-BEBC-70DF6F46305E}">
      <formula1>0</formula1>
      <formula2>1837.5</formula2>
    </dataValidation>
    <dataValidation type="decimal" allowBlank="1" showErrorMessage="1" errorTitle="ERROR" error="El precio debe ser menor o igual que el de proyecto" sqref="I284" xr:uid="{E74064AD-C71B-4A07-9F25-3A9E6373951A}">
      <formula1>0</formula1>
      <formula2>44.96</formula2>
    </dataValidation>
    <dataValidation type="decimal" allowBlank="1" showErrorMessage="1" errorTitle="ERROR" error="El precio debe ser menor o igual que el de proyecto" sqref="I286" xr:uid="{ECBEBD54-B998-4476-A7D0-D3D17AC07CE2}">
      <formula1>0</formula1>
      <formula2>2701.11</formula2>
    </dataValidation>
    <dataValidation type="decimal" allowBlank="1" showErrorMessage="1" errorTitle="ERROR" error="El precio debe ser menor o igual que el de proyecto" sqref="I288" xr:uid="{FC1B4ECA-FA80-4CC7-8660-B7EC27646525}">
      <formula1>0</formula1>
      <formula2>1653.75</formula2>
    </dataValidation>
    <dataValidation type="decimal" allowBlank="1" showErrorMessage="1" errorTitle="ERROR" error="El precio debe ser menor o igual que el de proyecto" sqref="I290" xr:uid="{70FF95B4-C515-4456-833C-33AF578E35F5}">
      <formula1>0</formula1>
      <formula2>275.61</formula2>
    </dataValidation>
    <dataValidation type="decimal" allowBlank="1" showErrorMessage="1" errorTitle="ERROR" error="El precio debe ser menor o igual que el de proyecto" sqref="I295" xr:uid="{E58CD773-62D5-4EE2-A9AA-95DAC530F8D3}">
      <formula1>0</formula1>
      <formula2>157.5</formula2>
    </dataValidation>
    <dataValidation type="decimal" allowBlank="1" showErrorMessage="1" errorTitle="ERROR" error="El precio debe ser menor o igual que el de proyecto" sqref="I297" xr:uid="{B90B167A-D908-40E2-BB68-C41E5F5BB09B}">
      <formula1>0</formula1>
      <formula2>5.46</formula2>
    </dataValidation>
    <dataValidation type="decimal" allowBlank="1" showErrorMessage="1" errorTitle="ERROR" error="El precio debe ser menor o igual que el de proyecto" sqref="I299 I330" xr:uid="{2C9BEF51-8DA7-4771-A65F-725EFC5458DF}">
      <formula1>0</formula1>
      <formula2>787.5</formula2>
    </dataValidation>
    <dataValidation type="decimal" allowBlank="1" showErrorMessage="1" errorTitle="ERROR" error="El precio debe ser menor o igual que el de proyecto" sqref="I301" xr:uid="{DA73CBA7-6DF5-4095-AC9C-DF502185055D}">
      <formula1>0</formula1>
      <formula2>303.18</formula2>
    </dataValidation>
    <dataValidation type="decimal" allowBlank="1" showErrorMessage="1" errorTitle="ERROR" error="El precio debe ser menor o igual que el de proyecto" sqref="I306" xr:uid="{4B37B1F7-431B-4693-8E00-389820588CF8}">
      <formula1>0</formula1>
      <formula2>3753.75</formula2>
    </dataValidation>
    <dataValidation type="decimal" allowBlank="1" showErrorMessage="1" errorTitle="ERROR" error="El precio debe ser menor o igual que el de proyecto" sqref="I308" xr:uid="{B1D855F1-AA47-45A2-8E8A-81E6EDF3F68A}">
      <formula1>0</formula1>
      <formula2>12.63</formula2>
    </dataValidation>
    <dataValidation type="decimal" allowBlank="1" showErrorMessage="1" errorTitle="ERROR" error="El precio debe ser menor o igual que el de proyecto" sqref="I313" xr:uid="{F06AF7B9-CCC3-4524-8CC1-00E642666683}">
      <formula1>0</formula1>
      <formula2>3031.86</formula2>
    </dataValidation>
    <dataValidation type="decimal" allowBlank="1" showErrorMessage="1" errorTitle="ERROR" error="El precio debe ser menor o igual que el de proyecto" sqref="I315" xr:uid="{AF904EBD-3CC4-4B6F-87E9-A5D4245D6E78}">
      <formula1>0</formula1>
      <formula2>2984.91</formula2>
    </dataValidation>
    <dataValidation type="decimal" allowBlank="1" showErrorMessage="1" errorTitle="ERROR" error="El precio debe ser menor o igual que el de proyecto" sqref="I317" xr:uid="{2C6F0405-6918-47F7-835B-148CFBE36989}">
      <formula1>0</formula1>
      <formula2>8.01</formula2>
    </dataValidation>
    <dataValidation type="decimal" allowBlank="1" showErrorMessage="1" errorTitle="ERROR" error="El precio debe ser menor o igual que el de proyecto" sqref="I319" xr:uid="{CE88D0AD-0910-4620-A01A-34BD87F2E932}">
      <formula1>0</formula1>
      <formula2>10.3</formula2>
    </dataValidation>
    <dataValidation type="decimal" allowBlank="1" showErrorMessage="1" errorTitle="ERROR" error="El precio debe ser menor o igual que el de proyecto" sqref="I321" xr:uid="{09FF3DFA-6115-49C6-B92B-C71C2D240583}">
      <formula1>0</formula1>
      <formula2>6.98</formula2>
    </dataValidation>
    <dataValidation type="decimal" allowBlank="1" showErrorMessage="1" errorTitle="ERROR" error="El precio debe ser menor o igual que el de proyecto" sqref="I323" xr:uid="{F9E0927A-4AB5-4282-BD8E-A029DE7CC32E}">
      <formula1>0</formula1>
      <formula2>4.07</formula2>
    </dataValidation>
    <dataValidation type="decimal" allowBlank="1" showErrorMessage="1" errorTitle="ERROR" error="El precio debe ser menor o igual que el de proyecto" sqref="I328" xr:uid="{0C7A7043-08CC-4982-8C20-4EDA24E957E1}">
      <formula1>0</formula1>
      <formula2>4987.5</formula2>
    </dataValidation>
    <dataValidation type="decimal" allowBlank="1" showErrorMessage="1" errorTitle="ERROR" error="El precio debe ser menor o igual que el de proyecto" sqref="I332" xr:uid="{9DB20A90-1265-4514-A638-EC25AD3F1A97}">
      <formula1>0</formula1>
      <formula2>113.87</formula2>
    </dataValidation>
    <dataValidation type="decimal" allowBlank="1" showErrorMessage="1" errorTitle="ERROR" error="El precio debe ser menor o igual que el de proyecto" sqref="I337" xr:uid="{F5103AA0-F970-4238-9754-AC910A1B7F29}">
      <formula1>0</formula1>
      <formula2>2257.5</formula2>
    </dataValidation>
    <dataValidation type="decimal" allowBlank="1" showErrorMessage="1" errorTitle="ERROR" error="El precio debe ser menor o igual que el de proyecto" sqref="I345" xr:uid="{2C39D593-4E5B-433C-95DD-3A8CFB6CB3C0}">
      <formula1>0</formula1>
      <formula2>67217.93</formula2>
    </dataValidation>
    <dataValidation type="decimal" allowBlank="1" showErrorMessage="1" errorTitle="ERROR" error="El precio debe ser menor o igual que el de proyecto" sqref="I351" xr:uid="{234A5019-0F75-401B-9A8C-436C0EECA820}">
      <formula1>0</formula1>
      <formula2>3457.1</formula2>
    </dataValidation>
    <dataValidation type="decimal" allowBlank="1" showErrorMessage="1" errorTitle="ERROR" error="El precio debe ser menor o igual que el de proyecto" sqref="I353" xr:uid="{350962E7-AC2A-4B4E-BF91-46AA8DED5050}">
      <formula1>0</formula1>
      <formula2>6482.07</formula2>
    </dataValidation>
    <dataValidation type="decimal" allowBlank="1" showErrorMessage="1" errorTitle="ERROR" error="El precio debe ser menor o igual que el de proyecto" sqref="I355" xr:uid="{BCC1978D-F12E-4BF8-9952-2A5510BDDD16}">
      <formula1>0</formula1>
      <formula2>16205.18</formula2>
    </dataValidation>
    <dataValidation type="decimal" allowBlank="1" showErrorMessage="1" errorTitle="ERROR" error="El precio debe ser menor o igual que el de proyecto" sqref="I357" xr:uid="{443FE080-1697-407E-8DEF-C58E82932B29}">
      <formula1>0</formula1>
      <formula2>4040.4</formula2>
    </dataValidation>
    <dataValidation type="decimal" allowBlank="1" showErrorMessage="1" errorTitle="ERROR" error="El precio debe ser menor o igual que el de proyecto" sqref="I359" xr:uid="{5B826FD8-32CE-437D-A070-A60C96EBFB45}">
      <formula1>0</formula1>
      <formula2>1748.12</formula2>
    </dataValidation>
    <dataValidation type="decimal" allowBlank="1" showErrorMessage="1" errorTitle="ERROR" error="El precio debe ser menor o igual que el de proyecto" sqref="I364" xr:uid="{9C11646D-894E-4EE3-BCD1-D80975EA2D77}">
      <formula1>0</formula1>
      <formula2>380.24</formula2>
    </dataValidation>
    <dataValidation type="decimal" allowBlank="1" showErrorMessage="1" errorTitle="ERROR" error="El precio debe ser menor o igual que el de proyecto" sqref="I366" xr:uid="{FF50DAFB-7FD0-4A5B-A6B8-0D7925CEE52E}">
      <formula1>0</formula1>
      <formula2>362.13</formula2>
    </dataValidation>
    <dataValidation type="decimal" allowBlank="1" showErrorMessage="1" errorTitle="ERROR" error="El precio debe ser menor o igual que el de proyecto" sqref="I371" xr:uid="{9B8C7176-C0AC-4BFF-8B1E-8393A07426A3}">
      <formula1>0</formula1>
      <formula2>5588.69</formula2>
    </dataValidation>
    <dataValidation type="decimal" allowBlank="1" showErrorMessage="1" errorTitle="ERROR" error="El precio debe ser menor o igual que el de proyecto" sqref="I373" xr:uid="{8B152B2C-AF78-4496-A80C-57C6451C309D}">
      <formula1>0</formula1>
      <formula2>4709.39</formula2>
    </dataValidation>
    <dataValidation type="decimal" allowBlank="1" showErrorMessage="1" errorTitle="ERROR" error="El precio debe ser menor o igual que el de proyecto" sqref="I375" xr:uid="{213A04B8-7E4A-491B-8A25-AADFBD763A90}">
      <formula1>0</formula1>
      <formula2>1835.3</formula2>
    </dataValidation>
    <dataValidation type="decimal" allowBlank="1" showErrorMessage="1" errorTitle="ERROR" error="El precio debe ser menor o igual que el de proyecto" sqref="I377" xr:uid="{2F12F96C-4989-4C88-AEC5-ABF31E3682D1}">
      <formula1>0</formula1>
      <formula2>3691.59</formula2>
    </dataValidation>
    <dataValidation type="decimal" allowBlank="1" showErrorMessage="1" errorTitle="ERROR" error="El precio debe ser menor o igual que el de proyecto" sqref="I379" xr:uid="{52D92FDD-6EA4-4CAA-8D8A-C0D07E3E6636}">
      <formula1>0</formula1>
      <formula2>187.7</formula2>
    </dataValidation>
    <dataValidation type="decimal" allowBlank="1" showErrorMessage="1" errorTitle="ERROR" error="El precio debe ser menor o igual que el de proyecto" sqref="I384" xr:uid="{5A72957A-22EC-4A1A-912D-F5AFFC63D727}">
      <formula1>0</formula1>
      <formula2>1553.53</formula2>
    </dataValidation>
    <dataValidation type="decimal" allowBlank="1" showErrorMessage="1" errorTitle="ERROR" error="El precio debe ser menor o igual que el de proyecto" sqref="I389" xr:uid="{B13FE246-8F2A-4961-8DB9-5EBA0D0F65D2}">
      <formula1>0</formula1>
      <formula2>1.9</formula2>
    </dataValidation>
    <dataValidation type="decimal" allowBlank="1" showErrorMessage="1" errorTitle="ERROR" error="El precio debe ser menor o igual que el de proyecto" sqref="I391" xr:uid="{73A14607-C4B1-480E-A319-EDF68D745E19}">
      <formula1>0</formula1>
      <formula2>2.82</formula2>
    </dataValidation>
    <dataValidation type="decimal" allowBlank="1" showErrorMessage="1" errorTitle="ERROR" error="El precio debe ser menor o igual que el de proyecto" sqref="I393" xr:uid="{4B994FFF-49D1-4DB8-B2FC-BBB1C86DDD7F}">
      <formula1>0</formula1>
      <formula2>3.9</formula2>
    </dataValidation>
    <dataValidation type="decimal" allowBlank="1" showErrorMessage="1" errorTitle="ERROR" error="El precio debe ser menor o igual que el de proyecto" sqref="I395" xr:uid="{E876BD98-3A1F-420F-9868-563DA97D98A8}">
      <formula1>0</formula1>
      <formula2>5.23</formula2>
    </dataValidation>
    <dataValidation type="decimal" allowBlank="1" showErrorMessage="1" errorTitle="ERROR" error="El precio debe ser menor o igual que el de proyecto" sqref="I397" xr:uid="{F8E63EE5-0C00-4578-9EE9-2BC66BE108BE}">
      <formula1>0</formula1>
      <formula2>6.66</formula2>
    </dataValidation>
    <dataValidation type="decimal" allowBlank="1" showErrorMessage="1" errorTitle="ERROR" error="El precio debe ser menor o igual que el de proyecto" sqref="I399" xr:uid="{F37669FE-A0BD-4518-AA6C-C7ED1E42C2CF}">
      <formula1>0</formula1>
      <formula2>9.44</formula2>
    </dataValidation>
    <dataValidation type="decimal" allowBlank="1" showErrorMessage="1" errorTitle="ERROR" error="El precio debe ser menor o igual que el de proyecto" sqref="I401" xr:uid="{F866A401-F254-4F7A-9216-4982DC4C77E1}">
      <formula1>0</formula1>
      <formula2>2.89</formula2>
    </dataValidation>
    <dataValidation type="decimal" allowBlank="1" showErrorMessage="1" errorTitle="ERROR" error="El precio debe ser menor o igual que el de proyecto" sqref="I403" xr:uid="{06D48B49-F032-400B-B090-4739629B5AE7}">
      <formula1>0</formula1>
      <formula2>4.11</formula2>
    </dataValidation>
    <dataValidation type="decimal" allowBlank="1" showErrorMessage="1" errorTitle="ERROR" error="El precio debe ser menor o igual que el de proyecto" sqref="I405" xr:uid="{3A1A71D8-0185-4280-B4C4-E49C6BC8280C}">
      <formula1>0</formula1>
      <formula2>6.07</formula2>
    </dataValidation>
    <dataValidation type="decimal" allowBlank="1" showErrorMessage="1" errorTitle="ERROR" error="El precio debe ser menor o igual que el de proyecto" sqref="I407" xr:uid="{EA7FCA28-2E0B-4F7E-84ED-88841A95445B}">
      <formula1>0</formula1>
      <formula2>7.27</formula2>
    </dataValidation>
    <dataValidation type="decimal" allowBlank="1" showErrorMessage="1" errorTitle="ERROR" error="El precio debe ser menor o igual que el de proyecto" sqref="I409" xr:uid="{B2E34762-7775-4770-911E-760EB3938390}">
      <formula1>0</formula1>
      <formula2>10.34</formula2>
    </dataValidation>
    <dataValidation type="decimal" allowBlank="1" showErrorMessage="1" errorTitle="ERROR" error="El precio debe ser menor o igual que el de proyecto" sqref="I411" xr:uid="{285867F1-056C-42DD-8643-1FA44A1CD55B}">
      <formula1>0</formula1>
      <formula2>14.53</formula2>
    </dataValidation>
    <dataValidation type="decimal" allowBlank="1" showErrorMessage="1" errorTitle="ERROR" error="El precio debe ser menor o igual que el de proyecto" sqref="I413" xr:uid="{B5F8CFB6-C1D5-40F8-8A65-FF92DF7FC437}">
      <formula1>0</formula1>
      <formula2>3.73</formula2>
    </dataValidation>
    <dataValidation type="decimal" allowBlank="1" showErrorMessage="1" errorTitle="ERROR" error="El precio debe ser menor o igual que el de proyecto" sqref="I417" xr:uid="{3F8B9DC3-1B9E-4FAA-9128-06580A6D7E5E}">
      <formula1>0</formula1>
      <formula2>7.99</formula2>
    </dataValidation>
    <dataValidation type="decimal" allowBlank="1" showErrorMessage="1" errorTitle="ERROR" error="El precio debe ser menor o igual que el de proyecto" sqref="I419" xr:uid="{6F8D3514-23C6-4793-80DE-B689ED6F5146}">
      <formula1>0</formula1>
      <formula2>18.17</formula2>
    </dataValidation>
    <dataValidation type="decimal" allowBlank="1" showErrorMessage="1" errorTitle="ERROR" error="El precio debe ser menor o igual que el de proyecto" sqref="I421" xr:uid="{593C1F35-9AE9-4D5D-BAB9-C01C5BAE777F}">
      <formula1>0</formula1>
      <formula2>2425.5</formula2>
    </dataValidation>
    <dataValidation type="decimal" allowBlank="1" showErrorMessage="1" errorTitle="ERROR" error="El precio debe ser menor o igual que el de proyecto" sqref="I423" xr:uid="{0962E2AA-6948-4F40-AF68-3EE69ED955FD}">
      <formula1>0</formula1>
      <formula2>18.94</formula2>
    </dataValidation>
    <dataValidation type="decimal" allowBlank="1" showErrorMessage="1" errorTitle="ERROR" error="El precio debe ser menor o igual que el de proyecto" sqref="I428" xr:uid="{ECA9700E-37F7-46CB-9DE2-DF6CFA25AA6E}">
      <formula1>0</formula1>
      <formula2>52.66</formula2>
    </dataValidation>
    <dataValidation type="decimal" allowBlank="1" showErrorMessage="1" errorTitle="ERROR" error="El precio debe ser menor o igual que el de proyecto" sqref="I430" xr:uid="{6ACA528B-C4CA-4407-8FA3-13D24F6BE227}">
      <formula1>0</formula1>
      <formula2>79.39</formula2>
    </dataValidation>
    <dataValidation type="decimal" allowBlank="1" showErrorMessage="1" errorTitle="ERROR" error="El precio debe ser menor o igual que el de proyecto" sqref="I432" xr:uid="{76DC4792-0D1D-40F5-9D42-A41EB85A5770}">
      <formula1>0</formula1>
      <formula2>107.25</formula2>
    </dataValidation>
    <dataValidation type="decimal" allowBlank="1" showErrorMessage="1" errorTitle="ERROR" error="El precio debe ser menor o igual que el de proyecto" sqref="I434" xr:uid="{ED398E4E-F0BF-4C8C-BC39-F925D6BB8938}">
      <formula1>0</formula1>
      <formula2>45.97</formula2>
    </dataValidation>
    <dataValidation type="decimal" allowBlank="1" showErrorMessage="1" errorTitle="ERROR" error="El precio debe ser menor o igual que el de proyecto" sqref="I436" xr:uid="{A789FAD7-FA58-4670-B31E-3497D68374AA}">
      <formula1>0</formula1>
      <formula2>81.9</formula2>
    </dataValidation>
    <dataValidation type="decimal" allowBlank="1" showErrorMessage="1" errorTitle="ERROR" error="El precio debe ser menor o igual que el de proyecto" sqref="I438" xr:uid="{8E566C04-ED01-4EE4-A9F8-D62340478AE0}">
      <formula1>0</formula1>
      <formula2>7.6</formula2>
    </dataValidation>
    <dataValidation type="decimal" allowBlank="1" showErrorMessage="1" errorTitle="ERROR" error="El precio debe ser menor o igual que el de proyecto" sqref="I440" xr:uid="{12DE1D0C-EE45-4F51-8998-2B54AD8D5E6E}">
      <formula1>0</formula1>
      <formula2>3.91</formula2>
    </dataValidation>
    <dataValidation type="decimal" allowBlank="1" showErrorMessage="1" errorTitle="ERROR" error="El precio debe ser menor o igual que el de proyecto" sqref="I442" xr:uid="{EAD245D9-4C55-4864-A675-BC21A6BAA0C4}">
      <formula1>0</formula1>
      <formula2>4.24</formula2>
    </dataValidation>
    <dataValidation type="decimal" allowBlank="1" showErrorMessage="1" errorTitle="ERROR" error="El precio debe ser menor o igual que el de proyecto" sqref="I444" xr:uid="{E3D6FEB0-DF44-4857-AD75-845AAA6BAA99}">
      <formula1>0</formula1>
      <formula2>4.52</formula2>
    </dataValidation>
    <dataValidation type="decimal" allowBlank="1" showErrorMessage="1" errorTitle="ERROR" error="El precio debe ser menor o igual que el de proyecto" sqref="I446" xr:uid="{FE60FFEF-9A2F-4D6A-8D31-BEAB0C3B9663}">
      <formula1>0</formula1>
      <formula2>5.65</formula2>
    </dataValidation>
    <dataValidation type="decimal" allowBlank="1" showErrorMessage="1" errorTitle="ERROR" error="El precio debe ser menor o igual que el de proyecto" sqref="I451" xr:uid="{6E7ED4FC-EEE1-4800-B92A-17976F5DE063}">
      <formula1>0</formula1>
      <formula2>42.37</formula2>
    </dataValidation>
    <dataValidation type="decimal" allowBlank="1" showErrorMessage="1" errorTitle="ERROR" error="El precio debe ser menor o igual que el de proyecto" sqref="I453" xr:uid="{1573D4BD-B3EF-4054-8077-6DE31CF2AD13}">
      <formula1>0</formula1>
      <formula2>60.48</formula2>
    </dataValidation>
    <dataValidation type="decimal" allowBlank="1" showErrorMessage="1" errorTitle="ERROR" error="El precio debe ser menor o igual que el de proyecto" sqref="I458" xr:uid="{E2E3FD1F-03C6-42DD-8B7F-3AB311874E7D}">
      <formula1>0</formula1>
      <formula2>285.02</formula2>
    </dataValidation>
    <dataValidation type="decimal" allowBlank="1" showErrorMessage="1" errorTitle="ERROR" error="El precio debe ser menor o igual que el de proyecto" sqref="I460" xr:uid="{8D254FFA-4FD3-4C5A-A80A-5023A8908007}">
      <formula1>0</formula1>
      <formula2>253.52</formula2>
    </dataValidation>
    <dataValidation type="decimal" allowBlank="1" showErrorMessage="1" errorTitle="ERROR" error="El precio debe ser menor o igual que el de proyecto" sqref="I462" xr:uid="{AC73A5C6-D2B6-4FC8-B5D3-FB939D6B97E8}">
      <formula1>0</formula1>
      <formula2>187.53</formula2>
    </dataValidation>
    <dataValidation type="decimal" allowBlank="1" showErrorMessage="1" errorTitle="ERROR" error="El precio debe ser menor o igual que el de proyecto" sqref="I464" xr:uid="{E8DA7F6B-DC01-4D0F-93C4-C46FA1A93B3E}">
      <formula1>0</formula1>
      <formula2>37.58</formula2>
    </dataValidation>
    <dataValidation type="decimal" allowBlank="1" showErrorMessage="1" errorTitle="ERROR" error="El precio debe ser menor o igual que el de proyecto" sqref="I466" xr:uid="{03363DBF-F5AE-4206-850E-C57ABB2EAC5B}">
      <formula1>0</formula1>
      <formula2>111.29</formula2>
    </dataValidation>
    <dataValidation type="decimal" allowBlank="1" showErrorMessage="1" errorTitle="ERROR" error="El precio debe ser menor o igual que el de proyecto" sqref="I468" xr:uid="{13E8A33D-DC8C-4C00-850B-563CB9185803}">
      <formula1>0</formula1>
      <formula2>93.17</formula2>
    </dataValidation>
    <dataValidation type="decimal" allowBlank="1" showErrorMessage="1" errorTitle="ERROR" error="El precio debe ser menor o igual que el de proyecto" sqref="I470" xr:uid="{3E330754-848A-4DE5-8780-9D8A5D0A413D}">
      <formula1>0</formula1>
      <formula2>90.25</formula2>
    </dataValidation>
    <dataValidation type="decimal" allowBlank="1" showErrorMessage="1" errorTitle="ERROR" error="El precio debe ser menor o igual que el de proyecto" sqref="I472" xr:uid="{24990F04-64B8-41CE-85A1-96D3DE179E37}">
      <formula1>0</formula1>
      <formula2>56.2</formula2>
    </dataValidation>
    <dataValidation type="decimal" allowBlank="1" showErrorMessage="1" errorTitle="ERROR" error="El precio debe ser menor o igual que el de proyecto" sqref="I474" xr:uid="{CCA4F6A9-D67E-44F8-92A6-AFEDD16E4C74}">
      <formula1>0</formula1>
      <formula2>6423.53</formula2>
    </dataValidation>
    <dataValidation type="decimal" allowBlank="1" showErrorMessage="1" errorTitle="ERROR" error="El precio debe ser menor o igual que el de proyecto" sqref="I479" xr:uid="{4BDBBB47-966E-4EBF-9024-CF9D4A826D2C}">
      <formula1>0</formula1>
      <formula2>1951.45</formula2>
    </dataValidation>
    <dataValidation type="decimal" allowBlank="1" showErrorMessage="1" errorTitle="ERROR" error="El precio debe ser menor o igual que el de proyecto" sqref="I481" xr:uid="{1665C7EE-0DF0-41B3-AAEC-5DEA4EAFF247}">
      <formula1>0</formula1>
      <formula2>3998.4</formula2>
    </dataValidation>
    <dataValidation type="decimal" allowBlank="1" showErrorMessage="1" errorTitle="ERROR" error="El precio debe ser menor o igual que el de proyecto" sqref="I488" xr:uid="{F7796829-45E7-4320-8218-5673B1E386D7}">
      <formula1>0</formula1>
      <formula2>1379.18</formula2>
    </dataValidation>
    <dataValidation type="decimal" allowBlank="1" showErrorMessage="1" errorTitle="ERROR" error="El precio debe ser menor o igual que el de proyecto" sqref="I490" xr:uid="{0C4E29A6-04E7-490C-BB30-F55B86934CB4}">
      <formula1>0</formula1>
      <formula2>2889.14</formula2>
    </dataValidation>
    <dataValidation type="decimal" allowBlank="1" showErrorMessage="1" errorTitle="ERROR" error="El precio debe ser menor o igual que el de proyecto" sqref="I492" xr:uid="{2C1BF948-7176-42EB-AA88-4EA6D2B69A05}">
      <formula1>0</formula1>
      <formula2>3852.56</formula2>
    </dataValidation>
    <dataValidation type="decimal" allowBlank="1" showErrorMessage="1" errorTitle="ERROR" error="El precio debe ser menor o igual que el de proyecto" sqref="I500" xr:uid="{E3ECEF4D-4F2B-431B-9A0D-F2A2F6462FD3}">
      <formula1>0</formula1>
      <formula2>606.34</formula2>
    </dataValidation>
    <dataValidation type="decimal" allowBlank="1" showErrorMessage="1" errorTitle="ERROR" error="El precio debe ser menor o igual que el de proyecto" sqref="I502" xr:uid="{28348566-1436-4857-B5BA-F5A876C2DC8E}">
      <formula1>0</formula1>
      <formula2>3419.12</formula2>
    </dataValidation>
    <dataValidation type="decimal" allowBlank="1" showErrorMessage="1" errorTitle="ERROR" error="El precio debe ser menor o igual que el de proyecto" sqref="I504 I519" xr:uid="{E96AB4FB-F516-4EF8-909D-8526490379AC}">
      <formula1>0</formula1>
      <formula2>953.79</formula2>
    </dataValidation>
    <dataValidation type="decimal" allowBlank="1" showErrorMessage="1" errorTitle="ERROR" error="El precio debe ser menor o igual que el de proyecto" sqref="I506 I508" xr:uid="{D83596E2-4B29-467F-851E-C470A7C5BE25}">
      <formula1>0</formula1>
      <formula2>476.9</formula2>
    </dataValidation>
    <dataValidation type="decimal" allowBlank="1" showErrorMessage="1" errorTitle="ERROR" error="El precio debe ser menor o igual que el de proyecto" sqref="I510" xr:uid="{E87A57F7-7148-40B8-99A1-CFC4DF780F12}">
      <formula1>0</formula1>
      <formula2>806.73</formula2>
    </dataValidation>
    <dataValidation type="decimal" allowBlank="1" showErrorMessage="1" errorTitle="ERROR" error="El precio debe ser menor o igual que el de proyecto" sqref="I515" xr:uid="{3541D061-4A65-4F43-A0DB-EC1B15D0FF1F}">
      <formula1>0</formula1>
      <formula2>512.66</formula2>
    </dataValidation>
    <dataValidation type="decimal" allowBlank="1" showErrorMessage="1" errorTitle="ERROR" error="El precio debe ser menor o igual que el de proyecto" sqref="I517" xr:uid="{74C33E60-35CC-4BA9-9085-11AEA07C75EB}">
      <formula1>0</formula1>
      <formula2>10244.65</formula2>
    </dataValidation>
    <dataValidation type="decimal" allowBlank="1" showErrorMessage="1" errorTitle="ERROR" error="El precio debe ser menor o igual que el de proyecto" sqref="I521" xr:uid="{DABD81A4-E4E9-4FE2-801F-0C4D8839B482}">
      <formula1>0</formula1>
      <formula2>1253.01</formula2>
    </dataValidation>
    <dataValidation type="decimal" allowBlank="1" showErrorMessage="1" errorTitle="ERROR" error="El precio debe ser menor o igual que el de proyecto" sqref="I523" xr:uid="{031C71B2-AB3C-4DB7-BA9F-89CF671C66C5}">
      <formula1>0</formula1>
      <formula2>1907.58</formula2>
    </dataValidation>
    <dataValidation type="decimal" allowBlank="1" showErrorMessage="1" errorTitle="ERROR" error="El precio debe ser menor o igual que el de proyecto" sqref="I525" xr:uid="{48362BEA-B2D5-4981-917B-F4C5BDA9082B}">
      <formula1>0</formula1>
      <formula2>635.86</formula2>
    </dataValidation>
    <dataValidation type="decimal" allowBlank="1" showErrorMessage="1" errorTitle="ERROR" error="El precio debe ser menor o igual que el de proyecto" sqref="I527" xr:uid="{57B8F43B-E26A-44BD-B0C1-B153AE394EF5}">
      <formula1>0</formula1>
      <formula2>1211.11</formula2>
    </dataValidation>
    <dataValidation type="decimal" allowBlank="1" showErrorMessage="1" errorTitle="ERROR" error="El precio debe ser menor o igual que el de proyecto" sqref="I529" xr:uid="{5D147CD4-11A9-48AF-83B8-B1F31C79963D}">
      <formula1>0</formula1>
      <formula2>1491.76</formula2>
    </dataValidation>
    <dataValidation type="decimal" allowBlank="1" showErrorMessage="1" errorTitle="ERROR" error="El precio debe ser menor o igual que el de proyecto" sqref="I531" xr:uid="{C4B72E49-D2F4-4A97-AB79-FBE2E3BCD022}">
      <formula1>0</formula1>
      <formula2>299.25</formula2>
    </dataValidation>
    <dataValidation type="decimal" allowBlank="1" showErrorMessage="1" errorTitle="ERROR" error="El precio debe ser menor o igual que el de proyecto" sqref="I542" xr:uid="{9CB603FD-4C5D-48C5-B899-7AD7EC16AE83}">
      <formula1>0</formula1>
      <formula2>60.9</formula2>
    </dataValidation>
    <dataValidation type="decimal" allowBlank="1" showErrorMessage="1" errorTitle="ERROR" error="El precio debe ser menor o igual que el de proyecto" sqref="I544" xr:uid="{4F96298F-7DB1-4102-83E0-FE53F26C21FD}">
      <formula1>0</formula1>
      <formula2>21</formula2>
    </dataValidation>
    <dataValidation type="decimal" allowBlank="1" showErrorMessage="1" errorTitle="ERROR" error="El precio debe ser menor o igual que el de proyecto" sqref="I546" xr:uid="{2C7FCBB7-D2DF-4F9E-8EFC-95B4CFEC9278}">
      <formula1>0</formula1>
      <formula2>16.8</formula2>
    </dataValidation>
    <dataValidation type="decimal" allowBlank="1" showErrorMessage="1" errorTitle="ERROR" error="El precio debe ser menor o igual que el de proyecto" sqref="I548" xr:uid="{10D62C7B-F0B8-41E7-9C91-B45354C3FBDC}">
      <formula1>0</formula1>
      <formula2>682.5</formula2>
    </dataValidation>
    <dataValidation type="decimal" allowBlank="1" showErrorMessage="1" errorTitle="ERROR" error="El precio debe ser menor o igual que el de proyecto" sqref="I550" xr:uid="{35AF5CAA-36B5-48BA-8181-7EF2FA359A68}">
      <formula1>0</formula1>
      <formula2>168</formula2>
    </dataValidation>
    <dataValidation type="decimal" allowBlank="1" showErrorMessage="1" errorTitle="ERROR" error="El precio debe ser menor o igual que el de proyecto" sqref="I552" xr:uid="{98494B48-5BFE-43CE-9B01-B0691A8CA82B}">
      <formula1>0</formula1>
      <formula2>94.5</formula2>
    </dataValidation>
    <dataValidation type="decimal" allowBlank="1" showErrorMessage="1" errorTitle="ERROR" error="El precio debe ser menor o igual que el de proyecto" sqref="I557" xr:uid="{6C589738-027E-4249-9712-5A31A18A9C9A}">
      <formula1>0</formula1>
      <formula2>345.99</formula2>
    </dataValidation>
    <dataValidation type="decimal" allowBlank="1" showErrorMessage="1" errorTitle="ERROR" error="El precio debe ser menor o igual que el de proyecto" sqref="I564" xr:uid="{5CE06A91-DE36-4663-8523-DDB1B55AC0DA}">
      <formula1>0</formula1>
      <formula2>73.38</formula2>
    </dataValidation>
    <dataValidation type="decimal" allowBlank="1" showErrorMessage="1" errorTitle="ERROR" error="El precio debe ser menor o igual que el de proyecto" sqref="I566" xr:uid="{071FBC2F-6BAB-4904-B9F0-E380FDCA7405}">
      <formula1>0</formula1>
      <formula2>82.04</formula2>
    </dataValidation>
    <dataValidation type="decimal" allowBlank="1" showErrorMessage="1" errorTitle="ERROR" error="El precio debe ser menor o igual que el de proyecto" sqref="I568" xr:uid="{83CC4FDB-9A5D-423F-8E25-9D3BF1BE6B6C}">
      <formula1>0</formula1>
      <formula2>21.5</formula2>
    </dataValidation>
    <dataValidation type="decimal" allowBlank="1" showErrorMessage="1" errorTitle="ERROR" error="El precio debe ser menor o igual que el de proyecto" sqref="I570" xr:uid="{B13F0DED-9F2D-4FFF-859C-EF697279E69C}">
      <formula1>0</formula1>
      <formula2>72.22</formula2>
    </dataValidation>
    <dataValidation type="decimal" allowBlank="1" showErrorMessage="1" errorTitle="ERROR" error="El precio debe ser menor o igual que el de proyecto" sqref="I572" xr:uid="{9FE32D76-12C1-424B-9353-DA8F5462D7FD}">
      <formula1>0</formula1>
      <formula2>168.65</formula2>
    </dataValidation>
    <dataValidation type="decimal" allowBlank="1" showErrorMessage="1" errorTitle="ERROR" error="El precio debe ser menor o igual que el de proyecto" sqref="I579" xr:uid="{0266661E-8F38-484F-8D33-9568C2CC72D9}">
      <formula1>0</formula1>
      <formula2>96.12</formula2>
    </dataValidation>
    <dataValidation type="decimal" allowBlank="1" showErrorMessage="1" errorTitle="ERROR" error="El precio debe ser menor o igual que el de proyecto" sqref="I581" xr:uid="{A8745C9E-2452-4368-AA5E-48BA61C7973A}">
      <formula1>0</formula1>
      <formula2>81.14</formula2>
    </dataValidation>
    <dataValidation type="decimal" allowBlank="1" showErrorMessage="1" errorTitle="ERROR" error="El precio debe ser menor o igual que el de proyecto" sqref="I583" xr:uid="{63280225-AD71-457F-A734-B1C9FE127F48}">
      <formula1>0</formula1>
      <formula2>81.13</formula2>
    </dataValidation>
    <dataValidation type="decimal" allowBlank="1" showErrorMessage="1" errorTitle="ERROR" error="El precio debe ser menor o igual que el de proyecto" sqref="I585" xr:uid="{58DDCB03-D1C4-4F75-B21D-43A97FD3CD55}">
      <formula1>0</formula1>
      <formula2>35.39</formula2>
    </dataValidation>
    <dataValidation type="decimal" allowBlank="1" showErrorMessage="1" errorTitle="ERROR" error="El precio debe ser menor o igual que el de proyecto" sqref="I587" xr:uid="{444F626D-24B5-46A8-863C-6944C6C47371}">
      <formula1>0</formula1>
      <formula2>30.99</formula2>
    </dataValidation>
  </dataValidations>
  <pageMargins left="0.7" right="0.7" top="0.75" bottom="0.75" header="0.3" footer="0.3"/>
  <pageSetup paperSize="9" orientation="portrait" r:id="rId1"/>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Hoja1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Fernández Vaquero, María</dc:creator>
  <cp:lastModifiedBy>Fernández Vaquero, María</cp:lastModifiedBy>
  <dcterms:created xsi:type="dcterms:W3CDTF">2022-04-21T13:15:15Z</dcterms:created>
  <dcterms:modified xsi:type="dcterms:W3CDTF">2022-04-27T08:11:23Z</dcterms:modified>
</cp:coreProperties>
</file>