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C:\DATOS\TERESA\Ingeniería Operativa\IBT\Revisión de documentos\11_Soporte a Mto Ventilación 4 años_bis\"/>
    </mc:Choice>
  </mc:AlternateContent>
  <xr:revisionPtr revIDLastSave="0" documentId="13_ncr:1_{48E47BEE-6560-415D-A0D9-B674DEAF701E}" xr6:coauthVersionLast="36" xr6:coauthVersionMax="36" xr10:uidLastSave="{00000000-0000-0000-0000-000000000000}"/>
  <workbookProtection workbookAlgorithmName="SHA-512" workbookHashValue="eHjbLzflP+CdhGy/9ciGQGU6craNYwNWyCp9iBJaki8vbFPCXUe1JyXTDJdQXp/0NBx+RnUVOqaBK6DKVOgfTA==" workbookSaltValue="QvLOcSM3sVnNgjHgvmbjnw==" workbookSpinCount="100000" lockStructure="1"/>
  <bookViews>
    <workbookView xWindow="480" yWindow="60" windowWidth="17720" windowHeight="11820" xr2:uid="{00000000-000D-0000-FFFF-FFFF00000000}"/>
  </bookViews>
  <sheets>
    <sheet name="Hoja1" sheetId="1" r:id="rId1"/>
  </sheets>
  <definedNames>
    <definedName name="_xlnm.Print_Area" localSheetId="0">Hoja1!$A$4:$H$331</definedName>
  </definedNames>
  <calcPr calcId="191029" fullPrecision="0"/>
</workbook>
</file>

<file path=xl/calcChain.xml><?xml version="1.0" encoding="utf-8"?>
<calcChain xmlns="http://schemas.openxmlformats.org/spreadsheetml/2006/main">
  <c r="K325" i="1" l="1"/>
  <c r="J325" i="1"/>
  <c r="K323" i="1"/>
  <c r="J323" i="1"/>
  <c r="K321" i="1"/>
  <c r="J321" i="1"/>
  <c r="K319" i="1"/>
  <c r="J319" i="1"/>
  <c r="K317" i="1"/>
  <c r="J317" i="1"/>
  <c r="K315" i="1"/>
  <c r="J315" i="1"/>
  <c r="K313" i="1"/>
  <c r="J313" i="1"/>
  <c r="K311" i="1"/>
  <c r="J311" i="1"/>
  <c r="K309" i="1"/>
  <c r="J309" i="1"/>
  <c r="K307" i="1"/>
  <c r="J307" i="1"/>
  <c r="K305" i="1"/>
  <c r="J305" i="1"/>
  <c r="K303" i="1"/>
  <c r="J303" i="1"/>
  <c r="K301" i="1"/>
  <c r="J301" i="1"/>
  <c r="K297" i="1"/>
  <c r="J297" i="1"/>
  <c r="K295" i="1"/>
  <c r="J295" i="1"/>
  <c r="K293" i="1"/>
  <c r="J293" i="1"/>
  <c r="K291" i="1"/>
  <c r="J291" i="1"/>
  <c r="K289" i="1"/>
  <c r="J289" i="1"/>
  <c r="K287" i="1"/>
  <c r="J287" i="1"/>
  <c r="K283" i="1"/>
  <c r="J283" i="1"/>
  <c r="K281" i="1"/>
  <c r="J281" i="1"/>
  <c r="K279" i="1"/>
  <c r="J279" i="1"/>
  <c r="K277" i="1"/>
  <c r="J277" i="1"/>
  <c r="K275" i="1"/>
  <c r="J275" i="1"/>
  <c r="K273" i="1"/>
  <c r="J273" i="1"/>
  <c r="K271" i="1"/>
  <c r="J271" i="1"/>
  <c r="K269" i="1"/>
  <c r="J269" i="1"/>
  <c r="K267" i="1"/>
  <c r="J267" i="1"/>
  <c r="K265" i="1"/>
  <c r="J265" i="1"/>
  <c r="K263" i="1"/>
  <c r="J263" i="1"/>
  <c r="K261" i="1"/>
  <c r="J261" i="1"/>
  <c r="K259" i="1"/>
  <c r="J259" i="1"/>
  <c r="K257" i="1"/>
  <c r="J257" i="1"/>
  <c r="K255" i="1"/>
  <c r="J255" i="1"/>
  <c r="K253" i="1"/>
  <c r="J253" i="1"/>
  <c r="K251" i="1"/>
  <c r="J251" i="1"/>
  <c r="K249" i="1"/>
  <c r="J249" i="1"/>
  <c r="K247" i="1"/>
  <c r="J247" i="1"/>
  <c r="K245" i="1"/>
  <c r="J245" i="1"/>
  <c r="K243" i="1"/>
  <c r="J243" i="1"/>
  <c r="K241" i="1"/>
  <c r="J241" i="1"/>
  <c r="K239" i="1"/>
  <c r="J239" i="1"/>
  <c r="K237" i="1"/>
  <c r="J237" i="1"/>
  <c r="K235" i="1"/>
  <c r="J235" i="1"/>
  <c r="K233" i="1"/>
  <c r="J233" i="1"/>
  <c r="K231" i="1"/>
  <c r="J231" i="1"/>
  <c r="K229" i="1"/>
  <c r="J229" i="1"/>
  <c r="K227" i="1"/>
  <c r="J227" i="1"/>
  <c r="K225" i="1"/>
  <c r="J225" i="1"/>
  <c r="K223" i="1"/>
  <c r="J223" i="1"/>
  <c r="K221" i="1"/>
  <c r="J221" i="1"/>
  <c r="K219" i="1"/>
  <c r="J219" i="1"/>
  <c r="K217" i="1"/>
  <c r="J217" i="1"/>
  <c r="K215" i="1"/>
  <c r="J215" i="1"/>
  <c r="K213" i="1"/>
  <c r="J213" i="1"/>
  <c r="K211" i="1"/>
  <c r="J211" i="1"/>
  <c r="K209" i="1"/>
  <c r="J209" i="1"/>
  <c r="K207" i="1"/>
  <c r="J207" i="1"/>
  <c r="K205" i="1"/>
  <c r="J205" i="1"/>
  <c r="K203" i="1"/>
  <c r="J203" i="1"/>
  <c r="K201" i="1"/>
  <c r="J201" i="1"/>
  <c r="K199" i="1"/>
  <c r="J199" i="1"/>
  <c r="K197" i="1"/>
  <c r="J197" i="1"/>
  <c r="K195" i="1"/>
  <c r="J195" i="1"/>
  <c r="K193" i="1"/>
  <c r="J193" i="1"/>
  <c r="K191" i="1"/>
  <c r="J191" i="1"/>
  <c r="K189" i="1"/>
  <c r="J189" i="1"/>
  <c r="K187" i="1"/>
  <c r="J187" i="1"/>
  <c r="K185" i="1"/>
  <c r="J185" i="1"/>
  <c r="K183" i="1"/>
  <c r="J183" i="1"/>
  <c r="K181" i="1"/>
  <c r="J181" i="1"/>
  <c r="K179" i="1"/>
  <c r="J179" i="1"/>
  <c r="K177" i="1"/>
  <c r="J177" i="1"/>
  <c r="K175" i="1"/>
  <c r="J175" i="1"/>
  <c r="K173" i="1"/>
  <c r="J173" i="1"/>
  <c r="K171" i="1"/>
  <c r="J171" i="1"/>
  <c r="K169" i="1"/>
  <c r="J169" i="1"/>
  <c r="K167" i="1"/>
  <c r="J167" i="1"/>
  <c r="K165" i="1"/>
  <c r="J165" i="1"/>
  <c r="K163" i="1"/>
  <c r="J163" i="1"/>
  <c r="K161" i="1"/>
  <c r="J161" i="1"/>
  <c r="K159" i="1"/>
  <c r="J159" i="1"/>
  <c r="K157" i="1"/>
  <c r="J157" i="1"/>
  <c r="K155" i="1"/>
  <c r="J155" i="1"/>
  <c r="K153" i="1"/>
  <c r="J153" i="1"/>
  <c r="K151" i="1"/>
  <c r="J151" i="1"/>
  <c r="K149" i="1"/>
  <c r="J149" i="1"/>
  <c r="K147" i="1"/>
  <c r="J147" i="1"/>
  <c r="K145" i="1"/>
  <c r="J145" i="1"/>
  <c r="K143" i="1"/>
  <c r="J143" i="1"/>
  <c r="K141" i="1"/>
  <c r="J141" i="1"/>
  <c r="K139" i="1"/>
  <c r="J139" i="1"/>
  <c r="K137" i="1"/>
  <c r="J137" i="1"/>
  <c r="K135" i="1"/>
  <c r="J135" i="1"/>
  <c r="K133" i="1"/>
  <c r="J133" i="1"/>
  <c r="K131" i="1"/>
  <c r="J131" i="1"/>
  <c r="K129" i="1"/>
  <c r="J129" i="1"/>
  <c r="K127" i="1"/>
  <c r="J127" i="1"/>
  <c r="K125" i="1"/>
  <c r="J125" i="1"/>
  <c r="K123" i="1"/>
  <c r="J123" i="1"/>
  <c r="K121" i="1"/>
  <c r="J121" i="1"/>
  <c r="K119" i="1"/>
  <c r="J119" i="1"/>
  <c r="K117" i="1"/>
  <c r="J117" i="1"/>
  <c r="K115" i="1"/>
  <c r="J115" i="1"/>
  <c r="K113" i="1"/>
  <c r="J113" i="1"/>
  <c r="K111" i="1"/>
  <c r="J111" i="1"/>
  <c r="K109" i="1"/>
  <c r="J109" i="1"/>
  <c r="K107" i="1"/>
  <c r="J107" i="1"/>
  <c r="K105" i="1"/>
  <c r="J105" i="1"/>
  <c r="K103" i="1"/>
  <c r="J103" i="1"/>
  <c r="K101" i="1"/>
  <c r="J101" i="1"/>
  <c r="K99" i="1"/>
  <c r="J99" i="1"/>
  <c r="K97" i="1"/>
  <c r="J97" i="1"/>
  <c r="K95" i="1"/>
  <c r="J95" i="1"/>
  <c r="K93" i="1"/>
  <c r="J93" i="1"/>
  <c r="K91" i="1"/>
  <c r="J91" i="1"/>
  <c r="K89" i="1"/>
  <c r="J89" i="1"/>
  <c r="K87" i="1"/>
  <c r="J87" i="1"/>
  <c r="K85" i="1"/>
  <c r="J85" i="1"/>
  <c r="K83" i="1"/>
  <c r="J83" i="1"/>
  <c r="K81" i="1"/>
  <c r="J81" i="1"/>
  <c r="K79" i="1"/>
  <c r="J79" i="1"/>
  <c r="K77" i="1"/>
  <c r="J77" i="1"/>
  <c r="K75" i="1"/>
  <c r="J75" i="1"/>
  <c r="K73" i="1"/>
  <c r="J73" i="1"/>
  <c r="K71" i="1"/>
  <c r="J71" i="1"/>
  <c r="K69" i="1"/>
  <c r="J69" i="1"/>
  <c r="K67" i="1"/>
  <c r="J67" i="1"/>
  <c r="K65" i="1"/>
  <c r="J65" i="1"/>
  <c r="K63" i="1"/>
  <c r="J63" i="1"/>
  <c r="K61" i="1"/>
  <c r="J61" i="1"/>
  <c r="K59" i="1"/>
  <c r="J59" i="1"/>
  <c r="K57" i="1"/>
  <c r="J57" i="1"/>
  <c r="K55" i="1"/>
  <c r="J55" i="1"/>
  <c r="K53" i="1"/>
  <c r="J53" i="1"/>
  <c r="K51" i="1"/>
  <c r="J51" i="1"/>
  <c r="K49" i="1"/>
  <c r="J49" i="1"/>
  <c r="K47" i="1"/>
  <c r="J47" i="1"/>
  <c r="K43" i="1"/>
  <c r="J43" i="1"/>
  <c r="K41" i="1"/>
  <c r="J41" i="1"/>
  <c r="K39" i="1"/>
  <c r="J39" i="1"/>
  <c r="K37" i="1"/>
  <c r="J37" i="1"/>
  <c r="K35" i="1"/>
  <c r="J35" i="1"/>
  <c r="K33" i="1"/>
  <c r="J33" i="1"/>
  <c r="K31" i="1"/>
  <c r="J31" i="1"/>
  <c r="K29" i="1"/>
  <c r="J29" i="1"/>
  <c r="K27" i="1"/>
  <c r="J27" i="1"/>
  <c r="K25" i="1"/>
  <c r="J25" i="1"/>
  <c r="K23" i="1"/>
  <c r="J23" i="1"/>
  <c r="K21" i="1"/>
  <c r="J21" i="1"/>
  <c r="K19" i="1"/>
  <c r="J19" i="1"/>
  <c r="K17" i="1"/>
  <c r="J17" i="1"/>
  <c r="K15" i="1"/>
  <c r="J15" i="1"/>
  <c r="K11" i="1"/>
  <c r="J11" i="1"/>
  <c r="K9" i="1"/>
  <c r="J9" i="1"/>
  <c r="K7" i="1"/>
  <c r="J7" i="1"/>
  <c r="L197" i="1" l="1"/>
  <c r="L151" i="1"/>
  <c r="L159" i="1"/>
  <c r="L167" i="1"/>
  <c r="L175" i="1"/>
  <c r="L183" i="1"/>
  <c r="L191" i="1"/>
  <c r="L199" i="1"/>
  <c r="L207" i="1"/>
  <c r="L209" i="1"/>
  <c r="L181" i="1"/>
  <c r="L205" i="1"/>
  <c r="L31" i="1"/>
  <c r="L49" i="1"/>
  <c r="L57" i="1"/>
  <c r="L65" i="1"/>
  <c r="L73" i="1"/>
  <c r="L81" i="1"/>
  <c r="L89" i="1"/>
  <c r="L97" i="1"/>
  <c r="L105" i="1"/>
  <c r="L113" i="1"/>
  <c r="L121" i="1"/>
  <c r="L129" i="1"/>
  <c r="L137" i="1"/>
  <c r="L153" i="1"/>
  <c r="L161" i="1"/>
  <c r="L169" i="1"/>
  <c r="L177" i="1"/>
  <c r="L185" i="1"/>
  <c r="L193" i="1"/>
  <c r="L59" i="1"/>
  <c r="L67" i="1"/>
  <c r="L115" i="1"/>
  <c r="L131" i="1"/>
  <c r="L293" i="1"/>
  <c r="L303" i="1"/>
  <c r="L311" i="1"/>
  <c r="L319" i="1"/>
  <c r="L9" i="1"/>
  <c r="L19" i="1"/>
  <c r="L133" i="1"/>
  <c r="L213" i="1"/>
  <c r="L221" i="1"/>
  <c r="L229" i="1"/>
  <c r="L237" i="1"/>
  <c r="L245" i="1"/>
  <c r="L253" i="1"/>
  <c r="L269" i="1"/>
  <c r="L305" i="1"/>
  <c r="L11" i="1"/>
  <c r="L215" i="1"/>
  <c r="L223" i="1"/>
  <c r="L231" i="1"/>
  <c r="L239" i="1"/>
  <c r="L247" i="1"/>
  <c r="L255" i="1"/>
  <c r="L273" i="1"/>
  <c r="L281" i="1"/>
  <c r="L291" i="1"/>
  <c r="L301" i="1"/>
  <c r="L309" i="1"/>
  <c r="L317" i="1"/>
  <c r="L17" i="1"/>
  <c r="L25" i="1"/>
  <c r="L33" i="1"/>
  <c r="L41" i="1"/>
  <c r="L275" i="1"/>
  <c r="L261" i="1"/>
  <c r="L145" i="1"/>
  <c r="L147" i="1"/>
  <c r="L155" i="1"/>
  <c r="L179" i="1"/>
  <c r="L307" i="1"/>
  <c r="L195" i="1"/>
  <c r="L211" i="1"/>
  <c r="L219" i="1"/>
  <c r="L243" i="1"/>
  <c r="L259" i="1"/>
  <c r="L27" i="1"/>
  <c r="L35" i="1"/>
  <c r="L43" i="1"/>
  <c r="L53" i="1"/>
  <c r="L61" i="1"/>
  <c r="L69" i="1"/>
  <c r="L77" i="1"/>
  <c r="L85" i="1"/>
  <c r="L93" i="1"/>
  <c r="L101" i="1"/>
  <c r="L109" i="1"/>
  <c r="L117" i="1"/>
  <c r="L125" i="1"/>
  <c r="L201" i="1"/>
  <c r="L263" i="1"/>
  <c r="L271" i="1"/>
  <c r="L277" i="1"/>
  <c r="L287" i="1"/>
  <c r="L295" i="1"/>
  <c r="L141" i="1"/>
  <c r="L217" i="1"/>
  <c r="L225" i="1"/>
  <c r="L233" i="1"/>
  <c r="L241" i="1"/>
  <c r="L249" i="1"/>
  <c r="L257" i="1"/>
  <c r="L313" i="1"/>
  <c r="L321" i="1"/>
  <c r="L21" i="1"/>
  <c r="L29" i="1"/>
  <c r="L37" i="1"/>
  <c r="L47" i="1"/>
  <c r="L55" i="1"/>
  <c r="L63" i="1"/>
  <c r="L71" i="1"/>
  <c r="L79" i="1"/>
  <c r="L87" i="1"/>
  <c r="L95" i="1"/>
  <c r="L103" i="1"/>
  <c r="L111" i="1"/>
  <c r="L119" i="1"/>
  <c r="L127" i="1"/>
  <c r="L149" i="1"/>
  <c r="L157" i="1"/>
  <c r="L165" i="1"/>
  <c r="L173" i="1"/>
  <c r="L265" i="1"/>
  <c r="L279" i="1"/>
  <c r="L289" i="1"/>
  <c r="L297" i="1"/>
  <c r="L15" i="1"/>
  <c r="L135" i="1"/>
  <c r="L143" i="1"/>
  <c r="L189" i="1"/>
  <c r="L315" i="1"/>
  <c r="L51" i="1"/>
  <c r="L139" i="1"/>
  <c r="L203" i="1"/>
  <c r="L267" i="1"/>
  <c r="L23" i="1"/>
  <c r="L91" i="1"/>
  <c r="L99" i="1"/>
  <c r="L163" i="1"/>
  <c r="L227" i="1"/>
  <c r="L283" i="1"/>
  <c r="L107" i="1"/>
  <c r="L171" i="1"/>
  <c r="L235" i="1"/>
  <c r="L323" i="1"/>
  <c r="L83" i="1"/>
  <c r="L75" i="1"/>
  <c r="L39" i="1"/>
  <c r="L123" i="1"/>
  <c r="L187" i="1"/>
  <c r="L251" i="1"/>
  <c r="L325" i="1"/>
  <c r="L7" i="1"/>
  <c r="G325" i="1"/>
  <c r="G323" i="1"/>
  <c r="G321" i="1"/>
  <c r="G319" i="1"/>
  <c r="G317" i="1"/>
  <c r="G315" i="1"/>
  <c r="G313" i="1"/>
  <c r="G311" i="1"/>
  <c r="G309" i="1"/>
  <c r="G307" i="1"/>
  <c r="G305" i="1"/>
  <c r="G303" i="1"/>
  <c r="G301" i="1"/>
  <c r="G297" i="1"/>
  <c r="G295" i="1"/>
  <c r="G293" i="1"/>
  <c r="G291" i="1"/>
  <c r="G289" i="1"/>
  <c r="G287" i="1"/>
  <c r="G283" i="1"/>
  <c r="G281" i="1"/>
  <c r="G279" i="1"/>
  <c r="G277" i="1"/>
  <c r="G275" i="1"/>
  <c r="G273" i="1"/>
  <c r="G271" i="1"/>
  <c r="G269" i="1"/>
  <c r="G267" i="1"/>
  <c r="G265" i="1"/>
  <c r="G263" i="1"/>
  <c r="G261" i="1"/>
  <c r="G259" i="1"/>
  <c r="G257" i="1"/>
  <c r="G255" i="1"/>
  <c r="G253" i="1"/>
  <c r="G251" i="1"/>
  <c r="G249" i="1"/>
  <c r="G247" i="1"/>
  <c r="G245" i="1"/>
  <c r="G243" i="1"/>
  <c r="G241" i="1"/>
  <c r="G239" i="1"/>
  <c r="G237" i="1"/>
  <c r="G235" i="1"/>
  <c r="G233" i="1"/>
  <c r="G231" i="1"/>
  <c r="G229" i="1"/>
  <c r="G227" i="1"/>
  <c r="G225" i="1"/>
  <c r="G223" i="1"/>
  <c r="G221" i="1"/>
  <c r="G219" i="1"/>
  <c r="G217" i="1"/>
  <c r="G215" i="1"/>
  <c r="G213" i="1"/>
  <c r="G211" i="1"/>
  <c r="G209" i="1"/>
  <c r="G207" i="1"/>
  <c r="G205" i="1"/>
  <c r="G203" i="1"/>
  <c r="G201" i="1"/>
  <c r="G199" i="1"/>
  <c r="G197" i="1"/>
  <c r="G195" i="1"/>
  <c r="G193" i="1"/>
  <c r="G191" i="1"/>
  <c r="G189" i="1"/>
  <c r="G187" i="1"/>
  <c r="G185" i="1"/>
  <c r="G183" i="1"/>
  <c r="G181" i="1"/>
  <c r="G179" i="1"/>
  <c r="G177" i="1"/>
  <c r="G175" i="1"/>
  <c r="G173" i="1"/>
  <c r="G171" i="1"/>
  <c r="G169" i="1"/>
  <c r="G167" i="1"/>
  <c r="G165" i="1"/>
  <c r="G163" i="1"/>
  <c r="G161" i="1"/>
  <c r="G159" i="1"/>
  <c r="G157" i="1"/>
  <c r="G155" i="1"/>
  <c r="G153" i="1"/>
  <c r="G151" i="1"/>
  <c r="G149" i="1"/>
  <c r="G147" i="1"/>
  <c r="G145" i="1"/>
  <c r="G143" i="1"/>
  <c r="G141" i="1"/>
  <c r="G139" i="1"/>
  <c r="G137" i="1"/>
  <c r="G135" i="1"/>
  <c r="G133" i="1"/>
  <c r="G131" i="1"/>
  <c r="G129" i="1"/>
  <c r="G127" i="1"/>
  <c r="G125" i="1"/>
  <c r="G123" i="1"/>
  <c r="G121" i="1"/>
  <c r="G119" i="1"/>
  <c r="G117" i="1"/>
  <c r="G115" i="1"/>
  <c r="G113" i="1"/>
  <c r="G111" i="1"/>
  <c r="G109" i="1"/>
  <c r="G107" i="1"/>
  <c r="G105" i="1"/>
  <c r="G103" i="1"/>
  <c r="G101" i="1"/>
  <c r="G99" i="1"/>
  <c r="G97" i="1"/>
  <c r="G95" i="1"/>
  <c r="G93" i="1"/>
  <c r="G91" i="1"/>
  <c r="G89" i="1"/>
  <c r="G87" i="1"/>
  <c r="G85" i="1"/>
  <c r="G83" i="1"/>
  <c r="G81" i="1"/>
  <c r="G79" i="1"/>
  <c r="G77" i="1"/>
  <c r="G75" i="1"/>
  <c r="G73" i="1"/>
  <c r="G71" i="1"/>
  <c r="G69" i="1"/>
  <c r="G67" i="1"/>
  <c r="G65" i="1"/>
  <c r="G63" i="1"/>
  <c r="G61" i="1"/>
  <c r="G59" i="1"/>
  <c r="G57" i="1"/>
  <c r="G55" i="1"/>
  <c r="G53" i="1"/>
  <c r="G51" i="1"/>
  <c r="G49" i="1"/>
  <c r="G47" i="1"/>
  <c r="G43" i="1"/>
  <c r="G41" i="1"/>
  <c r="G39" i="1"/>
  <c r="G37" i="1"/>
  <c r="G35" i="1"/>
  <c r="G33" i="1"/>
  <c r="G31" i="1"/>
  <c r="G29" i="1"/>
  <c r="G27" i="1"/>
  <c r="G25" i="1"/>
  <c r="G23" i="1"/>
  <c r="G21" i="1"/>
  <c r="G19" i="1"/>
  <c r="G17" i="1"/>
  <c r="G15" i="1"/>
  <c r="G14" i="1" s="1"/>
  <c r="G11" i="1"/>
  <c r="G9" i="1"/>
  <c r="G7" i="1"/>
  <c r="G6" i="1" s="1"/>
  <c r="L6" i="1" l="1"/>
  <c r="L46" i="1"/>
  <c r="L286" i="1"/>
  <c r="L14" i="1"/>
  <c r="L300" i="1"/>
  <c r="G300" i="1"/>
  <c r="G286" i="1"/>
  <c r="G46" i="1"/>
  <c r="L331" i="1" l="1"/>
  <c r="L332" i="1" s="1"/>
  <c r="L333" i="1" s="1"/>
  <c r="G327" i="1"/>
  <c r="J331" i="1" l="1"/>
  <c r="I331" i="1"/>
  <c r="K33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Martín Romero, Mª Jesús</author>
  </authors>
  <commentList>
    <comment ref="A5" authorId="0" shapeId="0" xr:uid="{00000000-0006-0000-0000-000001000000}">
      <text>
        <r>
          <rPr>
            <b/>
            <sz val="9"/>
            <color indexed="81"/>
            <rFont val="Tahoma"/>
            <family val="2"/>
          </rPr>
          <t>Código del concepto. Ver colores en "Entorno de trabajo: Apariencia"</t>
        </r>
      </text>
    </comment>
    <comment ref="B5" authorId="0" shapeId="0" xr:uid="{00000000-0006-0000-0000-000002000000}">
      <text>
        <r>
          <rPr>
            <b/>
            <sz val="9"/>
            <color indexed="81"/>
            <rFont val="Tahoma"/>
            <family val="2"/>
          </rPr>
          <t>Naturaleza del concepto (ver menú contextual)</t>
        </r>
      </text>
    </comment>
    <comment ref="C5" authorId="0" shapeId="0" xr:uid="{00000000-0006-0000-0000-000003000000}">
      <text>
        <r>
          <rPr>
            <b/>
            <sz val="9"/>
            <color indexed="81"/>
            <rFont val="Tahoma"/>
            <family val="2"/>
          </rPr>
          <t>Unidad principal de medida del concepto</t>
        </r>
      </text>
    </comment>
    <comment ref="D5" authorId="0" shapeId="0" xr:uid="{00000000-0006-0000-0000-000004000000}">
      <text>
        <r>
          <rPr>
            <b/>
            <sz val="9"/>
            <color indexed="81"/>
            <rFont val="Tahoma"/>
            <family val="2"/>
          </rPr>
          <t>Descripción corta. Ver colores en "Entorno de trabajo: Apariencia"</t>
        </r>
      </text>
    </comment>
    <comment ref="E5" authorId="0" shapeId="0" xr:uid="{00000000-0006-0000-0000-000005000000}">
      <text>
        <r>
          <rPr>
            <b/>
            <sz val="9"/>
            <color indexed="81"/>
            <rFont val="Tahoma"/>
            <family val="2"/>
          </rPr>
          <t>Rendimiento o cantidad presupuestada</t>
        </r>
      </text>
    </comment>
    <comment ref="F5" authorId="0" shapeId="0" xr:uid="{00000000-0006-0000-0000-000006000000}">
      <text>
        <r>
          <rPr>
            <b/>
            <sz val="9"/>
            <color indexed="81"/>
            <rFont val="Tahoma"/>
            <family val="2"/>
          </rPr>
          <t>Precio unitario en el presupuesto</t>
        </r>
      </text>
    </comment>
    <comment ref="G5" authorId="0" shapeId="0" xr:uid="{00000000-0006-0000-0000-000007000000}">
      <text>
        <r>
          <rPr>
            <b/>
            <sz val="9"/>
            <color indexed="81"/>
            <rFont val="Tahoma"/>
            <family val="2"/>
          </rPr>
          <t>Importe del presupuesto</t>
        </r>
      </text>
    </comment>
  </commentList>
</comments>
</file>

<file path=xl/sharedStrings.xml><?xml version="1.0" encoding="utf-8"?>
<sst xmlns="http://schemas.openxmlformats.org/spreadsheetml/2006/main" count="826" uniqueCount="501">
  <si>
    <t/>
  </si>
  <si>
    <t>Código</t>
  </si>
  <si>
    <t>NatC</t>
  </si>
  <si>
    <t>Ud</t>
  </si>
  <si>
    <t>01</t>
  </si>
  <si>
    <t>TRASLADOS</t>
  </si>
  <si>
    <t>Capítulo</t>
  </si>
  <si>
    <t>01.01</t>
  </si>
  <si>
    <t>TRASLADO CON VEHICULO AUXILIAR PROPIO Y CORTE DE TRACCION</t>
  </si>
  <si>
    <t>Partida</t>
  </si>
  <si>
    <t>Traslado mediante vehículo auxiliar y conductor propios equipado con grúa de hasta dos motores de ventilación de cualquier peso y potencia, desde depósito de carga hasta pozo de destino. Incluye gestión y ejecución de de corte de tracción, carga, descarga y traslado en vehículo rodado hasta el servicio de almacenes. para el abono de la unidad será obligatorio presentar imagen de la placa de características de los motores trasladados.</t>
  </si>
  <si>
    <t>01.02</t>
  </si>
  <si>
    <t>TRASLADO CON VEHICULO AUXILIAR PROPIO SIN CORTE DE TRACCION</t>
  </si>
  <si>
    <t>Traslado mediante vehículo auxiliar y conductor propios equipado con grúa de hasta dos motores de ventilación de cualquier peso y potencia, desde depósito de carga hasta pozo de destino. Incluye la carga, descarga y traslado en vehículo rodado hasta el servicio de almacenes. para el abono de la unidad será obligatorio presentar imagen de la placa de características de los motores trasladados.</t>
  </si>
  <si>
    <t>01.03</t>
  </si>
  <si>
    <t>TRASLADO SIN VEHICULO AUXILIAR</t>
  </si>
  <si>
    <t>Traslado en horario diurno o nocturno mediante camión equipado con grúa o plataforma de hasta dos motores de ventilación de cualquier peso y potencia, desde depósito de carga hasta pozo de destino. Incluye la carga, descarga y traslado en vehículo rodado hasta el servicio de almacenes. Para el abono de la unidad será obligatorio presentar imagen de la placa de características de los motores trasladados.</t>
  </si>
  <si>
    <t>02</t>
  </si>
  <si>
    <t>REPARACIONES EN POZOS DE VENTILACION</t>
  </si>
  <si>
    <t>04.06</t>
  </si>
  <si>
    <t>SUSTITUCION DE PUERTA ACUSTICA EN P. VENTILACION H NOCTURNO</t>
  </si>
  <si>
    <t xml:space="preserve">Suministro, montaje y retirada de puerta existente realizado en horario nocturno incluidos cierres de seguridad. Realizada con doble chapa de acero galvanizado de 1,5 mm. de espesor y panel intermedio, rigidizadores con perfiles de acero conformado en frío, herrajes de colgar, cerradura normalizada METRO , cerco de perfil de acero conformado en frío con garras para recibir a la obra, acabado con capa de pintura epoxi polimerizada al horno, elaborada en taller, ajuste y fijación en obra. Totalmente terminado, incluso limpieza.
</t>
  </si>
  <si>
    <t>04.07</t>
  </si>
  <si>
    <t>SUSTITUCION DE PUERTA ACUSTICA EN P. VENTILACION H DIURNO</t>
  </si>
  <si>
    <t>04.08</t>
  </si>
  <si>
    <t>REPARACION PUERTA ACUSTICA EN P. DE VENTILACION H. NOCTURNO</t>
  </si>
  <si>
    <t xml:space="preserve">Reparación de puerta acústica realizada en horario Nocturno, mediante puntos de soldadura, reposición de manetas ó cerraduras. Incluso p/p de medios auxiliares, maquinaria y herramientas, limpieza de la zona incluso retirada de materiales a vertedero autorizado.
</t>
  </si>
  <si>
    <t>04.09</t>
  </si>
  <si>
    <t>REPARACION PUERTA ACUSTICA EN P. DE VENTILACION H. DIURNO</t>
  </si>
  <si>
    <t>04.10</t>
  </si>
  <si>
    <t>REPARACION DE MOTOR ELECTRICO P&lt;35 Kw</t>
  </si>
  <si>
    <t>u</t>
  </si>
  <si>
    <t xml:space="preserve">Diagnosis, desmontaje de motor en pozo de ventilacion de hasta Pn 35 kW ,deshacer devanado de estator, limpieza y verificación de paquete magnético, confección de bobinas con hilo esmaltado clase térmica C(&gt;200ºC), bobinado de estator con aislamiento clase F(155ºC), barnizado y secado en horno. Comprobación de resistencia de aislamiento y rigidez dieléctrica de estator. Verificación de jaula de rotor y tolerancias mecánicas de ODMB2 asiento de rodamientos en eje y escudos. Equilibrado dinámico de rotor en equilibradora  electrónica, adjuntando informe de desequilibrio y equilibrio. Sustitución de rodamientos. Montaje, engrase y pruebas de ensayo. Incluso extracción en pozo en cualquier horario de rodete de turbina, desmontaje de rejilla de protección, demontaje de alabes. Incluso extracción de rodete de turbina, desmontaje de rejilla de protección, desmontaje de alabes y su posterior reposición y traslado hasta plataforma de transporte. 
</t>
  </si>
  <si>
    <t>04.11</t>
  </si>
  <si>
    <t>REPARACION DE MOTOR ELECTRICO 35&lt;P&lt;75 Kw</t>
  </si>
  <si>
    <t xml:space="preserve">Diagnosis, desmontaje de motor en pozo de ventilacion de hasta Pn 75 kW ,deshacer devanado de estator, limpieza y verificación de paquete magnético, confección de bobinas con hilo esmaltado clase térmica C(&gt;200ºC), bobinado de estator con aislamiento clase F(155ºC), barnizado y secado en horno. Comprobación de resistencia de aislamiento y rigidez dieléctrica de estator. Verificación de jaula de rotor y tolerancias mecánicas de ODMB2 asiento de rodamientos en eje y escudos. Equilibrado dinámico de rotor en equilibradora  electrónica, adjuntando informe de desequilibrio y equilibrio. Sustitución de rodamientos. Montaje, engrase y pruebas de ensayo. Incluso extracción en pozo en cualquier horario de rodete de turbina, desmontaje de rejilla de protección, demontaje de alabes. Incluso extracción de rodete de turbina, desmontaje de rejilla de protección, desmontaje de alabes y su posterior reposición y traslado hasta plataforma de transporte. 
</t>
  </si>
  <si>
    <t>02.03</t>
  </si>
  <si>
    <t>DESMONTAJE Y MONTAJE DE MOTOR</t>
  </si>
  <si>
    <t>ud</t>
  </si>
  <si>
    <t xml:space="preserve">Desmontaje y montaje de motor eléctrico de  ventilación de cualquier potencia incluye la desconexión eléctrica el desacoplamiento mecánico  y su posterior acoplamiento mecánico y conexión eléctrica. totalmente terminado.
</t>
  </si>
  <si>
    <t>02.04</t>
  </si>
  <si>
    <t>LIMPIEZA DE POZO DE VENTILACION Y VENTOSA</t>
  </si>
  <si>
    <t>Limpieza técnica del pozo, incluye sistema de recogida de agua (incluso desatranco), Filtros acusticos mediente soplado con aire a presion de los mismos, retirada de objetos acopiados tales como rejas, etc. limpieza de moto ventiladores, cámaras, ventosa exterior, etc. incluye medios auxiliares y retirada de material de desecho a vertedero. Totalmente terminado según indicaciones de la Dirección Facultativa.</t>
  </si>
  <si>
    <t>02.05</t>
  </si>
  <si>
    <t>SUMINISTRO E INSTALACION DE REJILLA DE VENTILADOR</t>
  </si>
  <si>
    <t xml:space="preserve">Suministro e instalación de rejilla de protección de ventilación, fabricada en taller e instalada en ventilador. reforzada con bastidor metálico. Totalmente terminada.
</t>
  </si>
  <si>
    <t>02.06</t>
  </si>
  <si>
    <t>LIMPIEZA Y ENGRASE DE MOTORES</t>
  </si>
  <si>
    <t>02.07</t>
  </si>
  <si>
    <t>SYM DE REJILLA DE TRAMEX</t>
  </si>
  <si>
    <t xml:space="preserve">Suministro y montaje de rejilla para desagüe en pozo de ventilación, fabricada en taller incluye recibido de cercos, etc.  Totalmente montada e instalada.
</t>
  </si>
  <si>
    <t>02.08</t>
  </si>
  <si>
    <t>EQUILIBRADO DINAMICO DE MOTOR Y RODETE</t>
  </si>
  <si>
    <t xml:space="preserve">Equilibrado dinámico de motor y rodete según norma VDI-2060 G-6.3 para cuatro planos, realizado en taller mediante equilibradora horizontal. incluye la emisión de certificado de equilibrado.  </t>
  </si>
  <si>
    <t>02.09</t>
  </si>
  <si>
    <t>REPARACION MECANICA DE MOTOR ELECTRICO</t>
  </si>
  <si>
    <t>02.10</t>
  </si>
  <si>
    <t>REPARACION DE RODETE DE HIERRO</t>
  </si>
  <si>
    <t xml:space="preserve">Reparación en taller de rodete fabricado en hierro, realizado por el fabricante o taller especialista. incluye el equilibrado dinámico del mismo, prueba de las características hidráulicas del mismo y emisión de certificados. totalmente terminado
</t>
  </si>
  <si>
    <t>02.11</t>
  </si>
  <si>
    <t>REPARACION DE RODETE DE FUNDICION</t>
  </si>
  <si>
    <t>Reparación en taller de rodete fabricado en fundición, realizado por el fabricante o taller especialista. incluye el equilibrado dinámico del mismo, prueba de las características hidráulicas del mismo y emisión de certificados. totalmente terminado</t>
  </si>
  <si>
    <t>05</t>
  </si>
  <si>
    <t>INSTALACIONES ELECTRICAS</t>
  </si>
  <si>
    <t>05.01</t>
  </si>
  <si>
    <t>SYM VARIADOR DE VELOCIDAD P&lt;25 kW</t>
  </si>
  <si>
    <t xml:space="preserve">Suministro e instalación de variador de velocidad trifásico programable para una potencia &lt; 25 kW Totalmente terminado y probado según proyecto e indicaciones de la DFO. Medida la unidad ejecutada.
</t>
  </si>
  <si>
    <t>05.02</t>
  </si>
  <si>
    <t>SYM VARIADOR DE VELOCIDAD 25 kW&lt;P&lt;50 kW</t>
  </si>
  <si>
    <t xml:space="preserve">Suministro e instalación de variador de velocidad trifásico programable para una potencia entre 25 y 50 kW Totalmente terminado y probado según proyecto e indicaciones de la DFO. Medida la unidad ejecutada.
</t>
  </si>
  <si>
    <t>05.03</t>
  </si>
  <si>
    <t>SYM DE ARRANCADOR DE HASTA P&lt;10 KW</t>
  </si>
  <si>
    <t xml:space="preserve">Desmontaje de arrancador existente has ta 10 kW, suministro y montaje de nuevo arrancador equivalente y de similares características al retirado. Incluye parametrización del mismo, pequeño material, etc. Totalmente instalado probado y funcionando.
</t>
  </si>
  <si>
    <t>05.04</t>
  </si>
  <si>
    <t>SYM DE ARRANCADOR ENTRE  10&lt;P&gt;25 KW</t>
  </si>
  <si>
    <t xml:space="preserve">Desmontaje de arrancador existente 10&lt; P&lt;25 kW, suministro y montaje de nuevo arrancador equivalente y de similares características al retirado. Incluye parametrización del mismo, pequeño material, etc. Totalmente instalado probado y funcionando.
</t>
  </si>
  <si>
    <t>05.05</t>
  </si>
  <si>
    <t>SYM DE ARRANCADOR ENTRE 25&lt;P&lt;50 KW</t>
  </si>
  <si>
    <t xml:space="preserve">Desmontaje de arrancador existente 25&lt; P&lt;50 kW, suministro y montaje de nuevo arrancador equivalente y de similares características al retirado. Incluye parametrización del mismo, pequeño material, etc. Totalmente instalado probado y funcionando.
</t>
  </si>
  <si>
    <t>M020003</t>
  </si>
  <si>
    <t>CANALIZ.1 TUBO DOBLE PARED LH Ø90</t>
  </si>
  <si>
    <t>m</t>
  </si>
  <si>
    <t>M020103</t>
  </si>
  <si>
    <t>CANALIZ. DETRAS  PARAMENTOS VERT/HORIZ/ABOV. TUBO LH Ø90</t>
  </si>
  <si>
    <t>M020205</t>
  </si>
  <si>
    <t>CANALIZ.SUPERF.c/PVC RÍG.Ø40</t>
  </si>
  <si>
    <t>Canalización de superficie con tubo rígido de PVC de Ø40mm,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</si>
  <si>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M020224</t>
  </si>
  <si>
    <t>S Y M TUBO DE ACERO GALV. ENCHUFABLE M-32</t>
  </si>
  <si>
    <t xml:space="preserve">Suministro  montaje de canalización eléctrica superficial realizada con tubo de acero galvanizado M-32 mm con p.p. de caja metálica de registro, boquillas de nilón y  piezas especiales, incluso accesorios de fijación y unión. Totalmente terminado, según proyecto e indicaciones de la DFO. Medida la unidad ejecutada.
</t>
  </si>
  <si>
    <t>M020233</t>
  </si>
  <si>
    <t>S Y M TUBO DE ACERO INOX. ENCHUFABLE M-32</t>
  </si>
  <si>
    <t xml:space="preserve">Suministro  montaje de canalización eléctrica superficial realizada con tubo de acero INOX M-32 mm enchufable con p.p. de caja metálica de registro, boquillas de nilón y  piezas especiales, incluso accesorios de fijación y unión. Totalmente terminado, según proyecto e indicaciones de la DFO. Medida la unidad ejecutada.
</t>
  </si>
  <si>
    <t>M020247</t>
  </si>
  <si>
    <t>S Y M BANDEJA REJILLA 100X60 mm PARED</t>
  </si>
  <si>
    <t>M020248</t>
  </si>
  <si>
    <t>S Y M BANDEJA REJILLA 150X60 mm PARED</t>
  </si>
  <si>
    <t>M020249</t>
  </si>
  <si>
    <t>S Y M BANDEJA REJILLA 200X100 mm PARED</t>
  </si>
  <si>
    <t>M020266</t>
  </si>
  <si>
    <t>BAND. DE CH. PERFORADA PARED/TECHO/BOVEDA GLAV/COLOR 100X100 mm</t>
  </si>
  <si>
    <t xml:space="preserve">Suministro y montaje en pared, techo o bóveda bandeja de chapa perforada con tapa, galvanizada de dimensiones 100x100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
</t>
  </si>
  <si>
    <t>M020281</t>
  </si>
  <si>
    <t>BANDEJA PVC M1 CON TAPA 60x100mm.</t>
  </si>
  <si>
    <t xml:space="preserve">Suministro y montaje de bandeja portacables de PVC UNEX U23X M-1 o similar aprobada de dimensiones 60x100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
</t>
  </si>
  <si>
    <t>M030001</t>
  </si>
  <si>
    <t>LUMINARIA ESTANCA 1X18 W</t>
  </si>
  <si>
    <t>Suministro e instalación de luminaria IP-65, con balasto electrónico, clase I, clase I, GW 80 14X o similar aprobado, equipada con tubo/s trifósforo. En ubicación que no implique empleo de torre o plataforma elevadora. Incluida p.p. de conexionado, fijación y acabado, así como de cualquier elemento, material o accesorio, necesario para su realización. Totalmente terminado y acabado según proyecto e indicaciones de la DFO. Medida la unidad ejecutada.</t>
  </si>
  <si>
    <t>M030002</t>
  </si>
  <si>
    <t>LUMINARIA ESTANCA 1X36 W</t>
  </si>
  <si>
    <t>Suministro e instalación de luminaria IP-65, con balasto electrónico, clase I, GW 80 14X o similar aprobado, equipada con tubo/s trifósforo. En ubicación que no implique empleo de torre o plataforma elevadora. Incluida p.p. de conexionado, fijación y acabado, así como de cualquier elemento, material o accesorio, necesario para su realización. Totalmente terminado y acabado según proyecto e indicaciones de la DFO. Medida la unidad ejecutada.</t>
  </si>
  <si>
    <t>M030003</t>
  </si>
  <si>
    <t>LUMINARIA ESTANCA 1X58 W</t>
  </si>
  <si>
    <t>M030004</t>
  </si>
  <si>
    <t>LUMINARIA ESTANCA 2X18 W</t>
  </si>
  <si>
    <t>M030005</t>
  </si>
  <si>
    <t>LUMINARIA ESTANCA 2X36 W</t>
  </si>
  <si>
    <t>M030006</t>
  </si>
  <si>
    <t>LUMINARIA ESTANCA 2X58W</t>
  </si>
  <si>
    <t>M030101</t>
  </si>
  <si>
    <t>DESMONTAJE LUMINARIA</t>
  </si>
  <si>
    <t xml:space="preserve">Desmontaje por sustitución. Medida la unidad ejecutada. La unidad incluye retirada de todos los elementos a punto limpio o por gestor. </t>
  </si>
  <si>
    <t>M030201</t>
  </si>
  <si>
    <t>BLOQUE AUTONOMO DE EMERGENCIA</t>
  </si>
  <si>
    <t>Suministro e instalación de luminaria IP-44, fluorescente con tubo compacto, luminancia a partir de 400 lúmenes, 1 hora de autonomía, autotest y controlable por centralita. Incluida p.p. de conexionado, fijación y acabado, así como de cualquier elemento, material o accesorio, necesario para su realización. Totalmente terminado y probado según proyecto e indicaciones de la DFO. Medida la unidad ejecutada.</t>
  </si>
  <si>
    <t>M040401</t>
  </si>
  <si>
    <t>Interruptor automático magnetotérmico C60N, de 2x6A</t>
  </si>
  <si>
    <t xml:space="preserve">Suministro e instalación de interruptor automático magnetotérmico C60N, de 2x6A.
Incluso parte proporcional de medios auxiliares, pequeño material y accesorios. 
Totalmente terminado, probado según proyecto constructivo e indicaciones de la Dirección Facultativa.
</t>
  </si>
  <si>
    <t>M040402</t>
  </si>
  <si>
    <t>Interruptor automático magnetotérmico C60N, de 2x10A</t>
  </si>
  <si>
    <t xml:space="preserve">Suministro e instalación de interruptor automático magnetotérmico C60N, de 2x10A.
Incluso parte proporcional de medios auxiliares, pequeño material y accesorios. 
Totalmente terminado, probado según proyecto constructivo e indicaciones de la Dirección Facultativa.
</t>
  </si>
  <si>
    <t>M040403</t>
  </si>
  <si>
    <t>Interruptor automático magnetotérmico C60N, de 2x16A</t>
  </si>
  <si>
    <t xml:space="preserve">Suministro e instalación de interruptor automático magnetotérmico C60N, de 2x16A.
Incluso parte proporcional de medios auxiliares, pequeño material y accesorios. 
Totalmente terminado, probado según proyecto constructivo e indicaciones de la Dirección Facultativa.
</t>
  </si>
  <si>
    <t>M040404</t>
  </si>
  <si>
    <t>Interruptor automático magnetotérmico C60N, de 2x20A</t>
  </si>
  <si>
    <t xml:space="preserve">Suministro e instalación de interruptor automático magnetotérmico C60N, de 2x20A.
Incluso parte proporcional de medios auxiliares, pequeño material y accesorios. 
Totalmente terminado, probado según proyecto constructivo e indicaciones de la Dirección Facultativa.
</t>
  </si>
  <si>
    <t>M040405</t>
  </si>
  <si>
    <t>Interruptor automático magnetotérmico C60N, de 2x25A</t>
  </si>
  <si>
    <t>Suministro e instalación de interruptor automático magnetotérmico C60N, de 2x25A.
Incluso parte proporcional de medios auxiliares, pequeño material y accesorios. 
Totalmente terminado, probado según proyecto constructivo e indicaciones de la Dirección Facultativa.</t>
  </si>
  <si>
    <t>M040406</t>
  </si>
  <si>
    <t>Interruptor automático magnetotérmico C60N, de 2x32A</t>
  </si>
  <si>
    <t>Suministro e instalación de interruptor automático magnetotérmico C60N, de 2x32A.
Incluso parte proporcional de medios auxiliares, pequeño material y accesorios. 
Totalmente terminado, probado según proyecto constructivo e indicaciones de la Dirección Facultativa.</t>
  </si>
  <si>
    <t>M040407</t>
  </si>
  <si>
    <t>Interruptor automático magnetotérmico C60N, de 2x40A</t>
  </si>
  <si>
    <t>Suministro e instalación de interruptor automático magnetotérmico C60N, de 2x40A.
Incluso parte proporcional de medios auxiliares, pequeño material y accesorios. 
Totalmente terminado, probado según proyecto constructivo e indicaciones de la Dirección Facultativa.</t>
  </si>
  <si>
    <t>M040408</t>
  </si>
  <si>
    <t>Interruptor automático magnetotérmico C60N, de 2x50A</t>
  </si>
  <si>
    <t>Suministro e instalación de interruptor automático magnetotérmico C60N, de 2x50A.
Incluso parte proporcional de medios auxiliares, pequeño material y accesorios. 
Totalmente terminado, probado según proyecto constructivo e indicaciones de la Dirección Facultativa.</t>
  </si>
  <si>
    <t>M040409</t>
  </si>
  <si>
    <t>Interruptor automático magnetotérmico C60N, de 2x63A</t>
  </si>
  <si>
    <t xml:space="preserve">Suministro e instalación de interruptor automático magnetotérmico C60N, de 2x63A.
Incluso parte proporcional de medios auxiliares, pequeño material y accesorios. 
Totalmente terminado, probado según proyecto constructivo e indicaciones de la Dirección Facultativa.
</t>
  </si>
  <si>
    <t>M040410</t>
  </si>
  <si>
    <t>Interruptor automático magnetotérmico C60N, de 4x32A</t>
  </si>
  <si>
    <t xml:space="preserve">Suministro e instalación de interruptor automático magnetotérmico C60N, de 4x32A.
Incluso parte proporcional de medios auxiliares, pequeño material y accesorios. 
Totalmente terminado, probado según proyecto constructivo e indicaciones de la Dirección Facultativa.
</t>
  </si>
  <si>
    <t>M040411</t>
  </si>
  <si>
    <t>Interruptor automático magnetotérmico C60N, de 4x40A</t>
  </si>
  <si>
    <t xml:space="preserve">Suministro e instalación de interruptor automático magnetotérmico C60N, de 4x40A.
Incluso parte proporcional de medios auxiliares, pequeño material y accesorios. 
Totalmente terminado, probado según proyecto constructivo e indicaciones de la Dirección Facultativa.
</t>
  </si>
  <si>
    <t>M040412</t>
  </si>
  <si>
    <t>Interruptor automático magnetotérmico C120N, de 2x80A</t>
  </si>
  <si>
    <t>Suministro e instalación de interruptor automático magnetotérmico C120N, de 2x80A.
Incluso parte proporcional de medios auxiliares, pequeño material y accesorios. 
Totalmente terminado, probado según proyecto constructivo e indicaciones de la Dirección Facultativa.</t>
  </si>
  <si>
    <t>M040413</t>
  </si>
  <si>
    <t>Interruptor automático magnetotérmico C120N, de 4x80A</t>
  </si>
  <si>
    <t xml:space="preserve">Suministro e instalación de interruptor automático magnetotérmico C120N, de 4x80A.
Incluso parte proporcional de medios auxiliares, pequeño material y accesorios. 
Totalmente terminado, probado según proyecto constructivo e indicaciones de la Dirección Facultativa.
</t>
  </si>
  <si>
    <t>M040501</t>
  </si>
  <si>
    <t>Inptor auto magnet c/difer 300mA ClasA C60 de 2x63A</t>
  </si>
  <si>
    <t xml:space="preserve">Suministro e instalación de interruptor automático magnetotérmico más diferencial (bloque VIGI) C60 de 2x63A, 30mA, clase A superinmunizado.
Incluso parte proporcional de medios auxiliares, pequeño material y accesorios. 
Totalmente terminado, probado según proyecto e indicaciones de la Dirección Facultativa.
</t>
  </si>
  <si>
    <t>M040502</t>
  </si>
  <si>
    <t>Inptor auto magnet c/difer 300mA ClasA C60 de 2x40A</t>
  </si>
  <si>
    <t xml:space="preserve">Suministro e instalación de interruptor automático magnetotérmico más diferencial (bloque VIGI) C60 de 2x40A, 30mA, clase A superinmunizado.
Incluso parte proporcional de medios auxiliares, pequeño material y accesorios. 
Totalmente terminado, probado según proyecto e indicaciones de la Dirección Facultativa.
</t>
  </si>
  <si>
    <t>M040503</t>
  </si>
  <si>
    <t>Inptor auto magnet c/difer 30mA ClasA C60 de 2x25A</t>
  </si>
  <si>
    <t xml:space="preserve">Suministro e instalación de interruptor automático magnetotérmico más diferencial (bloque VIGI) C60 de 2x25A, 30mA, clase A superinmunizado.
Incluso parte proporcional de medios auxiliares, pequeño material y accesorios. 
Totalmente terminado, probado según proyecto e indicaciones de la Dirección Facultativa.
</t>
  </si>
  <si>
    <t>M040504</t>
  </si>
  <si>
    <t>Inptor auto magnet c/difer 300mA ClasA C60 de 4x32A</t>
  </si>
  <si>
    <t xml:space="preserve">Suministro e instalación de interruptor automático magnetotérmico más diferencial (bloque VIGI) C60 de 4x32A, 30mA, clase A superinmunizado.
Incluso parte proporcional de medios auxiliares, pequeño material y accesorios. 
Totalmente terminado, probado según proyecto e indicaciones de la Dirección Facultativa.
</t>
  </si>
  <si>
    <t>M040505</t>
  </si>
  <si>
    <t>Inptor auto magnet c/difer 300mA ClasA C60 de 4x40A</t>
  </si>
  <si>
    <t xml:space="preserve">Suministro e instalación de interruptor automático magnetotérmico más diferencial (bloque VIGI) C60 de 4x40A, 30mA, clase A superinmunizado.
Incluso parte proporcional de medios auxiliares, pequeño material y accesorios. 
Totalmente terminado, probado según proyecto e indicaciones de la Dirección Facultativa.
</t>
  </si>
  <si>
    <t>M040506</t>
  </si>
  <si>
    <t>Inptor auto magnet c/difer 300mA ClasA C60 de 4x63A</t>
  </si>
  <si>
    <t xml:space="preserve">Suministro e instalación de interruptor automático magnetotérmico más diferencial (bloque VIGI) C60 de 4x63A, 30mA, clase A superinmunizado.
Incluso parte proporcional de medios auxiliares, pequeño material y accesorios. 
Totalmente terminado, probado según proyecto e indicaciones de la Dirección Facultativa.
</t>
  </si>
  <si>
    <t>M040507</t>
  </si>
  <si>
    <t>Inptor auto magnet c/difer 300mA ClasA C60 de 4x50A</t>
  </si>
  <si>
    <t xml:space="preserve">Suministro e instalación de interruptor automático magnetotérmico más diferencial (bloque VIGI) C60 de 4x50A, 30mA, clase A superinmunizado.
Incluso parte proporcional de medios auxiliares, pequeño material y accesorios. 
Totalmente terminado, probado según proyecto e indicaciones de la Dirección Facultativa.
</t>
  </si>
  <si>
    <t>M040508</t>
  </si>
  <si>
    <t>Inptor auto magnet c/difer 30mA ClasA MDC60 4x25A</t>
  </si>
  <si>
    <t xml:space="preserve">Suministro e instalación de interruptor automático magnetotérmico más diferencial (monobloque-compacto) MDC60 de 4x32A, 30mA, clase A superinmunizado. 
Incluso parte proporcional de medios auxiliares, pequeño material y accesorios. 
Totalmente terminado, probado según proyecto e indicaciones de la Dirección Facultativa.
</t>
  </si>
  <si>
    <t>M040509</t>
  </si>
  <si>
    <t>Inptor auto magnet c/difer 300mA ClasA MDC60 4x32A</t>
  </si>
  <si>
    <t xml:space="preserve">Suministro e instalación de interruptor automático magnetotérmico más diferencial (monobloque-compacto) MDC60 de 4x32A, 30mA, clase A superinmunizado.
Incluso parte proporcional de medios auxiliares, pequeño material y accesorios. 
Totalmente terminado, probado según proyecto e indicaciones de la Dirección Facultativa.
</t>
  </si>
  <si>
    <t>M050001</t>
  </si>
  <si>
    <t>Suministro y Tendido de conductor Cu ESO7Z1-K (AS) 1x1,5mm2</t>
  </si>
  <si>
    <t>Suministro, tendido y conexionado de conductor de cobre ESO7Z1-K (AS) 1x1,5mm2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</si>
  <si>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M050002</t>
  </si>
  <si>
    <t>Suministro y Tendido de conductor Cu ESO7Z1-K (AS) 1x2,5mm2</t>
  </si>
  <si>
    <t>Suministro, tendido y conexionado de conductor de cobre ESO7Z1-K (AS) 1x2,5mm2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</si>
  <si>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M050003</t>
  </si>
  <si>
    <t>Suministro y Tendido de conductor Cu ESO7Z1-K (AS) 1x4mm2</t>
  </si>
  <si>
    <t>Suministro, tendido y conexionado de conductor de cobre ESO7Z1-K (AS) 1x4mm2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</si>
  <si>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M050004</t>
  </si>
  <si>
    <t>Suministro y Tendido de conductor Cu ESO7Z1-K (AS) 1x6mm2</t>
  </si>
  <si>
    <t xml:space="preserve">Suministro, tendido y conexionado de conductor de cobre ESO7Z1-K (AS) 1x6mm2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</si>
  <si>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M050005</t>
  </si>
  <si>
    <t>Suministro y Tendido de conductor Cu ESO7Z1-K (AS) 1x10mm2</t>
  </si>
  <si>
    <t>Suministro, tendido y conexionado de conductor de cobre ESO7Z1-K (AS) 1x10mm2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</si>
  <si>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M050006</t>
  </si>
  <si>
    <t>Suministro y Tendido de conductor Cu ESO7Z1-K (AS) 1x16mm2</t>
  </si>
  <si>
    <t xml:space="preserve">Suministro, tendido y conexionado de conductor de cobre ESO7Z1-K (AS) 1x16mm2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</si>
  <si>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M050101</t>
  </si>
  <si>
    <t>Suministro y Tendido conductor Cu  RZ1-K 0.6/1 (AS) 1,5mm2</t>
  </si>
  <si>
    <t>Suministro, tendido y conexionado de conductor de cobre de 1,5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</si>
  <si>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M050102</t>
  </si>
  <si>
    <t>Suministro y Tendido conductor Cu  RZ1-K 0.6/1 (AS) 2,5mm2</t>
  </si>
  <si>
    <t>Suministro, tendido y conexionado de conductor de cobre de 2,5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</si>
  <si>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M050103</t>
  </si>
  <si>
    <t>Suministro y Tendido conductor Cu  RZ1-K 0.6/1 (AS) 4mm2</t>
  </si>
  <si>
    <t xml:space="preserve">Suministro, tendido y conexionado de conductor de cobre de 4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</si>
  <si>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M050104</t>
  </si>
  <si>
    <t>Suministro y Tendido conductor Cu  RZ1-K 0.6/1 (AS) 6mm2</t>
  </si>
  <si>
    <t>Suministro, tendido y conexionado de cconductor de cobre de 6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</si>
  <si>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M050105</t>
  </si>
  <si>
    <t>Suministro y Tendido conductor Cu  RZ1-K 0.6/1 (AS) 10mm2</t>
  </si>
  <si>
    <t xml:space="preserve">Suministro, tendido y conexionado de conductor de cobre de 10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</si>
  <si>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M050106</t>
  </si>
  <si>
    <t>Suministro y Tendido conductor Cu  RZ1-K 0.6/1 (AS) 16mm2</t>
  </si>
  <si>
    <t xml:space="preserve">Suministro, tendido y conexionado de conductor de cobre de 16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</si>
  <si>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M050107</t>
  </si>
  <si>
    <t>Suministro y Tendido conductor Cu  RZ1-K 0.6/1 (AS) 25mm2</t>
  </si>
  <si>
    <t xml:space="preserve">Suministro, tendido y conexionado de conductor de cobre de 25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</si>
  <si>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M050108</t>
  </si>
  <si>
    <t>Suministro y Tendido conductor Cu  RZ1-K 0.6/1 (AS) 35mm2</t>
  </si>
  <si>
    <t xml:space="preserve">Suministro, tendido y conexionado de conductor de cobre de 35 mm2 0,6 /1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</si>
  <si>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M050109</t>
  </si>
  <si>
    <t>Suministro y Tendido conductor Cu  RZ1-K 0.6/1 (AS) 50mm2</t>
  </si>
  <si>
    <t xml:space="preserve">Suministro y tendido de conductor de cobre de 50 mm2 0,6 /1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</si>
  <si>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M050110</t>
  </si>
  <si>
    <t>Suministro y Tendido conductor Cu  RZ1-K 0.6/1 (AS) 70mm2</t>
  </si>
  <si>
    <t xml:space="preserve">Suministro y tendido de conductor de cobre de 70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</si>
  <si>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M050111</t>
  </si>
  <si>
    <t>Suministro y Tendido conductor Cu  RZ1-K 0.6/1 (AS) 95mm2</t>
  </si>
  <si>
    <t xml:space="preserve">Suministro y tendido de conductor de cobre de 95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</si>
  <si>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M050112</t>
  </si>
  <si>
    <t>Suministro y Tendido conductor Cu  RZ1-K 0.6/1 (AS) 120mm2</t>
  </si>
  <si>
    <t xml:space="preserve">Suministro y tendido de conductor de cobre de 120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</si>
  <si>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M050201</t>
  </si>
  <si>
    <t>Suministro y Tendido conductor Cu RZ1-K 0.6/1 (AS) 2x1,5mm2</t>
  </si>
  <si>
    <t>Suministro, tendido y conexionado de conductor de cobre de 2x1,5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</si>
  <si>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M050202</t>
  </si>
  <si>
    <t>Suministro y Tendido conductor Cu RZ1-K 0.6/1 (AS) 2x2,5mm2</t>
  </si>
  <si>
    <t>Suministro, tendido y conexionado de conductor de cobre de 2x2,5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</si>
  <si>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M050203</t>
  </si>
  <si>
    <t>Suministro y Tendido conductor Cu RZ1-K 0.6/1 (AS) 2x4mm2</t>
  </si>
  <si>
    <t>Suministro, tendido y conexionado de conductor de cobre de 2x4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</si>
  <si>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M050204</t>
  </si>
  <si>
    <t>Suministro y Tendido conductor Cu RZ1-K 0.6/1 (AS) 2x6mm2</t>
  </si>
  <si>
    <t>Suministro, tendido y conexionado de conductor de cobre de 2x6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</si>
  <si>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M050205</t>
  </si>
  <si>
    <t>Suministro y Tendido conductor Cu RZ1-K 0.6/1 (AS) 2x10m2</t>
  </si>
  <si>
    <t>Suministro, tendido y conexionado de conductor de cobre de 2x10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</si>
  <si>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M050206</t>
  </si>
  <si>
    <t>Suministro y Tendido conductor Cu RZ1-K 0.6/1 (AS) 2x16m2</t>
  </si>
  <si>
    <t>Suministro, tendido y conexionado de conductor de cobre de 2x16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</si>
  <si>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M050207</t>
  </si>
  <si>
    <t>Suministro y Tendido conductor Cu RZ1-K 0.6/1 (AS) 2x25m2</t>
  </si>
  <si>
    <t>Suministro, tendido y conexionado de conductor de cobre de 2x25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</si>
  <si>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M050208</t>
  </si>
  <si>
    <t>Suministro y Tendido conductor Cu RZ1-K 0.6/1 (AS) 2x35m2</t>
  </si>
  <si>
    <t>Suministro, tendido y conexionado de conductor de cobre de 2x35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</si>
  <si>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M050209</t>
  </si>
  <si>
    <t>Suministro y Tendido conductor Cu RZ1-K 0.6/1 (AS) 2x50m2</t>
  </si>
  <si>
    <t>Suministro y tendido de conductor de cobre de 2x50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</si>
  <si>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M050210</t>
  </si>
  <si>
    <t>Suministro y Tendido conductor Cu RZ1-K 0.6/1 (AS) 3G 1,5mm2</t>
  </si>
  <si>
    <t>Suministro, tendido y conexionado de conductor de cobre de 3G 1,5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</si>
  <si>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M050211</t>
  </si>
  <si>
    <t>Suministro y Tendido conductor Cu RZ1-K 0.6/1 (AS) 3G 2,5mm2</t>
  </si>
  <si>
    <t xml:space="preserve">Suministro, tendido y conexionado de conductor de cobre de 3G 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</si>
  <si>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M050212</t>
  </si>
  <si>
    <t>Suministro y Tendido conductor Cu RZ1-K 0.6/1 (AS) 3G 4mm2</t>
  </si>
  <si>
    <t xml:space="preserve">Suministro, tendido y conexionado de conductor de cobre de 3G 4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</si>
  <si>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M050213</t>
  </si>
  <si>
    <t>Suministro y Tendido conductor Cu RZ1-K 0.6/1 (AS) 3G 6mm2</t>
  </si>
  <si>
    <t xml:space="preserve">Suministro, tendido y conexionado de conductor de cobre de 3G 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</si>
  <si>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M050214</t>
  </si>
  <si>
    <t>Suministro y Tendido conductor Cu RZ1-K 0.6/1 (AS) 3G 10mm2</t>
  </si>
  <si>
    <t>Suministro, tendido y conexionado de conductor de cobre de 3G 10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</si>
  <si>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M050215</t>
  </si>
  <si>
    <t>Suministro y Tendido conductor Cu RZ1-K 0.6/1 (AS) 3G 16mm2</t>
  </si>
  <si>
    <t>Suministro, tendido y conexionado de conductor de cobre de 3G 16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</si>
  <si>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M050216</t>
  </si>
  <si>
    <t>Suministro y Tendido conductor Cu RZ1-K 0.6/1 (AS) 3x25mm2</t>
  </si>
  <si>
    <t>Suministro, tendido y conexionado de conductor de cobre de 3x25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</si>
  <si>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M050217</t>
  </si>
  <si>
    <t>Suministro y Tendido conductor Cu RZ1-K 0.6/1 (AS) 3x35mm2</t>
  </si>
  <si>
    <t xml:space="preserve">Suministro, tendido y conexionado de conductor de cobre de 3x35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</si>
  <si>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M050218</t>
  </si>
  <si>
    <t>Suministro y Tendido conductor Cu RZ1-K 0.6/1 (AS) 3x50mm2</t>
  </si>
  <si>
    <t xml:space="preserve">Suministro y tendido de conductor de cobre de 3x50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</si>
  <si>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M050219</t>
  </si>
  <si>
    <t>Suministro y Tendido conductor Cu RZ1-K 0.6/1 (AS) 3x70mm2</t>
  </si>
  <si>
    <t xml:space="preserve">Suministro y tendido de conductor de cobre de 3x70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</si>
  <si>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M050220</t>
  </si>
  <si>
    <t>Suministro y Tendido conductor Cu RZ1-K 0.6/1 (AS) 3x95mm2</t>
  </si>
  <si>
    <t xml:space="preserve">Suministro y tendido de conductor de cobre de 3x95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</si>
  <si>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M050221</t>
  </si>
  <si>
    <t>Suministro y Tendido conductor Cu RZ1-K 0.6/1 (AS) 3x120mm2</t>
  </si>
  <si>
    <t>Suministro y tendido de conductor de cobre de 3x120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</si>
  <si>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M050226</t>
  </si>
  <si>
    <t>Suministro y Tendido conductor Cu RZ1-K 0.6/1 (AS) 3x25/16mm2</t>
  </si>
  <si>
    <t>Suministro, tendido y conexionado de conductor de cobre de 3x25/16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</si>
  <si>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M050227</t>
  </si>
  <si>
    <t>Suministro y Tendido conductor Cu RZ1-K 0.6/1 (AS) 3x35/16mm2</t>
  </si>
  <si>
    <t>Suministro, tendido y conexionado de conductor de cobre de 3x35/16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</si>
  <si>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M050228</t>
  </si>
  <si>
    <t>Suministro y Tendido conductor Cu RZ1-K 0.6/1 (AS) 3x50/25mm2</t>
  </si>
  <si>
    <t>Suministro y tendido de conductor de cobre de 3x50/25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</si>
  <si>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M050229</t>
  </si>
  <si>
    <t>Suministro y Tendido conductor Cu RZ1-K 0.6/1 (AS) 3x70/35mm2</t>
  </si>
  <si>
    <t>Suministro y tendido de conductor de cobre de 3x70/35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</si>
  <si>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M050230</t>
  </si>
  <si>
    <t>Suministro y Tendido conductor Cu RZ1-K 0.6/1 (AS) 3x95/50mm2</t>
  </si>
  <si>
    <t>Suministro y tendido de conductor de cobre de 3x95/50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</si>
  <si>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M050231</t>
  </si>
  <si>
    <t>Suministro y Tendido conductor Cu RZ1-K 0.6/1 (AS) 3x120/70mm2</t>
  </si>
  <si>
    <t>Suministro y tendido de conductor de cobre de 3x120/70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</si>
  <si>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M050236</t>
  </si>
  <si>
    <t>Suministro y Tendido conductor Cu RZ1-K 0.6/1 (AS) 4G 1,5mm2</t>
  </si>
  <si>
    <t>Suministro, tendido y conexionado de conductor de cobre de 4G 1,5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</si>
  <si>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M050237</t>
  </si>
  <si>
    <t>Suministro y Tendido conductor Cu RZ1-K 0.6/1 (AS) 4G 2,5mm2</t>
  </si>
  <si>
    <t>Suministro, tendido y conexionado de conductor de cobre de 4G 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</si>
  <si>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M050238</t>
  </si>
  <si>
    <t>Suministro y Tendido conductor Cu RZ1-K 0.6/1 (AS) 4G 4mm2</t>
  </si>
  <si>
    <t>Suministro, tendido y conexionado de conductor de cobre de 4G 4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</si>
  <si>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M050239</t>
  </si>
  <si>
    <t>Suministro y Tendido conductor Cu RZ1-K 0.6/1 (AS) 4G 6mm2</t>
  </si>
  <si>
    <t>Suministro, tendido y conexionado de conductor de cobre de 4G 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</si>
  <si>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M050240</t>
  </si>
  <si>
    <t>Suministro y Tendido conductor Cu RZ1-K 0.6/1 (AS) 4G 10mm2</t>
  </si>
  <si>
    <t>Suministro, tendido y conexionado de conductor de cobre de 4G 10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</si>
  <si>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M050241</t>
  </si>
  <si>
    <t>Suministro y Tendido conductor Cu RZ1-K 0.6/1 (AS) 4G 16mm2</t>
  </si>
  <si>
    <t>Suministro, tendido y conexionado de conductor de cobre de 4G 16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</si>
  <si>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M050242</t>
  </si>
  <si>
    <t>Suministro y Tendido conductor Cu RZ1-K 0.6/1 (AS) 4x25mm2</t>
  </si>
  <si>
    <t>Suministro, tendido y conexionado de conductor de cobre de 4x25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</si>
  <si>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M050243</t>
  </si>
  <si>
    <t>Suministro y Tendido conductor Cu RZ1-K 0.6/1 (AS) 4x35mm2</t>
  </si>
  <si>
    <t>Suministro, tendido y conexionado de conductor de cobre de 4x35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</si>
  <si>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M050244</t>
  </si>
  <si>
    <t>Suministro y Tendido conductor Cu RZ1-K 0.6/1 (AS) 4x50mm2</t>
  </si>
  <si>
    <t>Suministro y tendido de conductor de cobre de 4x50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</si>
  <si>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M050245</t>
  </si>
  <si>
    <t>Suministro y Tendido conductor Cu RZ1-K 0.6/1 (AS) 4x70mm2</t>
  </si>
  <si>
    <t>Suministro y tendido de conductor de cobre de 4x70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</si>
  <si>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M050246</t>
  </si>
  <si>
    <t>Suministro y Tendido conductor Cu RZ1-K 0.6/1 (AS) 4x95mm2</t>
  </si>
  <si>
    <t>Suministro y tendido de conductor de cobre de 4x95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</si>
  <si>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M050247</t>
  </si>
  <si>
    <t>Suministro y Tendido conductor Cu RZ1-K 0.6/1 (AS) 4x120mm2</t>
  </si>
  <si>
    <t>Suministro y tendido de conductor de cobre de 4x120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</si>
  <si>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M050251</t>
  </si>
  <si>
    <t>Suministro y Tendido conductor Cu RZ1-K 0.6/1 (AS) 5G 1,5mm2</t>
  </si>
  <si>
    <t>Suministro, tendido y conexionado de conductor de cobre de 5G 1,5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</si>
  <si>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M050252</t>
  </si>
  <si>
    <t>Suministro y Tendido conductor Cu RZ1-K 0.6/1 (AS) 5G 2,5mm2</t>
  </si>
  <si>
    <t>Suministro, tendido y conexionado de conductor de cobre de 5G 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</si>
  <si>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M050253</t>
  </si>
  <si>
    <t>Suministro y Tendido conductor Cu RZ1-K 0.6/1 (AS) 5G 4mm2</t>
  </si>
  <si>
    <t>Suministro, tendido y conexionado de conductor de cobre de 5G 4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</si>
  <si>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M050254</t>
  </si>
  <si>
    <t>Suministro y Tendido conductor Cu RZ1-K 0.6/1 (AS) 5G 6mm2</t>
  </si>
  <si>
    <t>Suministro, tendido y conexionado de conductor de cobre de 5G 6mm2.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</si>
  <si>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M050255</t>
  </si>
  <si>
    <t>Suministro y Tendido conductor Cu RZ1-K 0.6/1 (AS) 5G 10mm2</t>
  </si>
  <si>
    <t>Suministro, tendido y conexionado de conductor de cobre de 5G 10mm2.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</si>
  <si>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M050256</t>
  </si>
  <si>
    <t>Suministro y Tendido conductor Cu RZ1-K 0.6/1 (AS) 5G 16mm2</t>
  </si>
  <si>
    <t>Suministro, tendido y conexionado de conductor de cobre de 5G 16mm2.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</si>
  <si>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M050257</t>
  </si>
  <si>
    <t>Suministro y Tendido conductor Cu RZ1-K 0.6/1 (AS) 5G 25mm2</t>
  </si>
  <si>
    <t>Suministro, tendido y conexionado de conductor de cobre de 5G 25mm2.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</si>
  <si>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M050258</t>
  </si>
  <si>
    <t>Suministro y Tendido conductor Cu RZ1-K 0.6/1 (AS) 5G 35mm2</t>
  </si>
  <si>
    <t>Suministro, tendido y conexionado de conductor de cobre de 5G 35mm2.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</si>
  <si>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M050601</t>
  </si>
  <si>
    <t>Suministro y Tendido conductor Cu RZ1-K 0.6/1 (AS) 10G1,5mm2</t>
  </si>
  <si>
    <t>Suministro, tendido y conexionado de conductor para interconexión de armario de control y CGBT de sección de cobre 10x1,5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</si>
  <si>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M050602</t>
  </si>
  <si>
    <t>Suministro y Tendido conductor Cu RZ1-K 0.6/1 (AS) 12G1,5mm2</t>
  </si>
  <si>
    <t>Suministro, tendido y conexionado de conductor para interconexión de armario de control y CGBT de sección de cobre 12x1,5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</si>
  <si>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M050603</t>
  </si>
  <si>
    <t>Suministro y Tendido conductor Cu RZ1-K 0.6/1 (AS) 14G1,5mm2</t>
  </si>
  <si>
    <t>Suministro, tendido y conexionado de conductor para interconexión de armario de control y CGBT de sección de cobre 14x1,5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</si>
  <si>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M050604</t>
  </si>
  <si>
    <t>Suministro y Tendido conductor Cu RZ1-K 0.6/1 (AS) 16G1,5mm2</t>
  </si>
  <si>
    <t>Suministro, tendido y conexionado de conductor para interconexión de armario de control y CGBT de sección de cobre 16x1,5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</si>
  <si>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M050605</t>
  </si>
  <si>
    <t>Suministro y Tendido conductor Cu RZ1-K 0.6/1 (AS) 19G1,5mm2</t>
  </si>
  <si>
    <t>Suministro, tendido y conexionado de conductor para interconexión de armario de control y CGBT de sección de cobre 19x1,5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</si>
  <si>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M050606</t>
  </si>
  <si>
    <t>Suministro y Tendido conductor Cu RZ1-K 0.6/1 (AS) 24G1,5mm2</t>
  </si>
  <si>
    <t>Suministro, tendido y conexionado de conductor para interconexión de armario de control y CGBT de sección de cobre 24x1,5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</si>
  <si>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M060001</t>
  </si>
  <si>
    <t>PUNTO DE LUZ SENCILLO  ESTANCO 10A/250 V</t>
  </si>
  <si>
    <t xml:space="preserve">Suministro y montaje de Punto de luz sencillo estanco montaje en superficie, realizado en tubo PVC (Libre de halogenos y no propagador de la llama) de M-20  y conductor de cobre unipolar (libre de halogenos), aislados para una tensión nominal de 750 V. y sección 1,5 mm2, incluido caja de registro, caja mecanismo e interruptor unipolar, Gewis o similar aprobado. Totalmente terminado incluido medidas de aislamiento y pequeño material, todo  según proyecto e indicaciones de la DFO. Medida la unidad ejecutada.
</t>
  </si>
  <si>
    <t>M060003</t>
  </si>
  <si>
    <t>PUNTO DE LUZ CONMUTADO  ESTANCO 10A/250 V</t>
  </si>
  <si>
    <t xml:space="preserve">Suministro y montaje Punto de luz conmutado, estanco montaje en superficie, realizado en tubo PVC (Libre de halogenos y no propagador de la llama)  corrugado de M-20  y conductor de cobre unipolar (libre de halogenos), aislados para una tensión nominal de 750 V. y sección 1,5 mm2, incluido caja de registro, caja mecanismo y conmutador, Gewis o similar aprobado. Totalmente terminado incluido medidas de aislamiento y pequeño material, todo  según proyecto e indicaciones de la DFO. Medida la unidad ejecutada.
</t>
  </si>
  <si>
    <t>M060101</t>
  </si>
  <si>
    <t>BASE ENCHUFE ESTANCO 2P+PE/16A</t>
  </si>
  <si>
    <t xml:space="preserve">Suministro y montaje Toma de corriente 16 A estanca, montaje en superficie, realizado en tubo PVC (libre de halogenos y no propagador de la llama) de M-20  y conductor de cobre unipolar (libre de halogenos), aislados para una tensión nominal de 750 V. y sección 2,5 mm2, incluido caja de registro, caja mecanismo y toma de corriente con TTL, Gewis o similar aprobado. Totalmente terminado incluido medidas de aislamiento y pequeño material, todo  según proyecto e indicaciones de la DFO. Medida la unidad ejecutada.
</t>
  </si>
  <si>
    <t>06</t>
  </si>
  <si>
    <t>CONTROL, TELEMANDO Y SEÑALIZACION</t>
  </si>
  <si>
    <t>M070304</t>
  </si>
  <si>
    <t>ROSETA CARRIL DIM CAT 5e</t>
  </si>
  <si>
    <t xml:space="preserve">suministro e instalacion de roseta de carril DIN cat 5e. Totalmente terminado, segun proyecto e indicaciones de la DFO. Medida la unidad ejecutada.
</t>
  </si>
  <si>
    <t>M070305</t>
  </si>
  <si>
    <t>CAJA REPARTIDORA MURAL PARA 8 F. OPT. EN C. SOCORRO</t>
  </si>
  <si>
    <t xml:space="preserve">Suministro y conexión de caja mural para conexionado de manguera con  8 fibras ópticas MM 62,5/125 con conectores ST en el nicho del cuadro de socorro
Incluye el suministro a pie de obra del material, medios auxiliares, herramientas y accesorios necesarios.
Incluye fusión de fibra, pruebas y medidas para 4 fibras, el resto queda en reserva.
Incluye montaje de canaleta o tubo rigido para la protección del cable y latiguillo que llegan a la caja.
Totalmente terminado, segun proyecto e indicaciones de la DFO. Medida la unidad ejecutada.
</t>
  </si>
  <si>
    <t>M070306</t>
  </si>
  <si>
    <t>BANDEJA REPARTIDORA DE FIBRA OPTICA RACK 19"</t>
  </si>
  <si>
    <t xml:space="preserve">Suministro y conexión de bandeja repartidora de fibra optica en armario de 19 " para conexionado de manguera con  8 fibras ópticas MM 62,5/125 con conectores ST en el nicho del cuadro de socorro
Incluye el suministro a pie de obra del material, medios auxiliares, herramientas y accesorios necesarios.
Incluye fusión de fibra, pruebas y medidas para 4 fibras, el resto queda en reserva.
Totalmente terminado, segun proyecto e indicaciones de la DFO. Medida la unidad ejecutada.
</t>
  </si>
  <si>
    <t>M070311</t>
  </si>
  <si>
    <t>JUMPER BIFIBRA</t>
  </si>
  <si>
    <t xml:space="preserve">Suministro y conexión de jumper bifibra multimodo (62,5/125) desde la caja repartidora (conector ST) a switch en el armario de socorro (conector MTRJ).
Protegido por bandeja o tubo de PVC hasta el armario de socorro.
Incluye el suministro a pie de obra del material, medios auxiliares, herramientas y accesorios necesarios.
Totalmente terminado, segun proyecto e indicaciones de la DFO. Medida la unidad ejecutada.
</t>
  </si>
  <si>
    <t>M070401</t>
  </si>
  <si>
    <t>Suministro y Conexión conductor Cu UTP cat 5e</t>
  </si>
  <si>
    <t xml:space="preserve">Suministro y conexión de switch de origen a switch de destino, de conductor de cobre UTP CAT5E con conector RJ45 en un extremo y conector UTP en el otro extremo.
Incluye el suministro a pie de obra del material, medios auxiliares, herramientas y accesorios necesarios.
Totalmente terminado, conexionado y certificado de categoría de la instalación, según Proyecto e indicaciones de la DFO. 
Medido según unidad realmente ejecutada y comprobada por la DFO.
</t>
  </si>
  <si>
    <t>M070402</t>
  </si>
  <si>
    <t>Suministro y conexion de Fibra Optica 8mm</t>
  </si>
  <si>
    <t xml:space="preserve">Suministro y tendido, de manguera con 8 fibras ópticas de 8MM desde bandeja en cuarto de origen hasta caja mural en destino, Incluye el suministro a pie de obra del material, medios auxiliares, herramientas y accesorios necesarios. Totalmente terminado y conexionado, según Proyecto e indicaciones de la DFO.  Medido según unidad realmente ejecutada y comprobada por la DFO.
</t>
  </si>
  <si>
    <t>07</t>
  </si>
  <si>
    <t>SERVICIOS, BRIGADAS Y MANO DE OBRA</t>
  </si>
  <si>
    <t>07.01</t>
  </si>
  <si>
    <t>TECNICO TITULADO H. NOCTURNO</t>
  </si>
  <si>
    <t>h</t>
  </si>
  <si>
    <t xml:space="preserve">Mano de obra de Técnico Titulado con al menos Grado o Diplomatura Universitaria en horario nocturno.
</t>
  </si>
  <si>
    <t>07.02</t>
  </si>
  <si>
    <t>TECNICO TITULADO H. DIURNO</t>
  </si>
  <si>
    <t xml:space="preserve">Mano de obra de Técnico Titulado con al menos Grado o Diplomatura Universitaria en horario diurno.
</t>
  </si>
  <si>
    <t>07.03</t>
  </si>
  <si>
    <t>OFICIAL 1ª  ELECTROM / ELECT. H NOCTURNO</t>
  </si>
  <si>
    <t xml:space="preserve">Mano de obra de oficial 1ª electromecánico o electricista en horario nocturno.
</t>
  </si>
  <si>
    <t>07.04</t>
  </si>
  <si>
    <t>OFICIAL 1ª  ELECTROM / ELECT. H DIURNO</t>
  </si>
  <si>
    <t xml:space="preserve">Mano de obra de oficial 1ª electromecánico o electricista en horario diurno.
</t>
  </si>
  <si>
    <t>07.05</t>
  </si>
  <si>
    <t>AYUDANTE ELECTROM / ELECT. H NOCTURNO</t>
  </si>
  <si>
    <t xml:space="preserve">Mano de obra de ayudante electromecánico o electricista en horario nocturno.
</t>
  </si>
  <si>
    <t>07.06</t>
  </si>
  <si>
    <t>AYUDANTE ELECTROM / ELECT. H DIURNO</t>
  </si>
  <si>
    <t xml:space="preserve">Mano de obra de ayudante electromecánico o electricista en horario diurno.
</t>
  </si>
  <si>
    <t>07.07</t>
  </si>
  <si>
    <t>JORNADA CONDUCTOR DRESINA H NOCTURNO</t>
  </si>
  <si>
    <t xml:space="preserve">Jornada completa en turno de noche de conductor para dresina o conjunto de vehículos propiedad de Metro de Madrid
</t>
  </si>
  <si>
    <t>07.08</t>
  </si>
  <si>
    <t>JORNADA CONDUCTOR DRESINA H DIURNO</t>
  </si>
  <si>
    <t xml:space="preserve">Jornada completa en turno de mañana o tarde de conductor para dresina o conjunto de vehículos propiedad de Metro de Madrid
</t>
  </si>
  <si>
    <t>07.09</t>
  </si>
  <si>
    <t>GESTION INTEGRAL DE CORTE DE TRACCION</t>
  </si>
  <si>
    <t xml:space="preserve">Gestión Integral de Corte/s de Tracción necesario/s para ejecución de cualquier trabajo, agente de corte, tramitación de autorizaciones, etc.
</t>
  </si>
  <si>
    <t>07.12</t>
  </si>
  <si>
    <t>JORNADA DE GUARDIA PREVENTIVA</t>
  </si>
  <si>
    <t xml:space="preserve">Jornada de Guardia Preventiva de Jefe de Equipo, para trabajos de emergencia en pozos de Bombas y Ventilación de la red de Metro de Madrid localizable las 24 horas del día y con disponibilidad de personal en caso de solicitar brigada de intervención.
</t>
  </si>
  <si>
    <t>07.13</t>
  </si>
  <si>
    <t>BRIGADA DE INTERVENCION EN SAB. DOM O FESTIVO</t>
  </si>
  <si>
    <t xml:space="preserve">Intervención para resolución de incidencia a petición de Metro de Madrid, en Sábados, Domingos ó Festivos. Brigada de intervención compuesta por un Jefe de equipo, oficial de primera y un ayudante, así como todos los medios necesarios, radiotelefonos, ropa de alta visibilidad, linternas, etc. Todos los componentes de la brigada deberán tener conocimientos hidráulicos y eléctricos. Tiempo de respuesta inferior de 1 hora.
</t>
  </si>
  <si>
    <t>07.14</t>
  </si>
  <si>
    <t>BRIGADA DE INTERVENCION EN DIARIO</t>
  </si>
  <si>
    <t>07.15</t>
  </si>
  <si>
    <t>TOMA DE DATOS Y CROQUIZACION</t>
  </si>
  <si>
    <t>PRESUPUESTO</t>
  </si>
  <si>
    <t>Precio U</t>
  </si>
  <si>
    <t>Cantid</t>
  </si>
  <si>
    <t>Total</t>
  </si>
  <si>
    <t>TOTAL</t>
  </si>
  <si>
    <t>*</t>
  </si>
  <si>
    <t>Gastos Generales y Beneficio Industrial incluidos</t>
  </si>
  <si>
    <t>IVA</t>
  </si>
  <si>
    <t>TOTAL CON IVA</t>
  </si>
  <si>
    <t>GASTOS GENERALES</t>
  </si>
  <si>
    <t>Importe de la oferta (IVA no incluido)</t>
  </si>
  <si>
    <t>Se tendrán en cuenta las Notas del apartado 27 del cuadro resumen del Pliego de Condiciones Particulares</t>
  </si>
  <si>
    <t>NOTA:</t>
  </si>
  <si>
    <t>BENEFICIO INDUSTRIAL</t>
  </si>
  <si>
    <t>Revisión, limpieza y engrase de motor de ventilación, incluye los medios auxiliares y pequeño material así como grasa para rodamientos resistente a altas temperaturas que cumpla con las normas DIN 51825 - K3N - 20 e ISO L-XBDGB 3 o equivalente. Con espesante de litio, revisión del sentido de giro e inversión del mismo si fuera preciso. Totalmente terminado según indicaciones de la Dirección Facultativa.</t>
  </si>
  <si>
    <t xml:space="preserve">Suministro y colocación en zanja, roza, tubo doble pared de libre de halogenos y no propagador de la llama segun norma UNE-EN-5086-2-2 o equivalente y dimensiones segun UNE-EN-5267-2-2, DN-90 mm con hilo guía de nilón o equivalente,  colocada detrás de panel vitrificado o falso techo lamas, bremen, etc. Soportado a paramentos verticales, horizontales o abovedados mediante carril perforado bricromatado hilti o similar max cada 1,20 m y bridas de exterior de min 7 mm. Totalmente terminado, según proyecto e indicaciones de la DFO. Medida la unidad ejecutada.
</t>
  </si>
  <si>
    <t xml:space="preserve">Suministro y colocación de tubo doble pared de libre de halogenos y no propagador de la llama segun norma UNE-EN-5086-2-2 o equivalente y dimensiones segun UNE-EN-5267-2-2, DN-90 mm con hilo guía de nilón o equivalente,  colocada detrás de panel vitrificado o falso techo lamas, bremen, etc. Soportado a paramentos verticales, horizontales o abovedados mediante carril perforado bricromatado hilti o similar max cada 1,20 m y bridas de exterior de min 7 mm. Totalmente terminado, según proyecto e indicaciones de la DFO. Medida la unidad ejecutada.
</t>
  </si>
  <si>
    <t xml:space="preserve">Suministro y montaje en pared de bandeja rejiband o similar aprobada de dimensiones 100x60 mm. Fabricada con varilla acero Ø5mm bicromatado UNE 37-522-73 esp.8-12 micras (EN 50-085) o equvalente y borde de seguridad, con separador para distribución de líneas eléctricas en baja tensión y de telecomunicaciones, soportes cada 80 cm y  puesta a tierra cada tramo de bandeja mediante conductor desnudo de cobre de 35 mm2 de sección. Totalmente terminado, según proyecto e indicaciones de la DFO. Medida la unidad ejecutada.
</t>
  </si>
  <si>
    <t xml:space="preserve">Suministro y montaje en pared de bandeja rejiband o similar aprobada de dimensiones 150x60 mm. Fabricada con varilla acero Ø5mm bicromatado UNE 37-522-73 esp.8-12 micras (EN 50-085) o equivalente y borde de seguridad, con separador para distribución de líneas eléctricas en baja tensión y de telecomunicaciones, soportes cada 80 cm y  puesta a tierra cada tramo de bandeja mediante conductor desnudo de cobre de 35 mm2 de sección. Totalmente terminado, según proyecto e indicaciones de la DFO. Medida la unidad ejecutada.
</t>
  </si>
  <si>
    <t xml:space="preserve">Suministro y montaje en pared de bandeja rejiband o similar aprobada de dimensiones 200x100 mm. Fabricada con varilla acero Ø5mm bicromatado UNE 37-522-73 esp.8-12 micras (EN 50-085) o equivalente  y borde de seguridad, con separador para distribución de líneas eléctricas en baja tensión y de telecomunicaciones, soportes cada 80 cm y  puesta a tierra cada tramo de bandeja mediante conductor desnudo de cobre de 35 mm2 de sección. Totalmente terminado, según proyecto e indicaciones de la DFO. Medida la unidad ejecutada.
</t>
  </si>
  <si>
    <t>IMPORTE GG</t>
  </si>
  <si>
    <t>IMPORTE BI</t>
  </si>
  <si>
    <t>IMPORTE TOTAL OFERTADO + GG + BI</t>
  </si>
  <si>
    <t>IMPORTE UNITARIO GG</t>
  </si>
  <si>
    <t>IMPORTE UNITARIO BI</t>
  </si>
  <si>
    <t>IMPORTE UNITARIO
(SIN GG+BI)</t>
  </si>
  <si>
    <t>IMPORTE OFERTADO</t>
  </si>
  <si>
    <t>IMPORTE TOTAL OFERTADO
(CANTID* (UNITARIO OFERTADO+GG+BI))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</si>
</sst>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0\ &quot;€&quot;"/>
  </numFmts>
  <fonts count="11" x14ac:knownFonts="1">
    <font>
      <sz val="11"/>
      <color theme="1"/>
      <name val="Calibri"/>
      <family val="2"/>
      <scheme val="minor"/>
    </font>
    <font>
      <b/>
      <sz val="9"/>
      <color indexed="81"/>
      <name val="Tahoma"/>
      <family val="2"/>
    </font>
    <font>
      <sz val="8"/>
      <color theme="1"/>
      <name val="Calibri"/>
      <family val="2"/>
      <scheme val="minor"/>
    </font>
    <font>
      <b/>
      <sz val="8"/>
      <color theme="1"/>
      <name val="Calibri"/>
      <family val="2"/>
      <scheme val="minor"/>
    </font>
    <font>
      <sz val="10"/>
      <color theme="1"/>
      <name val="Calibri"/>
      <family val="2"/>
      <scheme val="minor"/>
    </font>
    <font>
      <b/>
      <sz val="10"/>
      <color theme="1"/>
      <name val="Calibri"/>
      <family val="2"/>
      <scheme val="minor"/>
    </font>
    <font>
      <b/>
      <i/>
      <sz val="10"/>
      <color theme="1"/>
      <name val="Calibri"/>
      <family val="2"/>
      <scheme val="minor"/>
    </font>
    <font>
      <b/>
      <sz val="14"/>
      <color theme="0"/>
      <name val="Calibri"/>
      <family val="2"/>
      <scheme val="minor"/>
    </font>
    <font>
      <b/>
      <sz val="10"/>
      <color theme="0"/>
      <name val="Calibri"/>
      <family val="2"/>
      <scheme val="minor"/>
    </font>
    <font>
      <b/>
      <sz val="11"/>
      <color theme="1"/>
      <name val="Calibri"/>
      <family val="2"/>
      <scheme val="minor"/>
    </font>
    <font>
      <sz val="8"/>
      <color theme="0"/>
      <name val="Calibri"/>
      <family val="2"/>
      <scheme val="minor"/>
    </font>
  </fonts>
  <fills count="8">
    <fill>
      <patternFill patternType="none"/>
    </fill>
    <fill>
      <patternFill patternType="gray125"/>
    </fill>
    <fill>
      <patternFill patternType="solid">
        <fgColor indexed="15"/>
        <bgColor indexed="64"/>
      </patternFill>
    </fill>
    <fill>
      <patternFill patternType="solid">
        <fgColor indexed="22"/>
        <bgColor indexed="64"/>
      </patternFill>
    </fill>
    <fill>
      <patternFill patternType="solid">
        <fgColor theme="3" tint="0.59999389629810485"/>
        <bgColor indexed="64"/>
      </patternFill>
    </fill>
    <fill>
      <patternFill patternType="solid">
        <fgColor rgb="FF00FFFF"/>
        <bgColor indexed="64"/>
      </patternFill>
    </fill>
    <fill>
      <patternFill patternType="solid">
        <fgColor theme="4" tint="-0.249977111117893"/>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73">
    <xf numFmtId="0" fontId="0" fillId="0" borderId="0" xfId="0"/>
    <xf numFmtId="49" fontId="5" fillId="0" borderId="0" xfId="0" applyNumberFormat="1" applyFont="1"/>
    <xf numFmtId="0" fontId="5" fillId="0" borderId="0" xfId="0" applyFont="1"/>
    <xf numFmtId="49" fontId="6" fillId="0" borderId="0" xfId="0" applyNumberFormat="1" applyFont="1" applyAlignment="1">
      <alignment vertical="top"/>
    </xf>
    <xf numFmtId="49" fontId="6" fillId="0" borderId="0" xfId="0" applyNumberFormat="1" applyFont="1" applyAlignment="1">
      <alignment vertical="top" wrapText="1"/>
    </xf>
    <xf numFmtId="49" fontId="3" fillId="2" borderId="0" xfId="0" applyNumberFormat="1" applyFont="1" applyFill="1" applyAlignment="1">
      <alignment vertical="top"/>
    </xf>
    <xf numFmtId="49" fontId="2" fillId="0" borderId="0" xfId="0" applyNumberFormat="1" applyFont="1" applyAlignment="1">
      <alignment vertical="top"/>
    </xf>
    <xf numFmtId="49" fontId="2" fillId="0" borderId="0" xfId="0" applyNumberFormat="1" applyFont="1" applyAlignment="1">
      <alignment vertical="top" wrapText="1"/>
    </xf>
    <xf numFmtId="0" fontId="2" fillId="0" borderId="0" xfId="0" applyFont="1" applyAlignment="1">
      <alignment vertical="top"/>
    </xf>
    <xf numFmtId="0" fontId="2" fillId="0" borderId="0" xfId="0" applyFont="1" applyAlignment="1">
      <alignment vertical="top" wrapText="1"/>
    </xf>
    <xf numFmtId="0" fontId="2" fillId="3" borderId="0" xfId="0" applyFont="1" applyFill="1" applyAlignment="1">
      <alignment vertical="top"/>
    </xf>
    <xf numFmtId="0" fontId="2" fillId="3" borderId="0" xfId="0" applyFont="1" applyFill="1" applyAlignment="1">
      <alignment vertical="top" wrapText="1"/>
    </xf>
    <xf numFmtId="0" fontId="5" fillId="0" borderId="0" xfId="0" applyFont="1" applyAlignment="1">
      <alignment horizontal="center"/>
    </xf>
    <xf numFmtId="49" fontId="6" fillId="0" borderId="0" xfId="0" applyNumberFormat="1" applyFont="1" applyAlignment="1">
      <alignment horizontal="center" vertical="top"/>
    </xf>
    <xf numFmtId="0" fontId="0" fillId="0" borderId="0" xfId="0" applyAlignment="1">
      <alignment horizontal="center"/>
    </xf>
    <xf numFmtId="4" fontId="4" fillId="0" borderId="0" xfId="0" applyNumberFormat="1" applyFont="1" applyAlignment="1">
      <alignment horizontal="center" vertical="top"/>
    </xf>
    <xf numFmtId="0" fontId="4" fillId="0" borderId="0" xfId="0" applyFont="1" applyAlignment="1">
      <alignment horizontal="center"/>
    </xf>
    <xf numFmtId="0" fontId="4" fillId="0" borderId="0" xfId="0" applyFont="1" applyAlignment="1">
      <alignment horizontal="center" vertical="top"/>
    </xf>
    <xf numFmtId="0" fontId="4" fillId="3" borderId="0" xfId="0" applyFont="1" applyFill="1" applyAlignment="1">
      <alignment horizontal="center" vertical="top"/>
    </xf>
    <xf numFmtId="49" fontId="3" fillId="2" borderId="0" xfId="0" applyNumberFormat="1" applyFont="1" applyFill="1" applyAlignment="1">
      <alignment horizontal="center" vertical="top" wrapText="1"/>
    </xf>
    <xf numFmtId="4" fontId="4" fillId="0" borderId="0" xfId="0" applyNumberFormat="1" applyFont="1" applyAlignment="1">
      <alignment horizontal="center"/>
    </xf>
    <xf numFmtId="4" fontId="8" fillId="4" borderId="0" xfId="0" applyNumberFormat="1" applyFont="1" applyFill="1" applyAlignment="1">
      <alignment horizontal="center" vertical="top"/>
    </xf>
    <xf numFmtId="0" fontId="4" fillId="0" borderId="0" xfId="0" applyFont="1" applyAlignment="1">
      <alignment horizontal="center" vertical="center" wrapText="1"/>
    </xf>
    <xf numFmtId="4" fontId="4" fillId="0" borderId="0" xfId="0" applyNumberFormat="1" applyFont="1" applyFill="1" applyAlignment="1">
      <alignment horizontal="center" vertical="center" wrapText="1"/>
    </xf>
    <xf numFmtId="0" fontId="4" fillId="0" borderId="0" xfId="0" applyFont="1" applyFill="1" applyAlignment="1">
      <alignment horizontal="center" vertical="top"/>
    </xf>
    <xf numFmtId="0" fontId="5" fillId="0" borderId="0" xfId="0" applyFont="1" applyAlignment="1">
      <alignment horizontal="center" vertical="center" wrapText="1"/>
    </xf>
    <xf numFmtId="4" fontId="5" fillId="0" borderId="0" xfId="0" applyNumberFormat="1" applyFont="1" applyFill="1" applyAlignment="1">
      <alignment horizontal="center" vertical="center" wrapText="1"/>
    </xf>
    <xf numFmtId="49" fontId="3" fillId="5" borderId="0" xfId="0" applyNumberFormat="1" applyFont="1" applyFill="1" applyAlignment="1">
      <alignment vertical="top"/>
    </xf>
    <xf numFmtId="49" fontId="3" fillId="5" borderId="0" xfId="0" applyNumberFormat="1" applyFont="1" applyFill="1" applyAlignment="1">
      <alignment horizontal="center" vertical="top" wrapText="1"/>
    </xf>
    <xf numFmtId="0" fontId="5" fillId="5" borderId="0" xfId="0" applyFont="1" applyFill="1" applyAlignment="1">
      <alignment horizontal="center" vertical="center" wrapText="1"/>
    </xf>
    <xf numFmtId="4" fontId="5" fillId="5" borderId="0" xfId="0" applyNumberFormat="1" applyFont="1" applyFill="1" applyAlignment="1">
      <alignment horizontal="center" vertical="center" wrapText="1"/>
    </xf>
    <xf numFmtId="3" fontId="5" fillId="5" borderId="0" xfId="0" applyNumberFormat="1" applyFont="1" applyFill="1" applyAlignment="1">
      <alignment horizontal="center" vertical="top"/>
    </xf>
    <xf numFmtId="4" fontId="5" fillId="5" borderId="0" xfId="0" applyNumberFormat="1" applyFont="1" applyFill="1" applyAlignment="1">
      <alignment horizontal="center" vertical="top"/>
    </xf>
    <xf numFmtId="0" fontId="9" fillId="0" borderId="0" xfId="0" applyFont="1" applyAlignment="1">
      <alignment horizontal="right"/>
    </xf>
    <xf numFmtId="0" fontId="0" fillId="0" borderId="0" xfId="0" applyProtection="1">
      <protection locked="0"/>
    </xf>
    <xf numFmtId="4" fontId="4" fillId="0" borderId="0" xfId="0" applyNumberFormat="1" applyFont="1" applyAlignment="1">
      <alignment horizontal="center" vertical="center" wrapText="1"/>
    </xf>
    <xf numFmtId="0" fontId="0" fillId="0" borderId="0" xfId="0" applyFont="1" applyAlignment="1">
      <alignment vertical="top" wrapText="1"/>
    </xf>
    <xf numFmtId="0" fontId="9" fillId="0" borderId="0" xfId="0" applyFont="1" applyAlignment="1">
      <alignment vertical="top"/>
    </xf>
    <xf numFmtId="0" fontId="9" fillId="0" borderId="0" xfId="0" applyFont="1" applyAlignment="1"/>
    <xf numFmtId="0" fontId="0" fillId="0" borderId="0" xfId="0" applyBorder="1"/>
    <xf numFmtId="49" fontId="7" fillId="4" borderId="0" xfId="0" applyNumberFormat="1" applyFont="1" applyFill="1" applyAlignment="1">
      <alignment horizontal="center" vertical="top"/>
    </xf>
    <xf numFmtId="0" fontId="10" fillId="6" borderId="1" xfId="0" applyFont="1" applyFill="1" applyBorder="1" applyAlignment="1" applyProtection="1">
      <alignment horizontal="center" wrapText="1"/>
      <protection locked="0"/>
    </xf>
    <xf numFmtId="10" fontId="0" fillId="7" borderId="1" xfId="0" applyNumberFormat="1" applyFill="1" applyBorder="1" applyAlignment="1" applyProtection="1">
      <alignment horizontal="center"/>
      <protection locked="0"/>
    </xf>
    <xf numFmtId="0" fontId="0" fillId="0" borderId="0" xfId="0" applyAlignment="1" applyProtection="1">
      <alignment horizontal="center"/>
      <protection locked="0"/>
    </xf>
    <xf numFmtId="0" fontId="0" fillId="0" borderId="1" xfId="0" applyFill="1" applyBorder="1" applyAlignment="1" applyProtection="1">
      <alignment horizontal="center"/>
    </xf>
    <xf numFmtId="0" fontId="0" fillId="0" borderId="1" xfId="0" applyBorder="1" applyAlignment="1" applyProtection="1">
      <alignment horizontal="center"/>
      <protection locked="0"/>
    </xf>
    <xf numFmtId="0" fontId="0" fillId="0" borderId="0" xfId="0" applyBorder="1" applyAlignment="1">
      <alignment horizontal="center"/>
    </xf>
    <xf numFmtId="0" fontId="10" fillId="6" borderId="5" xfId="0" applyFont="1" applyFill="1" applyBorder="1" applyAlignment="1" applyProtection="1">
      <alignment horizontal="center" wrapText="1"/>
      <protection locked="0"/>
    </xf>
    <xf numFmtId="0" fontId="10" fillId="6" borderId="6" xfId="0" applyFont="1" applyFill="1" applyBorder="1" applyAlignment="1" applyProtection="1">
      <alignment horizontal="center" wrapText="1"/>
      <protection locked="0"/>
    </xf>
    <xf numFmtId="0" fontId="10" fillId="6" borderId="7" xfId="0" applyFont="1" applyFill="1" applyBorder="1" applyAlignment="1" applyProtection="1">
      <alignment horizontal="center" wrapText="1"/>
      <protection locked="0"/>
    </xf>
    <xf numFmtId="3" fontId="5" fillId="5" borderId="1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0" fontId="0" fillId="0" borderId="8" xfId="0" applyFill="1" applyBorder="1" applyProtection="1"/>
    <xf numFmtId="0" fontId="0" fillId="0" borderId="9" xfId="0" applyFill="1" applyBorder="1" applyAlignment="1" applyProtection="1">
      <alignment horizontal="center"/>
    </xf>
    <xf numFmtId="0" fontId="0" fillId="0" borderId="8" xfId="0" applyBorder="1" applyProtection="1">
      <protection locked="0"/>
    </xf>
    <xf numFmtId="0" fontId="0" fillId="0" borderId="9" xfId="0" applyBorder="1" applyAlignment="1" applyProtection="1">
      <alignment horizontal="center"/>
      <protection locked="0"/>
    </xf>
    <xf numFmtId="4" fontId="5" fillId="5" borderId="11" xfId="0" applyNumberFormat="1" applyFont="1" applyFill="1" applyBorder="1" applyAlignment="1">
      <alignment horizontal="center" vertical="center" wrapText="1"/>
    </xf>
    <xf numFmtId="2" fontId="0" fillId="7" borderId="8" xfId="0" applyNumberFormat="1" applyFill="1" applyBorder="1" applyProtection="1">
      <protection locked="0"/>
    </xf>
    <xf numFmtId="2" fontId="0" fillId="0" borderId="1" xfId="0" applyNumberFormat="1" applyBorder="1" applyAlignment="1" applyProtection="1">
      <alignment horizontal="center"/>
    </xf>
    <xf numFmtId="2" fontId="0" fillId="0" borderId="9" xfId="0" applyNumberFormat="1" applyBorder="1" applyAlignment="1" applyProtection="1">
      <alignment horizontal="center"/>
    </xf>
    <xf numFmtId="0" fontId="10" fillId="6" borderId="15" xfId="0" applyFont="1" applyFill="1" applyBorder="1" applyAlignment="1" applyProtection="1">
      <alignment horizontal="center" wrapText="1"/>
      <protection locked="0"/>
    </xf>
    <xf numFmtId="0" fontId="10" fillId="6" borderId="3" xfId="0" applyFont="1" applyFill="1" applyBorder="1" applyAlignment="1" applyProtection="1">
      <alignment horizontal="center" wrapText="1"/>
      <protection locked="0"/>
    </xf>
    <xf numFmtId="0" fontId="10" fillId="6" borderId="16" xfId="0" applyFont="1" applyFill="1" applyBorder="1" applyAlignment="1" applyProtection="1">
      <alignment horizontal="center" wrapText="1"/>
      <protection locked="0"/>
    </xf>
    <xf numFmtId="3" fontId="5" fillId="5" borderId="17" xfId="0" applyNumberFormat="1" applyFont="1" applyFill="1" applyBorder="1" applyAlignment="1">
      <alignment horizontal="center" vertical="top"/>
    </xf>
    <xf numFmtId="3" fontId="5" fillId="5" borderId="18" xfId="0" applyNumberFormat="1" applyFont="1" applyFill="1" applyBorder="1" applyAlignment="1">
      <alignment horizontal="center" vertical="top"/>
    </xf>
    <xf numFmtId="4" fontId="5" fillId="5" borderId="19" xfId="0" applyNumberFormat="1" applyFont="1" applyFill="1" applyBorder="1" applyAlignment="1">
      <alignment horizontal="center" vertical="top"/>
    </xf>
    <xf numFmtId="2" fontId="0" fillId="7" borderId="12" xfId="0" applyNumberFormat="1" applyFill="1" applyBorder="1" applyProtection="1">
      <protection locked="0"/>
    </xf>
    <xf numFmtId="2" fontId="0" fillId="0" borderId="13" xfId="0" applyNumberFormat="1" applyBorder="1" applyAlignment="1" applyProtection="1">
      <alignment horizontal="center"/>
    </xf>
    <xf numFmtId="2" fontId="0" fillId="0" borderId="14" xfId="0" applyNumberFormat="1" applyBorder="1" applyAlignment="1" applyProtection="1">
      <alignment horizontal="center"/>
    </xf>
    <xf numFmtId="165" fontId="9" fillId="0" borderId="2" xfId="0" applyNumberFormat="1" applyFont="1" applyBorder="1" applyAlignment="1" applyProtection="1">
      <alignment horizontal="center"/>
    </xf>
    <xf numFmtId="165" fontId="0" fillId="0" borderId="1" xfId="0" applyNumberFormat="1" applyBorder="1" applyAlignment="1" applyProtection="1">
      <alignment horizontal="center"/>
    </xf>
    <xf numFmtId="0" fontId="0" fillId="0" borderId="0" xfId="0" applyAlignment="1" applyProtection="1">
      <alignment horizontal="center"/>
    </xf>
    <xf numFmtId="9" fontId="0" fillId="0" borderId="4" xfId="0" applyNumberFormat="1" applyBorder="1" applyAlignment="1" applyProtection="1">
      <alignment horizontal="right"/>
    </xf>
  </cellXfs>
  <cellStyles count="1">
    <cellStyle name="Normal"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36"/>
  <sheetViews>
    <sheetView tabSelected="1" zoomScale="85" zoomScaleNormal="85" workbookViewId="0">
      <pane ySplit="5" topLeftCell="A6" activePane="bottomLeft" state="frozen"/>
      <selection pane="bottomLeft"/>
    </sheetView>
  </sheetViews>
  <sheetFormatPr baseColWidth="10" defaultRowHeight="14.5" x14ac:dyDescent="0.35"/>
  <cols>
    <col min="1" max="1" width="8.453125" customWidth="1"/>
    <col min="2" max="2" width="6.54296875" customWidth="1"/>
    <col min="3" max="3" width="3.7265625" customWidth="1"/>
    <col min="4" max="4" width="43.453125" customWidth="1"/>
    <col min="5" max="5" width="7.81640625" style="16" customWidth="1"/>
    <col min="6" max="6" width="11.81640625" style="16" customWidth="1"/>
    <col min="7" max="7" width="12.1796875" style="16" customWidth="1"/>
    <col min="8" max="8" width="11" customWidth="1"/>
    <col min="9" max="9" width="12.1796875" customWidth="1"/>
    <col min="10" max="11" width="9.81640625" style="14" customWidth="1"/>
    <col min="12" max="12" width="18.1796875" style="14" customWidth="1"/>
  </cols>
  <sheetData>
    <row r="1" spans="1:12" x14ac:dyDescent="0.35">
      <c r="I1" s="33" t="s">
        <v>482</v>
      </c>
      <c r="J1" s="42"/>
    </row>
    <row r="2" spans="1:12" x14ac:dyDescent="0.35">
      <c r="I2" s="33" t="s">
        <v>486</v>
      </c>
      <c r="J2" s="42"/>
    </row>
    <row r="3" spans="1:12" ht="15" thickBot="1" x14ac:dyDescent="0.4">
      <c r="A3" s="1" t="s">
        <v>0</v>
      </c>
      <c r="B3" s="2"/>
      <c r="C3" s="2"/>
      <c r="D3" s="2"/>
      <c r="E3" s="12"/>
      <c r="F3" s="12"/>
      <c r="G3" s="12"/>
      <c r="I3" s="34"/>
      <c r="J3" s="43"/>
      <c r="K3" s="43"/>
      <c r="L3" s="43"/>
    </row>
    <row r="4" spans="1:12" ht="33.75" customHeight="1" x14ac:dyDescent="0.35">
      <c r="A4" s="40" t="s">
        <v>473</v>
      </c>
      <c r="B4" s="40"/>
      <c r="C4" s="40"/>
      <c r="D4" s="40"/>
      <c r="E4" s="40"/>
      <c r="F4" s="40"/>
      <c r="G4" s="40"/>
      <c r="I4" s="47" t="s">
        <v>498</v>
      </c>
      <c r="J4" s="48" t="s">
        <v>496</v>
      </c>
      <c r="K4" s="48" t="s">
        <v>497</v>
      </c>
      <c r="L4" s="49" t="s">
        <v>500</v>
      </c>
    </row>
    <row r="5" spans="1:12" ht="15" thickBot="1" x14ac:dyDescent="0.4">
      <c r="A5" s="3" t="s">
        <v>1</v>
      </c>
      <c r="B5" s="3" t="s">
        <v>2</v>
      </c>
      <c r="C5" s="3" t="s">
        <v>3</v>
      </c>
      <c r="D5" s="4" t="s">
        <v>9</v>
      </c>
      <c r="E5" s="13" t="s">
        <v>475</v>
      </c>
      <c r="F5" s="13" t="s">
        <v>474</v>
      </c>
      <c r="G5" s="13" t="s">
        <v>476</v>
      </c>
      <c r="I5" s="60"/>
      <c r="J5" s="61"/>
      <c r="K5" s="61"/>
      <c r="L5" s="62"/>
    </row>
    <row r="6" spans="1:12" x14ac:dyDescent="0.35">
      <c r="A6" s="5" t="s">
        <v>4</v>
      </c>
      <c r="B6" s="5" t="s">
        <v>6</v>
      </c>
      <c r="C6" s="5" t="s">
        <v>0</v>
      </c>
      <c r="D6" s="19" t="s">
        <v>5</v>
      </c>
      <c r="E6" s="31"/>
      <c r="F6" s="32"/>
      <c r="G6" s="32">
        <f>G7+G9+G11</f>
        <v>34034.74</v>
      </c>
      <c r="I6" s="63"/>
      <c r="J6" s="64"/>
      <c r="K6" s="64"/>
      <c r="L6" s="65">
        <f>L7+L9+L11</f>
        <v>0</v>
      </c>
    </row>
    <row r="7" spans="1:12" x14ac:dyDescent="0.35">
      <c r="A7" s="6" t="s">
        <v>7</v>
      </c>
      <c r="B7" s="6" t="s">
        <v>9</v>
      </c>
      <c r="C7" s="6" t="s">
        <v>3</v>
      </c>
      <c r="D7" s="7" t="s">
        <v>8</v>
      </c>
      <c r="E7" s="22">
        <v>25</v>
      </c>
      <c r="F7" s="35">
        <v>1006.86</v>
      </c>
      <c r="G7" s="23">
        <f>ROUND(E7*F7,2)</f>
        <v>25171.5</v>
      </c>
      <c r="I7" s="57"/>
      <c r="J7" s="58">
        <f>IFERROR(I7*$J$1,)</f>
        <v>0</v>
      </c>
      <c r="K7" s="58">
        <f>IFERROR(I7*$J$2,)</f>
        <v>0</v>
      </c>
      <c r="L7" s="59">
        <f>E7*SUM(I7:K7)</f>
        <v>0</v>
      </c>
    </row>
    <row r="8" spans="1:12" ht="73.5" x14ac:dyDescent="0.35">
      <c r="A8" s="8"/>
      <c r="B8" s="8"/>
      <c r="C8" s="8"/>
      <c r="D8" s="9" t="s">
        <v>10</v>
      </c>
      <c r="E8" s="22"/>
      <c r="F8" s="35"/>
      <c r="G8" s="24"/>
      <c r="I8" s="52"/>
      <c r="J8" s="44"/>
      <c r="K8" s="44"/>
      <c r="L8" s="53"/>
    </row>
    <row r="9" spans="1:12" x14ac:dyDescent="0.35">
      <c r="A9" s="6" t="s">
        <v>11</v>
      </c>
      <c r="B9" s="6" t="s">
        <v>9</v>
      </c>
      <c r="C9" s="6" t="s">
        <v>3</v>
      </c>
      <c r="D9" s="7" t="s">
        <v>12</v>
      </c>
      <c r="E9" s="22">
        <v>8</v>
      </c>
      <c r="F9" s="35">
        <v>731.21721749999995</v>
      </c>
      <c r="G9" s="23">
        <f>ROUND(E9*F9,2)</f>
        <v>5849.74</v>
      </c>
      <c r="I9" s="57"/>
      <c r="J9" s="58">
        <f>IFERROR(I9*$J$1,)</f>
        <v>0</v>
      </c>
      <c r="K9" s="58">
        <f>IFERROR(I9*$J$2,)</f>
        <v>0</v>
      </c>
      <c r="L9" s="59">
        <f>E9*SUM(I9:K9)</f>
        <v>0</v>
      </c>
    </row>
    <row r="10" spans="1:12" ht="63" x14ac:dyDescent="0.35">
      <c r="A10" s="8"/>
      <c r="B10" s="8"/>
      <c r="C10" s="8"/>
      <c r="D10" s="9" t="s">
        <v>13</v>
      </c>
      <c r="E10" s="22"/>
      <c r="F10" s="35"/>
      <c r="G10" s="23"/>
      <c r="I10" s="52"/>
      <c r="J10" s="44"/>
      <c r="K10" s="44"/>
      <c r="L10" s="53"/>
    </row>
    <row r="11" spans="1:12" x14ac:dyDescent="0.35">
      <c r="A11" s="6" t="s">
        <v>14</v>
      </c>
      <c r="B11" s="6" t="s">
        <v>9</v>
      </c>
      <c r="C11" s="6" t="s">
        <v>3</v>
      </c>
      <c r="D11" s="7" t="s">
        <v>15</v>
      </c>
      <c r="E11" s="22">
        <v>8</v>
      </c>
      <c r="F11" s="35">
        <v>376.6876575</v>
      </c>
      <c r="G11" s="23">
        <f>ROUND(E11*F11,2)</f>
        <v>3013.5</v>
      </c>
      <c r="I11" s="57"/>
      <c r="J11" s="58">
        <f>IFERROR(I11*$J$1,)</f>
        <v>0</v>
      </c>
      <c r="K11" s="58">
        <f>IFERROR(I11*$J$2,)</f>
        <v>0</v>
      </c>
      <c r="L11" s="59">
        <f>E11*SUM(I11:K11)</f>
        <v>0</v>
      </c>
    </row>
    <row r="12" spans="1:12" ht="73.5" x14ac:dyDescent="0.35">
      <c r="A12" s="8"/>
      <c r="B12" s="8"/>
      <c r="C12" s="8"/>
      <c r="D12" s="9" t="s">
        <v>16</v>
      </c>
      <c r="E12" s="22"/>
      <c r="F12" s="35"/>
      <c r="G12" s="23"/>
      <c r="I12" s="52"/>
      <c r="J12" s="44"/>
      <c r="K12" s="44"/>
      <c r="L12" s="53"/>
    </row>
    <row r="13" spans="1:12" ht="1" customHeight="1" x14ac:dyDescent="0.35">
      <c r="A13" s="10"/>
      <c r="B13" s="10"/>
      <c r="C13" s="10"/>
      <c r="D13" s="11"/>
      <c r="E13" s="25"/>
      <c r="F13" s="35">
        <v>0</v>
      </c>
      <c r="G13" s="26"/>
      <c r="I13" s="54"/>
      <c r="J13" s="45"/>
      <c r="K13" s="45"/>
      <c r="L13" s="55"/>
    </row>
    <row r="14" spans="1:12" x14ac:dyDescent="0.35">
      <c r="A14" s="5" t="s">
        <v>17</v>
      </c>
      <c r="B14" s="5" t="s">
        <v>6</v>
      </c>
      <c r="C14" s="5" t="s">
        <v>0</v>
      </c>
      <c r="D14" s="19" t="s">
        <v>18</v>
      </c>
      <c r="E14" s="29"/>
      <c r="F14" s="29"/>
      <c r="G14" s="30">
        <f>SUM(G15:G44)</f>
        <v>137665.82999999999</v>
      </c>
      <c r="I14" s="50"/>
      <c r="J14" s="51"/>
      <c r="K14" s="51"/>
      <c r="L14" s="56">
        <f>SUM(L15:L44)</f>
        <v>0</v>
      </c>
    </row>
    <row r="15" spans="1:12" x14ac:dyDescent="0.35">
      <c r="A15" s="6" t="s">
        <v>19</v>
      </c>
      <c r="B15" s="6" t="s">
        <v>9</v>
      </c>
      <c r="C15" s="6" t="s">
        <v>3</v>
      </c>
      <c r="D15" s="7" t="s">
        <v>20</v>
      </c>
      <c r="E15" s="22">
        <v>20</v>
      </c>
      <c r="F15" s="35">
        <v>326.96488670999997</v>
      </c>
      <c r="G15" s="23">
        <f>ROUND(E15*F15,2)</f>
        <v>6539.3</v>
      </c>
      <c r="I15" s="57"/>
      <c r="J15" s="58">
        <f t="shared" ref="J15" si="0">IFERROR(I15*$J$1,)</f>
        <v>0</v>
      </c>
      <c r="K15" s="58">
        <f t="shared" ref="K15:K44" si="1">IFERROR(I15*$J$2,)</f>
        <v>0</v>
      </c>
      <c r="L15" s="59">
        <f t="shared" ref="L15" si="2">E15*SUM(I15:K15)</f>
        <v>0</v>
      </c>
    </row>
    <row r="16" spans="1:12" ht="104.25" customHeight="1" x14ac:dyDescent="0.35">
      <c r="A16" s="8"/>
      <c r="B16" s="8"/>
      <c r="C16" s="8"/>
      <c r="D16" s="9" t="s">
        <v>21</v>
      </c>
      <c r="E16" s="22"/>
      <c r="F16" s="35"/>
      <c r="G16" s="23"/>
      <c r="I16" s="52"/>
      <c r="J16" s="44"/>
      <c r="K16" s="44"/>
      <c r="L16" s="53"/>
    </row>
    <row r="17" spans="1:12" x14ac:dyDescent="0.35">
      <c r="A17" s="6" t="s">
        <v>22</v>
      </c>
      <c r="B17" s="6" t="s">
        <v>9</v>
      </c>
      <c r="C17" s="6" t="s">
        <v>3</v>
      </c>
      <c r="D17" s="7" t="s">
        <v>23</v>
      </c>
      <c r="E17" s="22">
        <v>10</v>
      </c>
      <c r="F17" s="35">
        <v>283.35775082999999</v>
      </c>
      <c r="G17" s="23">
        <f>ROUND(E17*F17,2)</f>
        <v>2833.58</v>
      </c>
      <c r="I17" s="57"/>
      <c r="J17" s="58">
        <f t="shared" ref="J17" si="3">IFERROR(I17*$J$1,)</f>
        <v>0</v>
      </c>
      <c r="K17" s="58">
        <f t="shared" ref="K17:K44" si="4">IFERROR(I17*$J$2,)</f>
        <v>0</v>
      </c>
      <c r="L17" s="59">
        <f t="shared" ref="L17" si="5">E17*SUM(I17:K17)</f>
        <v>0</v>
      </c>
    </row>
    <row r="18" spans="1:12" ht="105" x14ac:dyDescent="0.35">
      <c r="A18" s="8"/>
      <c r="B18" s="8"/>
      <c r="C18" s="8"/>
      <c r="D18" s="9" t="s">
        <v>21</v>
      </c>
      <c r="E18" s="22"/>
      <c r="F18" s="35"/>
      <c r="G18" s="23"/>
      <c r="I18" s="52"/>
      <c r="J18" s="44"/>
      <c r="K18" s="44"/>
      <c r="L18" s="53"/>
    </row>
    <row r="19" spans="1:12" x14ac:dyDescent="0.35">
      <c r="A19" s="6" t="s">
        <v>24</v>
      </c>
      <c r="B19" s="6" t="s">
        <v>9</v>
      </c>
      <c r="C19" s="6" t="s">
        <v>3</v>
      </c>
      <c r="D19" s="7" t="s">
        <v>25</v>
      </c>
      <c r="E19" s="22">
        <v>20</v>
      </c>
      <c r="F19" s="35">
        <v>82.826968454999999</v>
      </c>
      <c r="G19" s="23">
        <f>ROUND(E19*F19,2)</f>
        <v>1656.54</v>
      </c>
      <c r="I19" s="57"/>
      <c r="J19" s="58">
        <f t="shared" ref="J19" si="6">IFERROR(I19*$J$1,)</f>
        <v>0</v>
      </c>
      <c r="K19" s="58">
        <f t="shared" ref="K19:K44" si="7">IFERROR(I19*$J$2,)</f>
        <v>0</v>
      </c>
      <c r="L19" s="59">
        <f t="shared" ref="L19" si="8">E19*SUM(I19:K19)</f>
        <v>0</v>
      </c>
    </row>
    <row r="20" spans="1:12" ht="59.25" customHeight="1" x14ac:dyDescent="0.35">
      <c r="A20" s="8"/>
      <c r="B20" s="8"/>
      <c r="C20" s="8"/>
      <c r="D20" s="9" t="s">
        <v>26</v>
      </c>
      <c r="E20" s="22"/>
      <c r="F20" s="35"/>
      <c r="G20" s="23"/>
      <c r="I20" s="52"/>
      <c r="J20" s="44"/>
      <c r="K20" s="44"/>
      <c r="L20" s="53"/>
    </row>
    <row r="21" spans="1:12" ht="30" customHeight="1" x14ac:dyDescent="0.35">
      <c r="A21" s="6" t="s">
        <v>27</v>
      </c>
      <c r="B21" s="6" t="s">
        <v>9</v>
      </c>
      <c r="C21" s="6" t="s">
        <v>3</v>
      </c>
      <c r="D21" s="7" t="s">
        <v>28</v>
      </c>
      <c r="E21" s="22">
        <v>10</v>
      </c>
      <c r="F21" s="35">
        <v>82.826968454999999</v>
      </c>
      <c r="G21" s="23">
        <f>ROUND(E21*F21,2)</f>
        <v>828.27</v>
      </c>
      <c r="I21" s="57"/>
      <c r="J21" s="58">
        <f t="shared" ref="J21" si="9">IFERROR(I21*$J$1,)</f>
        <v>0</v>
      </c>
      <c r="K21" s="58">
        <f t="shared" ref="K21:K44" si="10">IFERROR(I21*$J$2,)</f>
        <v>0</v>
      </c>
      <c r="L21" s="59">
        <f t="shared" ref="L21" si="11">E21*SUM(I21:K21)</f>
        <v>0</v>
      </c>
    </row>
    <row r="22" spans="1:12" ht="52.5" x14ac:dyDescent="0.35">
      <c r="A22" s="8"/>
      <c r="B22" s="8"/>
      <c r="C22" s="8"/>
      <c r="D22" s="9" t="s">
        <v>26</v>
      </c>
      <c r="E22" s="22"/>
      <c r="F22" s="35"/>
      <c r="G22" s="23"/>
      <c r="I22" s="52"/>
      <c r="J22" s="44"/>
      <c r="K22" s="44"/>
      <c r="L22" s="53"/>
    </row>
    <row r="23" spans="1:12" x14ac:dyDescent="0.35">
      <c r="A23" s="6" t="s">
        <v>29</v>
      </c>
      <c r="B23" s="6" t="s">
        <v>9</v>
      </c>
      <c r="C23" s="6" t="s">
        <v>31</v>
      </c>
      <c r="D23" s="7" t="s">
        <v>30</v>
      </c>
      <c r="E23" s="22">
        <v>12</v>
      </c>
      <c r="F23" s="35">
        <v>2580.8599746929999</v>
      </c>
      <c r="G23" s="23">
        <f>ROUND(E23*F23,2)</f>
        <v>30970.32</v>
      </c>
      <c r="I23" s="57"/>
      <c r="J23" s="58">
        <f t="shared" ref="J23" si="12">IFERROR(I23*$J$1,)</f>
        <v>0</v>
      </c>
      <c r="K23" s="58">
        <f t="shared" ref="K23:K44" si="13">IFERROR(I23*$J$2,)</f>
        <v>0</v>
      </c>
      <c r="L23" s="59">
        <f t="shared" ref="L23" si="14">E23*SUM(I23:K23)</f>
        <v>0</v>
      </c>
    </row>
    <row r="24" spans="1:12" ht="185.25" customHeight="1" x14ac:dyDescent="0.35">
      <c r="A24" s="8"/>
      <c r="B24" s="8"/>
      <c r="C24" s="8"/>
      <c r="D24" s="9" t="s">
        <v>32</v>
      </c>
      <c r="E24" s="22"/>
      <c r="F24" s="35"/>
      <c r="G24" s="23"/>
      <c r="I24" s="52"/>
      <c r="J24" s="44"/>
      <c r="K24" s="44"/>
      <c r="L24" s="53"/>
    </row>
    <row r="25" spans="1:12" x14ac:dyDescent="0.35">
      <c r="A25" s="6" t="s">
        <v>33</v>
      </c>
      <c r="B25" s="6" t="s">
        <v>9</v>
      </c>
      <c r="C25" s="6" t="s">
        <v>31</v>
      </c>
      <c r="D25" s="7" t="s">
        <v>34</v>
      </c>
      <c r="E25" s="22">
        <v>12</v>
      </c>
      <c r="F25" s="35">
        <v>3894.4097209709998</v>
      </c>
      <c r="G25" s="23">
        <f>ROUND(E25*F25,2)</f>
        <v>46732.92</v>
      </c>
      <c r="I25" s="57"/>
      <c r="J25" s="58">
        <f t="shared" ref="J25" si="15">IFERROR(I25*$J$1,)</f>
        <v>0</v>
      </c>
      <c r="K25" s="58">
        <f t="shared" ref="K25:K44" si="16">IFERROR(I25*$J$2,)</f>
        <v>0</v>
      </c>
      <c r="L25" s="59">
        <f t="shared" ref="L25" si="17">E25*SUM(I25:K25)</f>
        <v>0</v>
      </c>
    </row>
    <row r="26" spans="1:12" ht="186.75" customHeight="1" x14ac:dyDescent="0.35">
      <c r="A26" s="8"/>
      <c r="B26" s="8"/>
      <c r="C26" s="8"/>
      <c r="D26" s="9" t="s">
        <v>35</v>
      </c>
      <c r="E26" s="22"/>
      <c r="F26" s="35"/>
      <c r="G26" s="23"/>
      <c r="I26" s="52"/>
      <c r="J26" s="44"/>
      <c r="K26" s="44"/>
      <c r="L26" s="53"/>
    </row>
    <row r="27" spans="1:12" x14ac:dyDescent="0.35">
      <c r="A27" s="6" t="s">
        <v>36</v>
      </c>
      <c r="B27" s="6" t="s">
        <v>9</v>
      </c>
      <c r="C27" s="6" t="s">
        <v>38</v>
      </c>
      <c r="D27" s="7" t="s">
        <v>37</v>
      </c>
      <c r="E27" s="22">
        <v>12</v>
      </c>
      <c r="F27" s="35">
        <v>341.11947939300001</v>
      </c>
      <c r="G27" s="23">
        <f>ROUND(E27*F27,2)</f>
        <v>4093.43</v>
      </c>
      <c r="I27" s="57"/>
      <c r="J27" s="58">
        <f t="shared" ref="J27" si="18">IFERROR(I27*$J$1,)</f>
        <v>0</v>
      </c>
      <c r="K27" s="58">
        <f t="shared" ref="K27:K44" si="19">IFERROR(I27*$J$2,)</f>
        <v>0</v>
      </c>
      <c r="L27" s="59">
        <f t="shared" ref="L27" si="20">E27*SUM(I27:K27)</f>
        <v>0</v>
      </c>
    </row>
    <row r="28" spans="1:12" ht="52.5" x14ac:dyDescent="0.35">
      <c r="A28" s="8"/>
      <c r="B28" s="8"/>
      <c r="C28" s="8"/>
      <c r="D28" s="9" t="s">
        <v>39</v>
      </c>
      <c r="E28" s="22"/>
      <c r="F28" s="35"/>
      <c r="G28" s="23"/>
      <c r="I28" s="52"/>
      <c r="J28" s="44"/>
      <c r="K28" s="44"/>
      <c r="L28" s="53"/>
    </row>
    <row r="29" spans="1:12" x14ac:dyDescent="0.35">
      <c r="A29" s="6" t="s">
        <v>40</v>
      </c>
      <c r="B29" s="6" t="s">
        <v>9</v>
      </c>
      <c r="C29" s="6" t="s">
        <v>38</v>
      </c>
      <c r="D29" s="7" t="s">
        <v>41</v>
      </c>
      <c r="E29" s="22">
        <v>30</v>
      </c>
      <c r="F29" s="35">
        <v>254.00270326200001</v>
      </c>
      <c r="G29" s="23">
        <f>ROUND(E29*F29,2)</f>
        <v>7620.08</v>
      </c>
      <c r="I29" s="57"/>
      <c r="J29" s="58">
        <f t="shared" ref="J29" si="21">IFERROR(I29*$J$1,)</f>
        <v>0</v>
      </c>
      <c r="K29" s="58">
        <f t="shared" ref="K29:K44" si="22">IFERROR(I29*$J$2,)</f>
        <v>0</v>
      </c>
      <c r="L29" s="59">
        <f t="shared" ref="L29" si="23">E29*SUM(I29:K29)</f>
        <v>0</v>
      </c>
    </row>
    <row r="30" spans="1:12" ht="73.5" x14ac:dyDescent="0.35">
      <c r="A30" s="8"/>
      <c r="B30" s="8"/>
      <c r="C30" s="8"/>
      <c r="D30" s="9" t="s">
        <v>42</v>
      </c>
      <c r="E30" s="22"/>
      <c r="F30" s="35"/>
      <c r="G30" s="23"/>
      <c r="I30" s="52"/>
      <c r="J30" s="44"/>
      <c r="K30" s="44"/>
      <c r="L30" s="53"/>
    </row>
    <row r="31" spans="1:12" x14ac:dyDescent="0.35">
      <c r="A31" s="6" t="s">
        <v>43</v>
      </c>
      <c r="B31" s="6" t="s">
        <v>9</v>
      </c>
      <c r="C31" s="6" t="s">
        <v>38</v>
      </c>
      <c r="D31" s="7" t="s">
        <v>44</v>
      </c>
      <c r="E31" s="22">
        <v>9</v>
      </c>
      <c r="F31" s="35">
        <v>452.84947022699998</v>
      </c>
      <c r="G31" s="23">
        <f>ROUND(E31*F31,2)</f>
        <v>4075.65</v>
      </c>
      <c r="I31" s="57"/>
      <c r="J31" s="58">
        <f t="shared" ref="J31" si="24">IFERROR(I31*$J$1,)</f>
        <v>0</v>
      </c>
      <c r="K31" s="58">
        <f t="shared" ref="K31:K44" si="25">IFERROR(I31*$J$2,)</f>
        <v>0</v>
      </c>
      <c r="L31" s="59">
        <f t="shared" ref="L31" si="26">E31*SUM(I31:K31)</f>
        <v>0</v>
      </c>
    </row>
    <row r="32" spans="1:12" ht="42" x14ac:dyDescent="0.35">
      <c r="A32" s="8"/>
      <c r="B32" s="8"/>
      <c r="C32" s="8"/>
      <c r="D32" s="9" t="s">
        <v>45</v>
      </c>
      <c r="E32" s="22"/>
      <c r="F32" s="35"/>
      <c r="G32" s="23"/>
      <c r="I32" s="52"/>
      <c r="J32" s="44"/>
      <c r="K32" s="44"/>
      <c r="L32" s="53"/>
    </row>
    <row r="33" spans="1:12" x14ac:dyDescent="0.35">
      <c r="A33" s="6" t="s">
        <v>46</v>
      </c>
      <c r="B33" s="6" t="s">
        <v>9</v>
      </c>
      <c r="C33" s="6" t="s">
        <v>38</v>
      </c>
      <c r="D33" s="7" t="s">
        <v>47</v>
      </c>
      <c r="E33" s="22">
        <v>25</v>
      </c>
      <c r="F33" s="35">
        <v>138.762869784</v>
      </c>
      <c r="G33" s="23">
        <f>ROUND(E33*F33,2)</f>
        <v>3469.07</v>
      </c>
      <c r="I33" s="57"/>
      <c r="J33" s="58">
        <f t="shared" ref="J33" si="27">IFERROR(I33*$J$1,)</f>
        <v>0</v>
      </c>
      <c r="K33" s="58">
        <f t="shared" ref="K33:K44" si="28">IFERROR(I33*$J$2,)</f>
        <v>0</v>
      </c>
      <c r="L33" s="59">
        <f t="shared" ref="L33" si="29">E33*SUM(I33:K33)</f>
        <v>0</v>
      </c>
    </row>
    <row r="34" spans="1:12" ht="63" x14ac:dyDescent="0.35">
      <c r="A34" s="8"/>
      <c r="B34" s="8"/>
      <c r="C34" s="8"/>
      <c r="D34" s="9" t="s">
        <v>487</v>
      </c>
      <c r="E34" s="22"/>
      <c r="F34" s="35"/>
      <c r="G34" s="23"/>
      <c r="I34" s="52"/>
      <c r="J34" s="44"/>
      <c r="K34" s="44"/>
      <c r="L34" s="53"/>
    </row>
    <row r="35" spans="1:12" x14ac:dyDescent="0.35">
      <c r="A35" s="6" t="s">
        <v>48</v>
      </c>
      <c r="B35" s="6" t="s">
        <v>9</v>
      </c>
      <c r="C35" s="6" t="s">
        <v>38</v>
      </c>
      <c r="D35" s="7" t="s">
        <v>49</v>
      </c>
      <c r="E35" s="22">
        <v>12</v>
      </c>
      <c r="F35" s="35">
        <v>179.68444424699999</v>
      </c>
      <c r="G35" s="23">
        <f>ROUND(E35*F35,2)</f>
        <v>2156.21</v>
      </c>
      <c r="I35" s="57"/>
      <c r="J35" s="58">
        <f t="shared" ref="J35" si="30">IFERROR(I35*$J$1,)</f>
        <v>0</v>
      </c>
      <c r="K35" s="58">
        <f t="shared" ref="K35:K44" si="31">IFERROR(I35*$J$2,)</f>
        <v>0</v>
      </c>
      <c r="L35" s="59">
        <f t="shared" ref="L35" si="32">E35*SUM(I35:K35)</f>
        <v>0</v>
      </c>
    </row>
    <row r="36" spans="1:12" ht="42" x14ac:dyDescent="0.35">
      <c r="A36" s="8"/>
      <c r="B36" s="8"/>
      <c r="C36" s="8"/>
      <c r="D36" s="9" t="s">
        <v>50</v>
      </c>
      <c r="E36" s="22"/>
      <c r="F36" s="35"/>
      <c r="G36" s="23"/>
      <c r="I36" s="52"/>
      <c r="J36" s="44"/>
      <c r="K36" s="44"/>
      <c r="L36" s="53"/>
    </row>
    <row r="37" spans="1:12" x14ac:dyDescent="0.35">
      <c r="A37" s="6" t="s">
        <v>51</v>
      </c>
      <c r="B37" s="6" t="s">
        <v>9</v>
      </c>
      <c r="C37" s="6" t="s">
        <v>38</v>
      </c>
      <c r="D37" s="7" t="s">
        <v>52</v>
      </c>
      <c r="E37" s="22">
        <v>5</v>
      </c>
      <c r="F37" s="35">
        <v>1840.504757784</v>
      </c>
      <c r="G37" s="23">
        <f>ROUND(E37*F37,2)</f>
        <v>9202.52</v>
      </c>
      <c r="I37" s="57"/>
      <c r="J37" s="58">
        <f t="shared" ref="J37" si="33">IFERROR(I37*$J$1,)</f>
        <v>0</v>
      </c>
      <c r="K37" s="58">
        <f t="shared" ref="K37:K44" si="34">IFERROR(I37*$J$2,)</f>
        <v>0</v>
      </c>
      <c r="L37" s="59">
        <f t="shared" ref="L37" si="35">E37*SUM(I37:K37)</f>
        <v>0</v>
      </c>
    </row>
    <row r="38" spans="1:12" ht="31.5" x14ac:dyDescent="0.35">
      <c r="A38" s="8"/>
      <c r="B38" s="8"/>
      <c r="C38" s="8"/>
      <c r="D38" s="9" t="s">
        <v>53</v>
      </c>
      <c r="E38" s="22"/>
      <c r="F38" s="35"/>
      <c r="G38" s="23"/>
      <c r="I38" s="52"/>
      <c r="J38" s="44"/>
      <c r="K38" s="44"/>
      <c r="L38" s="53"/>
    </row>
    <row r="39" spans="1:12" x14ac:dyDescent="0.35">
      <c r="A39" s="6" t="s">
        <v>54</v>
      </c>
      <c r="B39" s="6" t="s">
        <v>9</v>
      </c>
      <c r="C39" s="6" t="s">
        <v>38</v>
      </c>
      <c r="D39" s="7" t="s">
        <v>55</v>
      </c>
      <c r="E39" s="22">
        <v>6</v>
      </c>
      <c r="F39" s="35">
        <v>1019.272485</v>
      </c>
      <c r="G39" s="23">
        <f>ROUND(E39*F39,2)</f>
        <v>6115.63</v>
      </c>
      <c r="I39" s="57"/>
      <c r="J39" s="58">
        <f t="shared" ref="J39" si="36">IFERROR(I39*$J$1,)</f>
        <v>0</v>
      </c>
      <c r="K39" s="58">
        <f t="shared" ref="K39:K44" si="37">IFERROR(I39*$J$2,)</f>
        <v>0</v>
      </c>
      <c r="L39" s="59">
        <f t="shared" ref="L39" si="38">E39*SUM(I39:K39)</f>
        <v>0</v>
      </c>
    </row>
    <row r="40" spans="1:12" x14ac:dyDescent="0.35">
      <c r="A40" s="8"/>
      <c r="B40" s="8"/>
      <c r="C40" s="8"/>
      <c r="D40" s="9"/>
      <c r="E40" s="22"/>
      <c r="F40" s="35"/>
      <c r="G40" s="23"/>
      <c r="I40" s="52"/>
      <c r="J40" s="44"/>
      <c r="K40" s="44"/>
      <c r="L40" s="53"/>
    </row>
    <row r="41" spans="1:12" x14ac:dyDescent="0.35">
      <c r="A41" s="6" t="s">
        <v>56</v>
      </c>
      <c r="B41" s="6" t="s">
        <v>9</v>
      </c>
      <c r="C41" s="6" t="s">
        <v>38</v>
      </c>
      <c r="D41" s="7" t="s">
        <v>57</v>
      </c>
      <c r="E41" s="22">
        <v>8</v>
      </c>
      <c r="F41" s="35">
        <v>479.15556357899999</v>
      </c>
      <c r="G41" s="23">
        <f>ROUND(E41*F41,2)</f>
        <v>3833.24</v>
      </c>
      <c r="I41" s="57"/>
      <c r="J41" s="58">
        <f t="shared" ref="J41" si="39">IFERROR(I41*$J$1,)</f>
        <v>0</v>
      </c>
      <c r="K41" s="58">
        <f t="shared" ref="K41:K44" si="40">IFERROR(I41*$J$2,)</f>
        <v>0</v>
      </c>
      <c r="L41" s="59">
        <f t="shared" ref="L41" si="41">E41*SUM(I41:K41)</f>
        <v>0</v>
      </c>
    </row>
    <row r="42" spans="1:12" ht="52.5" x14ac:dyDescent="0.35">
      <c r="A42" s="8"/>
      <c r="B42" s="8"/>
      <c r="C42" s="8"/>
      <c r="D42" s="9" t="s">
        <v>58</v>
      </c>
      <c r="E42" s="22"/>
      <c r="F42" s="35"/>
      <c r="G42" s="23"/>
      <c r="I42" s="52"/>
      <c r="J42" s="44"/>
      <c r="K42" s="44"/>
      <c r="L42" s="53"/>
    </row>
    <row r="43" spans="1:12" x14ac:dyDescent="0.35">
      <c r="A43" s="6" t="s">
        <v>59</v>
      </c>
      <c r="B43" s="6" t="s">
        <v>9</v>
      </c>
      <c r="C43" s="6" t="s">
        <v>38</v>
      </c>
      <c r="D43" s="7" t="s">
        <v>60</v>
      </c>
      <c r="E43" s="22">
        <v>2</v>
      </c>
      <c r="F43" s="35">
        <v>3769.5355466999999</v>
      </c>
      <c r="G43" s="23">
        <f>ROUND(E43*F43,2)</f>
        <v>7539.07</v>
      </c>
      <c r="I43" s="57"/>
      <c r="J43" s="58">
        <f t="shared" ref="J43" si="42">IFERROR(I43*$J$1,)</f>
        <v>0</v>
      </c>
      <c r="K43" s="58">
        <f t="shared" ref="K43:K44" si="43">IFERROR(I43*$J$2,)</f>
        <v>0</v>
      </c>
      <c r="L43" s="59">
        <f t="shared" ref="L43" si="44">E43*SUM(I43:K43)</f>
        <v>0</v>
      </c>
    </row>
    <row r="44" spans="1:12" ht="42" x14ac:dyDescent="0.35">
      <c r="A44" s="8"/>
      <c r="B44" s="8"/>
      <c r="C44" s="8"/>
      <c r="D44" s="9" t="s">
        <v>61</v>
      </c>
      <c r="E44" s="22"/>
      <c r="F44" s="35"/>
      <c r="G44" s="23"/>
      <c r="I44" s="52"/>
      <c r="J44" s="44"/>
      <c r="K44" s="44"/>
      <c r="L44" s="53"/>
    </row>
    <row r="45" spans="1:12" ht="1" customHeight="1" x14ac:dyDescent="0.35">
      <c r="A45" s="10"/>
      <c r="B45" s="10"/>
      <c r="C45" s="10"/>
      <c r="D45" s="11"/>
      <c r="E45" s="25"/>
      <c r="F45" s="35">
        <v>0</v>
      </c>
      <c r="G45" s="26"/>
      <c r="I45" s="54"/>
      <c r="J45" s="45"/>
      <c r="K45" s="45"/>
      <c r="L45" s="55"/>
    </row>
    <row r="46" spans="1:12" x14ac:dyDescent="0.35">
      <c r="A46" s="5" t="s">
        <v>62</v>
      </c>
      <c r="B46" s="5" t="s">
        <v>6</v>
      </c>
      <c r="C46" s="5" t="s">
        <v>0</v>
      </c>
      <c r="D46" s="28" t="s">
        <v>63</v>
      </c>
      <c r="E46" s="29"/>
      <c r="F46" s="29"/>
      <c r="G46" s="30">
        <f>SUM(G47:G284)</f>
        <v>80249.899999999994</v>
      </c>
      <c r="I46" s="50"/>
      <c r="J46" s="51"/>
      <c r="K46" s="51"/>
      <c r="L46" s="56">
        <f>SUM(L47:L284)</f>
        <v>0</v>
      </c>
    </row>
    <row r="47" spans="1:12" x14ac:dyDescent="0.35">
      <c r="A47" s="6" t="s">
        <v>64</v>
      </c>
      <c r="B47" s="6" t="s">
        <v>9</v>
      </c>
      <c r="C47" s="6" t="s">
        <v>31</v>
      </c>
      <c r="D47" s="7" t="s">
        <v>65</v>
      </c>
      <c r="E47" s="22">
        <v>5</v>
      </c>
      <c r="F47" s="35">
        <v>3988.4575500000001</v>
      </c>
      <c r="G47" s="23">
        <f>ROUND(E47*F47,2)</f>
        <v>19942.29</v>
      </c>
      <c r="I47" s="57"/>
      <c r="J47" s="58">
        <f t="shared" ref="J47" si="45">IFERROR(I47*$J$1,)</f>
        <v>0</v>
      </c>
      <c r="K47" s="58">
        <f t="shared" ref="K47:K110" si="46">IFERROR(I47*$J$2,)</f>
        <v>0</v>
      </c>
      <c r="L47" s="59">
        <f t="shared" ref="L47" si="47">E47*SUM(I47:K47)</f>
        <v>0</v>
      </c>
    </row>
    <row r="48" spans="1:12" ht="42" x14ac:dyDescent="0.35">
      <c r="A48" s="8"/>
      <c r="B48" s="8"/>
      <c r="C48" s="8"/>
      <c r="D48" s="9" t="s">
        <v>66</v>
      </c>
      <c r="E48" s="22"/>
      <c r="F48" s="35"/>
      <c r="G48" s="23"/>
      <c r="I48" s="52"/>
      <c r="J48" s="44"/>
      <c r="K48" s="44"/>
      <c r="L48" s="53"/>
    </row>
    <row r="49" spans="1:12" x14ac:dyDescent="0.35">
      <c r="A49" s="6" t="s">
        <v>67</v>
      </c>
      <c r="B49" s="6" t="s">
        <v>9</v>
      </c>
      <c r="C49" s="6" t="s">
        <v>31</v>
      </c>
      <c r="D49" s="7" t="s">
        <v>68</v>
      </c>
      <c r="E49" s="22">
        <v>5</v>
      </c>
      <c r="F49" s="35">
        <v>5761.1053499999998</v>
      </c>
      <c r="G49" s="23">
        <f>ROUND(E49*F49,2)</f>
        <v>28805.53</v>
      </c>
      <c r="I49" s="57"/>
      <c r="J49" s="58">
        <f t="shared" ref="J49" si="48">IFERROR(I49*$J$1,)</f>
        <v>0</v>
      </c>
      <c r="K49" s="58">
        <f t="shared" ref="K49:K112" si="49">IFERROR(I49*$J$2,)</f>
        <v>0</v>
      </c>
      <c r="L49" s="59">
        <f t="shared" ref="L49" si="50">E49*SUM(I49:K49)</f>
        <v>0</v>
      </c>
    </row>
    <row r="50" spans="1:12" ht="42" x14ac:dyDescent="0.35">
      <c r="A50" s="8"/>
      <c r="B50" s="8"/>
      <c r="C50" s="8"/>
      <c r="D50" s="9" t="s">
        <v>69</v>
      </c>
      <c r="E50" s="22"/>
      <c r="F50" s="35"/>
      <c r="G50" s="23"/>
      <c r="I50" s="52"/>
      <c r="J50" s="44"/>
      <c r="K50" s="44"/>
      <c r="L50" s="53"/>
    </row>
    <row r="51" spans="1:12" x14ac:dyDescent="0.35">
      <c r="A51" s="6" t="s">
        <v>70</v>
      </c>
      <c r="B51" s="6" t="s">
        <v>9</v>
      </c>
      <c r="C51" s="6" t="s">
        <v>0</v>
      </c>
      <c r="D51" s="7" t="s">
        <v>71</v>
      </c>
      <c r="E51" s="22">
        <v>6</v>
      </c>
      <c r="F51" s="35">
        <v>1290.4875984</v>
      </c>
      <c r="G51" s="23">
        <f>ROUND(E51*F51,2)</f>
        <v>7742.93</v>
      </c>
      <c r="I51" s="57"/>
      <c r="J51" s="58">
        <f t="shared" ref="J51" si="51">IFERROR(I51*$J$1,)</f>
        <v>0</v>
      </c>
      <c r="K51" s="58">
        <f t="shared" ref="K51:K114" si="52">IFERROR(I51*$J$2,)</f>
        <v>0</v>
      </c>
      <c r="L51" s="59">
        <f t="shared" ref="L51" si="53">E51*SUM(I51:K51)</f>
        <v>0</v>
      </c>
    </row>
    <row r="52" spans="1:12" ht="60.75" customHeight="1" x14ac:dyDescent="0.35">
      <c r="A52" s="8"/>
      <c r="B52" s="8"/>
      <c r="C52" s="8"/>
      <c r="D52" s="9" t="s">
        <v>72</v>
      </c>
      <c r="E52" s="22"/>
      <c r="F52" s="35"/>
      <c r="G52" s="23"/>
      <c r="I52" s="52"/>
      <c r="J52" s="44"/>
      <c r="K52" s="44"/>
      <c r="L52" s="53"/>
    </row>
    <row r="53" spans="1:12" x14ac:dyDescent="0.35">
      <c r="A53" s="6" t="s">
        <v>73</v>
      </c>
      <c r="B53" s="6" t="s">
        <v>9</v>
      </c>
      <c r="C53" s="6" t="s">
        <v>0</v>
      </c>
      <c r="D53" s="7" t="s">
        <v>74</v>
      </c>
      <c r="E53" s="22">
        <v>6</v>
      </c>
      <c r="F53" s="35">
        <v>1479.2745891</v>
      </c>
      <c r="G53" s="23">
        <f>ROUND(E53*F53,2)</f>
        <v>8875.65</v>
      </c>
      <c r="I53" s="57"/>
      <c r="J53" s="58">
        <f t="shared" ref="J53" si="54">IFERROR(I53*$J$1,)</f>
        <v>0</v>
      </c>
      <c r="K53" s="58">
        <f t="shared" ref="K53:K116" si="55">IFERROR(I53*$J$2,)</f>
        <v>0</v>
      </c>
      <c r="L53" s="59">
        <f t="shared" ref="L53" si="56">E53*SUM(I53:K53)</f>
        <v>0</v>
      </c>
    </row>
    <row r="54" spans="1:12" ht="52.5" x14ac:dyDescent="0.35">
      <c r="A54" s="8"/>
      <c r="B54" s="8"/>
      <c r="C54" s="8"/>
      <c r="D54" s="9" t="s">
        <v>75</v>
      </c>
      <c r="E54" s="22"/>
      <c r="F54" s="35"/>
      <c r="G54" s="23"/>
      <c r="I54" s="52"/>
      <c r="J54" s="44"/>
      <c r="K54" s="44"/>
      <c r="L54" s="53"/>
    </row>
    <row r="55" spans="1:12" x14ac:dyDescent="0.35">
      <c r="A55" s="6" t="s">
        <v>76</v>
      </c>
      <c r="B55" s="6" t="s">
        <v>9</v>
      </c>
      <c r="C55" s="6" t="s">
        <v>0</v>
      </c>
      <c r="D55" s="7" t="s">
        <v>77</v>
      </c>
      <c r="E55" s="22">
        <v>6</v>
      </c>
      <c r="F55" s="35">
        <v>1879.006668</v>
      </c>
      <c r="G55" s="23">
        <f>ROUND(E55*F55,2)</f>
        <v>11274.04</v>
      </c>
      <c r="I55" s="57"/>
      <c r="J55" s="58">
        <f t="shared" ref="J55" si="57">IFERROR(I55*$J$1,)</f>
        <v>0</v>
      </c>
      <c r="K55" s="58">
        <f t="shared" ref="K55:K118" si="58">IFERROR(I55*$J$2,)</f>
        <v>0</v>
      </c>
      <c r="L55" s="59">
        <f t="shared" ref="L55" si="59">E55*SUM(I55:K55)</f>
        <v>0</v>
      </c>
    </row>
    <row r="56" spans="1:12" ht="52.5" x14ac:dyDescent="0.35">
      <c r="A56" s="8"/>
      <c r="B56" s="8"/>
      <c r="C56" s="8"/>
      <c r="D56" s="9" t="s">
        <v>78</v>
      </c>
      <c r="E56" s="22"/>
      <c r="F56" s="35"/>
      <c r="G56" s="23"/>
      <c r="I56" s="52"/>
      <c r="J56" s="44"/>
      <c r="K56" s="44"/>
      <c r="L56" s="53"/>
    </row>
    <row r="57" spans="1:12" x14ac:dyDescent="0.35">
      <c r="A57" s="6" t="s">
        <v>79</v>
      </c>
      <c r="B57" s="6" t="s">
        <v>9</v>
      </c>
      <c r="C57" s="6" t="s">
        <v>81</v>
      </c>
      <c r="D57" s="7" t="s">
        <v>80</v>
      </c>
      <c r="E57" s="22">
        <v>1</v>
      </c>
      <c r="F57" s="35">
        <v>5.9472333690000001</v>
      </c>
      <c r="G57" s="23">
        <f>ROUND(E57*F57,2)</f>
        <v>5.95</v>
      </c>
      <c r="I57" s="57"/>
      <c r="J57" s="58">
        <f t="shared" ref="J57" si="60">IFERROR(I57*$J$1,)</f>
        <v>0</v>
      </c>
      <c r="K57" s="58">
        <f t="shared" ref="K57:K120" si="61">IFERROR(I57*$J$2,)</f>
        <v>0</v>
      </c>
      <c r="L57" s="59">
        <f t="shared" ref="L57" si="62">E57*SUM(I57:K57)</f>
        <v>0</v>
      </c>
    </row>
    <row r="58" spans="1:12" ht="105.75" customHeight="1" x14ac:dyDescent="0.35">
      <c r="A58" s="8"/>
      <c r="B58" s="8"/>
      <c r="C58" s="8"/>
      <c r="D58" s="9" t="s">
        <v>488</v>
      </c>
      <c r="E58" s="22"/>
      <c r="F58" s="35"/>
      <c r="G58" s="23"/>
      <c r="I58" s="52"/>
      <c r="J58" s="44"/>
      <c r="K58" s="44"/>
      <c r="L58" s="53"/>
    </row>
    <row r="59" spans="1:12" x14ac:dyDescent="0.35">
      <c r="A59" s="6" t="s">
        <v>82</v>
      </c>
      <c r="B59" s="6" t="s">
        <v>9</v>
      </c>
      <c r="C59" s="6" t="s">
        <v>81</v>
      </c>
      <c r="D59" s="7" t="s">
        <v>83</v>
      </c>
      <c r="E59" s="22">
        <v>1</v>
      </c>
      <c r="F59" s="35">
        <v>7.4983001939999996</v>
      </c>
      <c r="G59" s="23">
        <f>ROUND(E59*F59,2)</f>
        <v>7.5</v>
      </c>
      <c r="I59" s="57"/>
      <c r="J59" s="58">
        <f t="shared" ref="J59" si="63">IFERROR(I59*$J$1,)</f>
        <v>0</v>
      </c>
      <c r="K59" s="58">
        <f t="shared" ref="K59:K122" si="64">IFERROR(I59*$J$2,)</f>
        <v>0</v>
      </c>
      <c r="L59" s="59">
        <f t="shared" ref="L59" si="65">E59*SUM(I59:K59)</f>
        <v>0</v>
      </c>
    </row>
    <row r="60" spans="1:12" ht="109.5" customHeight="1" x14ac:dyDescent="0.35">
      <c r="A60" s="8"/>
      <c r="B60" s="8"/>
      <c r="C60" s="8"/>
      <c r="D60" s="9" t="s">
        <v>489</v>
      </c>
      <c r="E60" s="22"/>
      <c r="F60" s="35"/>
      <c r="G60" s="23"/>
      <c r="I60" s="52"/>
      <c r="J60" s="44"/>
      <c r="K60" s="44"/>
      <c r="L60" s="53"/>
    </row>
    <row r="61" spans="1:12" x14ac:dyDescent="0.35">
      <c r="A61" s="6" t="s">
        <v>84</v>
      </c>
      <c r="B61" s="6" t="s">
        <v>9</v>
      </c>
      <c r="C61" s="6" t="s">
        <v>81</v>
      </c>
      <c r="D61" s="7" t="s">
        <v>85</v>
      </c>
      <c r="E61" s="22">
        <v>1</v>
      </c>
      <c r="F61" s="35">
        <v>15.838608092999999</v>
      </c>
      <c r="G61" s="23">
        <f>ROUND(E61*F61,2)</f>
        <v>15.84</v>
      </c>
      <c r="I61" s="57"/>
      <c r="J61" s="58">
        <f t="shared" ref="J61" si="66">IFERROR(I61*$J$1,)</f>
        <v>0</v>
      </c>
      <c r="K61" s="58">
        <f t="shared" ref="K61:K124" si="67">IFERROR(I61*$J$2,)</f>
        <v>0</v>
      </c>
      <c r="L61" s="59">
        <f t="shared" ref="L61" si="68">E61*SUM(I61:K61)</f>
        <v>0</v>
      </c>
    </row>
    <row r="62" spans="1:12" ht="96.75" customHeight="1" x14ac:dyDescent="0.35">
      <c r="A62" s="8"/>
      <c r="B62" s="8"/>
      <c r="C62" s="8"/>
      <c r="D62" s="9" t="s">
        <v>86</v>
      </c>
      <c r="E62" s="22"/>
      <c r="F62" s="35"/>
      <c r="G62" s="23"/>
      <c r="I62" s="52"/>
      <c r="J62" s="44"/>
      <c r="K62" s="44"/>
      <c r="L62" s="53"/>
    </row>
    <row r="63" spans="1:12" x14ac:dyDescent="0.35">
      <c r="A63" s="6" t="s">
        <v>87</v>
      </c>
      <c r="B63" s="6" t="s">
        <v>9</v>
      </c>
      <c r="C63" s="6" t="s">
        <v>81</v>
      </c>
      <c r="D63" s="7" t="s">
        <v>88</v>
      </c>
      <c r="E63" s="22">
        <v>1</v>
      </c>
      <c r="F63" s="35">
        <v>29.266415177999999</v>
      </c>
      <c r="G63" s="23">
        <f>ROUND(E63*F63,2)</f>
        <v>29.27</v>
      </c>
      <c r="I63" s="57"/>
      <c r="J63" s="58">
        <f t="shared" ref="J63" si="69">IFERROR(I63*$J$1,)</f>
        <v>0</v>
      </c>
      <c r="K63" s="58">
        <f t="shared" ref="K63:K126" si="70">IFERROR(I63*$J$2,)</f>
        <v>0</v>
      </c>
      <c r="L63" s="59">
        <f t="shared" ref="L63" si="71">E63*SUM(I63:K63)</f>
        <v>0</v>
      </c>
    </row>
    <row r="64" spans="1:12" ht="72.75" customHeight="1" x14ac:dyDescent="0.35">
      <c r="A64" s="8"/>
      <c r="B64" s="8"/>
      <c r="C64" s="8"/>
      <c r="D64" s="9" t="s">
        <v>89</v>
      </c>
      <c r="E64" s="22"/>
      <c r="F64" s="35"/>
      <c r="G64" s="23"/>
      <c r="I64" s="52"/>
      <c r="J64" s="44"/>
      <c r="K64" s="44"/>
      <c r="L64" s="53"/>
    </row>
    <row r="65" spans="1:12" x14ac:dyDescent="0.35">
      <c r="A65" s="6" t="s">
        <v>90</v>
      </c>
      <c r="B65" s="6" t="s">
        <v>9</v>
      </c>
      <c r="C65" s="6" t="s">
        <v>81</v>
      </c>
      <c r="D65" s="7" t="s">
        <v>91</v>
      </c>
      <c r="E65" s="22">
        <v>1</v>
      </c>
      <c r="F65" s="35">
        <v>35.417503044</v>
      </c>
      <c r="G65" s="23">
        <f>ROUND(E65*F65,2)</f>
        <v>35.42</v>
      </c>
      <c r="I65" s="57"/>
      <c r="J65" s="58">
        <f t="shared" ref="J65" si="72">IFERROR(I65*$J$1,)</f>
        <v>0</v>
      </c>
      <c r="K65" s="58">
        <f t="shared" ref="K65:K128" si="73">IFERROR(I65*$J$2,)</f>
        <v>0</v>
      </c>
      <c r="L65" s="59">
        <f t="shared" ref="L65" si="74">E65*SUM(I65:K65)</f>
        <v>0</v>
      </c>
    </row>
    <row r="66" spans="1:12" ht="72.75" customHeight="1" x14ac:dyDescent="0.35">
      <c r="A66" s="8"/>
      <c r="B66" s="8"/>
      <c r="C66" s="8"/>
      <c r="D66" s="9" t="s">
        <v>92</v>
      </c>
      <c r="E66" s="22"/>
      <c r="F66" s="35"/>
      <c r="G66" s="23"/>
      <c r="I66" s="52"/>
      <c r="J66" s="44"/>
      <c r="K66" s="44"/>
      <c r="L66" s="53"/>
    </row>
    <row r="67" spans="1:12" x14ac:dyDescent="0.35">
      <c r="A67" s="6" t="s">
        <v>93</v>
      </c>
      <c r="B67" s="6" t="s">
        <v>9</v>
      </c>
      <c r="C67" s="6" t="s">
        <v>81</v>
      </c>
      <c r="D67" s="7" t="s">
        <v>94</v>
      </c>
      <c r="E67" s="22">
        <v>1</v>
      </c>
      <c r="F67" s="35">
        <v>32.395138545000002</v>
      </c>
      <c r="G67" s="23">
        <f>ROUND(E67*F67,2)</f>
        <v>32.4</v>
      </c>
      <c r="I67" s="57"/>
      <c r="J67" s="58">
        <f t="shared" ref="J67" si="75">IFERROR(I67*$J$1,)</f>
        <v>0</v>
      </c>
      <c r="K67" s="58">
        <f t="shared" ref="K67:K130" si="76">IFERROR(I67*$J$2,)</f>
        <v>0</v>
      </c>
      <c r="L67" s="59">
        <f t="shared" ref="L67" si="77">E67*SUM(I67:K67)</f>
        <v>0</v>
      </c>
    </row>
    <row r="68" spans="1:12" ht="107.25" customHeight="1" x14ac:dyDescent="0.35">
      <c r="A68" s="8"/>
      <c r="B68" s="8"/>
      <c r="C68" s="8"/>
      <c r="D68" s="9" t="s">
        <v>490</v>
      </c>
      <c r="E68" s="22"/>
      <c r="F68" s="35"/>
      <c r="G68" s="23"/>
      <c r="I68" s="52"/>
      <c r="J68" s="44"/>
      <c r="K68" s="44"/>
      <c r="L68" s="53"/>
    </row>
    <row r="69" spans="1:12" x14ac:dyDescent="0.35">
      <c r="A69" s="6" t="s">
        <v>95</v>
      </c>
      <c r="B69" s="6" t="s">
        <v>9</v>
      </c>
      <c r="C69" s="6" t="s">
        <v>81</v>
      </c>
      <c r="D69" s="7" t="s">
        <v>96</v>
      </c>
      <c r="E69" s="22">
        <v>1</v>
      </c>
      <c r="F69" s="35">
        <v>36.135425402999999</v>
      </c>
      <c r="G69" s="23">
        <f>ROUND(E69*F69,2)</f>
        <v>36.14</v>
      </c>
      <c r="I69" s="57"/>
      <c r="J69" s="58">
        <f t="shared" ref="J69" si="78">IFERROR(I69*$J$1,)</f>
        <v>0</v>
      </c>
      <c r="K69" s="58">
        <f t="shared" ref="K69:K132" si="79">IFERROR(I69*$J$2,)</f>
        <v>0</v>
      </c>
      <c r="L69" s="59">
        <f t="shared" ref="L69" si="80">E69*SUM(I69:K69)</f>
        <v>0</v>
      </c>
    </row>
    <row r="70" spans="1:12" ht="108.75" customHeight="1" x14ac:dyDescent="0.35">
      <c r="A70" s="8"/>
      <c r="B70" s="8"/>
      <c r="C70" s="8"/>
      <c r="D70" s="9" t="s">
        <v>491</v>
      </c>
      <c r="E70" s="22"/>
      <c r="F70" s="35"/>
      <c r="G70" s="23"/>
      <c r="I70" s="52"/>
      <c r="J70" s="44"/>
      <c r="K70" s="44"/>
      <c r="L70" s="53"/>
    </row>
    <row r="71" spans="1:12" x14ac:dyDescent="0.35">
      <c r="A71" s="6" t="s">
        <v>97</v>
      </c>
      <c r="B71" s="6" t="s">
        <v>9</v>
      </c>
      <c r="C71" s="6" t="s">
        <v>81</v>
      </c>
      <c r="D71" s="7" t="s">
        <v>98</v>
      </c>
      <c r="E71" s="22">
        <v>1</v>
      </c>
      <c r="F71" s="35">
        <v>40.292284494</v>
      </c>
      <c r="G71" s="23">
        <f>ROUND(E71*F71,2)</f>
        <v>40.29</v>
      </c>
      <c r="I71" s="57"/>
      <c r="J71" s="58">
        <f t="shared" ref="J71" si="81">IFERROR(I71*$J$1,)</f>
        <v>0</v>
      </c>
      <c r="K71" s="58">
        <f t="shared" ref="K71:K134" si="82">IFERROR(I71*$J$2,)</f>
        <v>0</v>
      </c>
      <c r="L71" s="59">
        <f t="shared" ref="L71" si="83">E71*SUM(I71:K71)</f>
        <v>0</v>
      </c>
    </row>
    <row r="72" spans="1:12" ht="108.75" customHeight="1" x14ac:dyDescent="0.35">
      <c r="A72" s="8"/>
      <c r="B72" s="8"/>
      <c r="C72" s="8"/>
      <c r="D72" s="9" t="s">
        <v>492</v>
      </c>
      <c r="E72" s="22"/>
      <c r="F72" s="35"/>
      <c r="G72" s="23"/>
      <c r="I72" s="52"/>
      <c r="J72" s="44"/>
      <c r="K72" s="44"/>
      <c r="L72" s="53"/>
    </row>
    <row r="73" spans="1:12" ht="21" x14ac:dyDescent="0.35">
      <c r="A73" s="6" t="s">
        <v>99</v>
      </c>
      <c r="B73" s="6" t="s">
        <v>9</v>
      </c>
      <c r="C73" s="6" t="s">
        <v>81</v>
      </c>
      <c r="D73" s="7" t="s">
        <v>100</v>
      </c>
      <c r="E73" s="22">
        <v>1</v>
      </c>
      <c r="F73" s="35">
        <v>33.990521565000002</v>
      </c>
      <c r="G73" s="23">
        <f>ROUND(E73*F73,2)</f>
        <v>33.99</v>
      </c>
      <c r="I73" s="57"/>
      <c r="J73" s="58">
        <f t="shared" ref="J73" si="84">IFERROR(I73*$J$1,)</f>
        <v>0</v>
      </c>
      <c r="K73" s="58">
        <f t="shared" ref="K73:K136" si="85">IFERROR(I73*$J$2,)</f>
        <v>0</v>
      </c>
      <c r="L73" s="59">
        <f t="shared" ref="L73" si="86">E73*SUM(I73:K73)</f>
        <v>0</v>
      </c>
    </row>
    <row r="74" spans="1:12" ht="121.5" customHeight="1" x14ac:dyDescent="0.35">
      <c r="A74" s="8"/>
      <c r="B74" s="8"/>
      <c r="C74" s="8"/>
      <c r="D74" s="9" t="s">
        <v>101</v>
      </c>
      <c r="E74" s="22"/>
      <c r="F74" s="35"/>
      <c r="G74" s="23"/>
      <c r="I74" s="52"/>
      <c r="J74" s="44"/>
      <c r="K74" s="44"/>
      <c r="L74" s="53"/>
    </row>
    <row r="75" spans="1:12" x14ac:dyDescent="0.35">
      <c r="A75" s="6" t="s">
        <v>102</v>
      </c>
      <c r="B75" s="6" t="s">
        <v>9</v>
      </c>
      <c r="C75" s="6" t="s">
        <v>81</v>
      </c>
      <c r="D75" s="7" t="s">
        <v>103</v>
      </c>
      <c r="E75" s="22">
        <v>1</v>
      </c>
      <c r="F75" s="35">
        <v>14.562301677000001</v>
      </c>
      <c r="G75" s="23">
        <f>ROUND(E75*F75,2)</f>
        <v>14.56</v>
      </c>
      <c r="I75" s="57"/>
      <c r="J75" s="58">
        <f t="shared" ref="J75" si="87">IFERROR(I75*$J$1,)</f>
        <v>0</v>
      </c>
      <c r="K75" s="58">
        <f t="shared" ref="K75:K138" si="88">IFERROR(I75*$J$2,)</f>
        <v>0</v>
      </c>
      <c r="L75" s="59">
        <f t="shared" ref="L75" si="89">E75*SUM(I75:K75)</f>
        <v>0</v>
      </c>
    </row>
    <row r="76" spans="1:12" ht="109.5" customHeight="1" x14ac:dyDescent="0.35">
      <c r="A76" s="8"/>
      <c r="B76" s="8"/>
      <c r="C76" s="8"/>
      <c r="D76" s="9" t="s">
        <v>104</v>
      </c>
      <c r="E76" s="22"/>
      <c r="F76" s="35"/>
      <c r="G76" s="23"/>
      <c r="I76" s="52"/>
      <c r="J76" s="44"/>
      <c r="K76" s="44"/>
      <c r="L76" s="53"/>
    </row>
    <row r="77" spans="1:12" x14ac:dyDescent="0.35">
      <c r="A77" s="6" t="s">
        <v>105</v>
      </c>
      <c r="B77" s="6" t="s">
        <v>9</v>
      </c>
      <c r="C77" s="6" t="s">
        <v>31</v>
      </c>
      <c r="D77" s="7" t="s">
        <v>106</v>
      </c>
      <c r="E77" s="22">
        <v>1</v>
      </c>
      <c r="F77" s="35">
        <v>69.080084765999999</v>
      </c>
      <c r="G77" s="23">
        <f>ROUND(E77*F77,2)</f>
        <v>69.08</v>
      </c>
      <c r="I77" s="57"/>
      <c r="J77" s="58">
        <f t="shared" ref="J77" si="90">IFERROR(I77*$J$1,)</f>
        <v>0</v>
      </c>
      <c r="K77" s="58">
        <f t="shared" ref="K77:K140" si="91">IFERROR(I77*$J$2,)</f>
        <v>0</v>
      </c>
      <c r="L77" s="59">
        <f t="shared" ref="L77" si="92">E77*SUM(I77:K77)</f>
        <v>0</v>
      </c>
    </row>
    <row r="78" spans="1:12" ht="99" customHeight="1" x14ac:dyDescent="0.35">
      <c r="A78" s="8"/>
      <c r="B78" s="8"/>
      <c r="C78" s="8"/>
      <c r="D78" s="9" t="s">
        <v>107</v>
      </c>
      <c r="E78" s="22"/>
      <c r="F78" s="35"/>
      <c r="G78" s="23"/>
      <c r="I78" s="52"/>
      <c r="J78" s="44"/>
      <c r="K78" s="44"/>
      <c r="L78" s="53"/>
    </row>
    <row r="79" spans="1:12" x14ac:dyDescent="0.35">
      <c r="A79" s="6" t="s">
        <v>108</v>
      </c>
      <c r="B79" s="6" t="s">
        <v>9</v>
      </c>
      <c r="C79" s="6" t="s">
        <v>31</v>
      </c>
      <c r="D79" s="7" t="s">
        <v>109</v>
      </c>
      <c r="E79" s="22">
        <v>1</v>
      </c>
      <c r="F79" s="35">
        <v>80.460483642</v>
      </c>
      <c r="G79" s="23">
        <f>ROUND(E79*F79,2)</f>
        <v>80.459999999999994</v>
      </c>
      <c r="I79" s="57"/>
      <c r="J79" s="58">
        <f t="shared" ref="J79" si="93">IFERROR(I79*$J$1,)</f>
        <v>0</v>
      </c>
      <c r="K79" s="58">
        <f t="shared" ref="K79:K142" si="94">IFERROR(I79*$J$2,)</f>
        <v>0</v>
      </c>
      <c r="L79" s="59">
        <f t="shared" ref="L79" si="95">E79*SUM(I79:K79)</f>
        <v>0</v>
      </c>
    </row>
    <row r="80" spans="1:12" ht="96.75" customHeight="1" x14ac:dyDescent="0.35">
      <c r="A80" s="8"/>
      <c r="B80" s="8"/>
      <c r="C80" s="8"/>
      <c r="D80" s="9" t="s">
        <v>110</v>
      </c>
      <c r="E80" s="22"/>
      <c r="F80" s="35"/>
      <c r="G80" s="23"/>
      <c r="I80" s="52"/>
      <c r="J80" s="44"/>
      <c r="K80" s="44"/>
      <c r="L80" s="53"/>
    </row>
    <row r="81" spans="1:12" x14ac:dyDescent="0.35">
      <c r="A81" s="6" t="s">
        <v>111</v>
      </c>
      <c r="B81" s="6" t="s">
        <v>9</v>
      </c>
      <c r="C81" s="6" t="s">
        <v>31</v>
      </c>
      <c r="D81" s="7" t="s">
        <v>112</v>
      </c>
      <c r="E81" s="22">
        <v>1</v>
      </c>
      <c r="F81" s="35">
        <v>84.174180782999997</v>
      </c>
      <c r="G81" s="23">
        <f>ROUND(E81*F81,2)</f>
        <v>84.17</v>
      </c>
      <c r="I81" s="57"/>
      <c r="J81" s="58">
        <f t="shared" ref="J81" si="96">IFERROR(I81*$J$1,)</f>
        <v>0</v>
      </c>
      <c r="K81" s="58">
        <f t="shared" ref="K81:K144" si="97">IFERROR(I81*$J$2,)</f>
        <v>0</v>
      </c>
      <c r="L81" s="59">
        <f t="shared" ref="L81" si="98">E81*SUM(I81:K81)</f>
        <v>0</v>
      </c>
    </row>
    <row r="82" spans="1:12" ht="94.5" customHeight="1" x14ac:dyDescent="0.35">
      <c r="A82" s="8"/>
      <c r="B82" s="8"/>
      <c r="C82" s="8"/>
      <c r="D82" s="9" t="s">
        <v>110</v>
      </c>
      <c r="E82" s="22"/>
      <c r="F82" s="35"/>
      <c r="G82" s="23"/>
      <c r="I82" s="52"/>
      <c r="J82" s="44"/>
      <c r="K82" s="44"/>
      <c r="L82" s="53"/>
    </row>
    <row r="83" spans="1:12" x14ac:dyDescent="0.35">
      <c r="A83" s="6" t="s">
        <v>113</v>
      </c>
      <c r="B83" s="6" t="s">
        <v>9</v>
      </c>
      <c r="C83" s="6" t="s">
        <v>31</v>
      </c>
      <c r="D83" s="7" t="s">
        <v>114</v>
      </c>
      <c r="E83" s="22">
        <v>1</v>
      </c>
      <c r="F83" s="35">
        <v>77.314033796999993</v>
      </c>
      <c r="G83" s="23">
        <f>ROUND(E83*F83,2)</f>
        <v>77.31</v>
      </c>
      <c r="I83" s="57"/>
      <c r="J83" s="58">
        <f t="shared" ref="J83" si="99">IFERROR(I83*$J$1,)</f>
        <v>0</v>
      </c>
      <c r="K83" s="58">
        <f t="shared" ref="K83:K146" si="100">IFERROR(I83*$J$2,)</f>
        <v>0</v>
      </c>
      <c r="L83" s="59">
        <f t="shared" ref="L83" si="101">E83*SUM(I83:K83)</f>
        <v>0</v>
      </c>
    </row>
    <row r="84" spans="1:12" ht="98.25" customHeight="1" x14ac:dyDescent="0.35">
      <c r="A84" s="8"/>
      <c r="B84" s="8"/>
      <c r="C84" s="8"/>
      <c r="D84" s="9" t="s">
        <v>110</v>
      </c>
      <c r="E84" s="22"/>
      <c r="F84" s="35"/>
      <c r="G84" s="23"/>
      <c r="I84" s="52"/>
      <c r="J84" s="44"/>
      <c r="K84" s="44"/>
      <c r="L84" s="53"/>
    </row>
    <row r="85" spans="1:12" x14ac:dyDescent="0.35">
      <c r="A85" s="6" t="s">
        <v>115</v>
      </c>
      <c r="B85" s="6" t="s">
        <v>9</v>
      </c>
      <c r="C85" s="6" t="s">
        <v>31</v>
      </c>
      <c r="D85" s="7" t="s">
        <v>116</v>
      </c>
      <c r="E85" s="22">
        <v>1</v>
      </c>
      <c r="F85" s="35">
        <v>90.475943712000003</v>
      </c>
      <c r="G85" s="23">
        <f>ROUND(E85*F85,2)</f>
        <v>90.48</v>
      </c>
      <c r="I85" s="57"/>
      <c r="J85" s="58">
        <f t="shared" ref="J85" si="102">IFERROR(I85*$J$1,)</f>
        <v>0</v>
      </c>
      <c r="K85" s="58">
        <f t="shared" ref="K85:K116" si="103">IFERROR(I85*$J$2,)</f>
        <v>0</v>
      </c>
      <c r="L85" s="59">
        <f t="shared" ref="L85" si="104">E85*SUM(I85:K85)</f>
        <v>0</v>
      </c>
    </row>
    <row r="86" spans="1:12" ht="98.25" customHeight="1" x14ac:dyDescent="0.35">
      <c r="A86" s="8"/>
      <c r="B86" s="8"/>
      <c r="C86" s="8"/>
      <c r="D86" s="9" t="s">
        <v>110</v>
      </c>
      <c r="E86" s="22"/>
      <c r="F86" s="35"/>
      <c r="G86" s="23"/>
      <c r="I86" s="52"/>
      <c r="J86" s="44"/>
      <c r="K86" s="44"/>
      <c r="L86" s="53"/>
    </row>
    <row r="87" spans="1:12" x14ac:dyDescent="0.35">
      <c r="A87" s="6" t="s">
        <v>117</v>
      </c>
      <c r="B87" s="6" t="s">
        <v>9</v>
      </c>
      <c r="C87" s="6" t="s">
        <v>31</v>
      </c>
      <c r="D87" s="7" t="s">
        <v>118</v>
      </c>
      <c r="E87" s="22">
        <v>1</v>
      </c>
      <c r="F87" s="35">
        <v>100.916839254</v>
      </c>
      <c r="G87" s="23">
        <f>ROUND(E87*F87,2)</f>
        <v>100.92</v>
      </c>
      <c r="I87" s="57"/>
      <c r="J87" s="58">
        <f t="shared" ref="J87" si="105">IFERROR(I87*$J$1,)</f>
        <v>0</v>
      </c>
      <c r="K87" s="58">
        <f t="shared" ref="K87:K118" si="106">IFERROR(I87*$J$2,)</f>
        <v>0</v>
      </c>
      <c r="L87" s="59">
        <f t="shared" ref="L87" si="107">E87*SUM(I87:K87)</f>
        <v>0</v>
      </c>
    </row>
    <row r="88" spans="1:12" ht="99" customHeight="1" x14ac:dyDescent="0.35">
      <c r="A88" s="8"/>
      <c r="B88" s="8"/>
      <c r="C88" s="8"/>
      <c r="D88" s="9" t="s">
        <v>110</v>
      </c>
      <c r="E88" s="22"/>
      <c r="F88" s="35"/>
      <c r="G88" s="23"/>
      <c r="I88" s="52"/>
      <c r="J88" s="44"/>
      <c r="K88" s="44"/>
      <c r="L88" s="53"/>
    </row>
    <row r="89" spans="1:12" x14ac:dyDescent="0.35">
      <c r="A89" s="6" t="s">
        <v>119</v>
      </c>
      <c r="B89" s="6" t="s">
        <v>9</v>
      </c>
      <c r="C89" s="6" t="s">
        <v>31</v>
      </c>
      <c r="D89" s="7" t="s">
        <v>120</v>
      </c>
      <c r="E89" s="22">
        <v>1</v>
      </c>
      <c r="F89" s="35">
        <v>5.2381742490000001</v>
      </c>
      <c r="G89" s="23">
        <f>ROUND(E89*F89,2)</f>
        <v>5.24</v>
      </c>
      <c r="I89" s="57"/>
      <c r="J89" s="58">
        <f t="shared" ref="J89" si="108">IFERROR(I89*$J$1,)</f>
        <v>0</v>
      </c>
      <c r="K89" s="58">
        <f t="shared" ref="K89:K120" si="109">IFERROR(I89*$J$2,)</f>
        <v>0</v>
      </c>
      <c r="L89" s="59">
        <f t="shared" ref="L89" si="110">E89*SUM(I89:K89)</f>
        <v>0</v>
      </c>
    </row>
    <row r="90" spans="1:12" ht="21" x14ac:dyDescent="0.35">
      <c r="A90" s="8"/>
      <c r="B90" s="8"/>
      <c r="C90" s="8"/>
      <c r="D90" s="9" t="s">
        <v>121</v>
      </c>
      <c r="E90" s="22"/>
      <c r="F90" s="35"/>
      <c r="G90" s="23"/>
      <c r="I90" s="52"/>
      <c r="J90" s="44"/>
      <c r="K90" s="44"/>
      <c r="L90" s="53"/>
    </row>
    <row r="91" spans="1:12" x14ac:dyDescent="0.35">
      <c r="A91" s="6" t="s">
        <v>122</v>
      </c>
      <c r="B91" s="6" t="s">
        <v>9</v>
      </c>
      <c r="C91" s="6" t="s">
        <v>31</v>
      </c>
      <c r="D91" s="7" t="s">
        <v>123</v>
      </c>
      <c r="E91" s="22">
        <v>1</v>
      </c>
      <c r="F91" s="35">
        <v>132.532012767</v>
      </c>
      <c r="G91" s="23">
        <f>ROUND(E91*F91,2)</f>
        <v>132.53</v>
      </c>
      <c r="I91" s="57"/>
      <c r="J91" s="58">
        <f t="shared" ref="J91" si="111">IFERROR(I91*$J$1,)</f>
        <v>0</v>
      </c>
      <c r="K91" s="58">
        <f t="shared" ref="K91:K122" si="112">IFERROR(I91*$J$2,)</f>
        <v>0</v>
      </c>
      <c r="L91" s="59">
        <f t="shared" ref="L91" si="113">E91*SUM(I91:K91)</f>
        <v>0</v>
      </c>
    </row>
    <row r="92" spans="1:12" ht="83.25" customHeight="1" x14ac:dyDescent="0.35">
      <c r="A92" s="8"/>
      <c r="B92" s="8"/>
      <c r="C92" s="8"/>
      <c r="D92" s="9" t="s">
        <v>124</v>
      </c>
      <c r="E92" s="22"/>
      <c r="F92" s="35"/>
      <c r="G92" s="23"/>
      <c r="I92" s="52"/>
      <c r="J92" s="44"/>
      <c r="K92" s="44"/>
      <c r="L92" s="53"/>
    </row>
    <row r="93" spans="1:12" ht="13.5" customHeight="1" x14ac:dyDescent="0.35">
      <c r="A93" s="6" t="s">
        <v>125</v>
      </c>
      <c r="B93" s="6" t="s">
        <v>9</v>
      </c>
      <c r="C93" s="6" t="s">
        <v>31</v>
      </c>
      <c r="D93" s="7" t="s">
        <v>126</v>
      </c>
      <c r="E93" s="22">
        <v>1</v>
      </c>
      <c r="F93" s="35">
        <v>20.819748410999999</v>
      </c>
      <c r="G93" s="23">
        <f>ROUND(E93*F93,2)</f>
        <v>20.82</v>
      </c>
      <c r="I93" s="57"/>
      <c r="J93" s="58">
        <f t="shared" ref="J93" si="114">IFERROR(I93*$J$1,)</f>
        <v>0</v>
      </c>
      <c r="K93" s="58">
        <f t="shared" ref="K93:K124" si="115">IFERROR(I93*$J$2,)</f>
        <v>0</v>
      </c>
      <c r="L93" s="59">
        <f t="shared" ref="L93" si="116">E93*SUM(I93:K93)</f>
        <v>0</v>
      </c>
    </row>
    <row r="94" spans="1:12" ht="72" customHeight="1" x14ac:dyDescent="0.35">
      <c r="A94" s="8"/>
      <c r="B94" s="8"/>
      <c r="C94" s="8"/>
      <c r="D94" s="9" t="s">
        <v>127</v>
      </c>
      <c r="E94" s="22"/>
      <c r="F94" s="35"/>
      <c r="G94" s="23"/>
      <c r="I94" s="52"/>
      <c r="J94" s="44"/>
      <c r="K94" s="44"/>
      <c r="L94" s="53"/>
    </row>
    <row r="95" spans="1:12" ht="15" customHeight="1" x14ac:dyDescent="0.35">
      <c r="A95" s="6" t="s">
        <v>128</v>
      </c>
      <c r="B95" s="6" t="s">
        <v>9</v>
      </c>
      <c r="C95" s="6" t="s">
        <v>31</v>
      </c>
      <c r="D95" s="7" t="s">
        <v>129</v>
      </c>
      <c r="E95" s="22">
        <v>1</v>
      </c>
      <c r="F95" s="35">
        <v>22.104918066</v>
      </c>
      <c r="G95" s="23">
        <f>ROUND(E95*F95,2)</f>
        <v>22.1</v>
      </c>
      <c r="I95" s="57"/>
      <c r="J95" s="58">
        <f t="shared" ref="J95" si="117">IFERROR(I95*$J$1,)</f>
        <v>0</v>
      </c>
      <c r="K95" s="58">
        <f t="shared" ref="K95:K126" si="118">IFERROR(I95*$J$2,)</f>
        <v>0</v>
      </c>
      <c r="L95" s="59">
        <f t="shared" ref="L95" si="119">E95*SUM(I95:K95)</f>
        <v>0</v>
      </c>
    </row>
    <row r="96" spans="1:12" ht="75.75" customHeight="1" x14ac:dyDescent="0.35">
      <c r="A96" s="8"/>
      <c r="B96" s="8"/>
      <c r="C96" s="8"/>
      <c r="D96" s="9" t="s">
        <v>130</v>
      </c>
      <c r="E96" s="22"/>
      <c r="F96" s="35"/>
      <c r="G96" s="23"/>
      <c r="I96" s="52"/>
      <c r="J96" s="44"/>
      <c r="K96" s="44"/>
      <c r="L96" s="53"/>
    </row>
    <row r="97" spans="1:12" x14ac:dyDescent="0.35">
      <c r="A97" s="6" t="s">
        <v>131</v>
      </c>
      <c r="B97" s="6" t="s">
        <v>9</v>
      </c>
      <c r="C97" s="6" t="s">
        <v>31</v>
      </c>
      <c r="D97" s="7" t="s">
        <v>132</v>
      </c>
      <c r="E97" s="22">
        <v>1</v>
      </c>
      <c r="F97" s="35">
        <v>24.099146841</v>
      </c>
      <c r="G97" s="23">
        <f>ROUND(E97*F97,2)</f>
        <v>24.1</v>
      </c>
      <c r="I97" s="57"/>
      <c r="J97" s="58">
        <f t="shared" ref="J97" si="120">IFERROR(I97*$J$1,)</f>
        <v>0</v>
      </c>
      <c r="K97" s="58">
        <f t="shared" ref="K97:K128" si="121">IFERROR(I97*$J$2,)</f>
        <v>0</v>
      </c>
      <c r="L97" s="59">
        <f t="shared" ref="L97" si="122">E97*SUM(I97:K97)</f>
        <v>0</v>
      </c>
    </row>
    <row r="98" spans="1:12" ht="73.5" customHeight="1" x14ac:dyDescent="0.35">
      <c r="A98" s="8"/>
      <c r="B98" s="8"/>
      <c r="C98" s="8"/>
      <c r="D98" s="9" t="s">
        <v>133</v>
      </c>
      <c r="E98" s="22"/>
      <c r="F98" s="35"/>
      <c r="G98" s="23"/>
      <c r="I98" s="52"/>
      <c r="J98" s="44"/>
      <c r="K98" s="44"/>
      <c r="L98" s="53"/>
    </row>
    <row r="99" spans="1:12" x14ac:dyDescent="0.35">
      <c r="A99" s="6" t="s">
        <v>134</v>
      </c>
      <c r="B99" s="6" t="s">
        <v>9</v>
      </c>
      <c r="C99" s="6" t="s">
        <v>31</v>
      </c>
      <c r="D99" s="7" t="s">
        <v>135</v>
      </c>
      <c r="E99" s="22">
        <v>1</v>
      </c>
      <c r="F99" s="35">
        <v>24.524582313</v>
      </c>
      <c r="G99" s="23">
        <f>ROUND(E99*F99,2)</f>
        <v>24.52</v>
      </c>
      <c r="I99" s="57"/>
      <c r="J99" s="58">
        <f t="shared" ref="J99" si="123">IFERROR(I99*$J$1,)</f>
        <v>0</v>
      </c>
      <c r="K99" s="58">
        <f t="shared" ref="K99:K130" si="124">IFERROR(I99*$J$2,)</f>
        <v>0</v>
      </c>
      <c r="L99" s="59">
        <f t="shared" ref="L99" si="125">E99*SUM(I99:K99)</f>
        <v>0</v>
      </c>
    </row>
    <row r="100" spans="1:12" ht="75" customHeight="1" x14ac:dyDescent="0.35">
      <c r="A100" s="8"/>
      <c r="B100" s="8"/>
      <c r="C100" s="8"/>
      <c r="D100" s="9" t="s">
        <v>136</v>
      </c>
      <c r="E100" s="22"/>
      <c r="F100" s="35"/>
      <c r="G100" s="23"/>
      <c r="I100" s="52"/>
      <c r="J100" s="44"/>
      <c r="K100" s="44"/>
      <c r="L100" s="53"/>
    </row>
    <row r="101" spans="1:12" x14ac:dyDescent="0.35">
      <c r="A101" s="6" t="s">
        <v>137</v>
      </c>
      <c r="B101" s="6" t="s">
        <v>9</v>
      </c>
      <c r="C101" s="6" t="s">
        <v>31</v>
      </c>
      <c r="D101" s="7" t="s">
        <v>138</v>
      </c>
      <c r="E101" s="22">
        <v>1</v>
      </c>
      <c r="F101" s="35">
        <v>25.322273823</v>
      </c>
      <c r="G101" s="23">
        <f>ROUND(E101*F101,2)</f>
        <v>25.32</v>
      </c>
      <c r="I101" s="57"/>
      <c r="J101" s="58">
        <f t="shared" ref="J101" si="126">IFERROR(I101*$J$1,)</f>
        <v>0</v>
      </c>
      <c r="K101" s="58">
        <f t="shared" ref="K101:K132" si="127">IFERROR(I101*$J$2,)</f>
        <v>0</v>
      </c>
      <c r="L101" s="59">
        <f t="shared" ref="L101" si="128">E101*SUM(I101:K101)</f>
        <v>0</v>
      </c>
    </row>
    <row r="102" spans="1:12" ht="63" x14ac:dyDescent="0.35">
      <c r="A102" s="8"/>
      <c r="B102" s="8"/>
      <c r="C102" s="8"/>
      <c r="D102" s="9" t="s">
        <v>139</v>
      </c>
      <c r="E102" s="22"/>
      <c r="F102" s="35"/>
      <c r="G102" s="23"/>
      <c r="I102" s="52"/>
      <c r="J102" s="44"/>
      <c r="K102" s="44"/>
      <c r="L102" s="53"/>
    </row>
    <row r="103" spans="1:12" x14ac:dyDescent="0.35">
      <c r="A103" s="6" t="s">
        <v>140</v>
      </c>
      <c r="B103" s="6" t="s">
        <v>9</v>
      </c>
      <c r="C103" s="6" t="s">
        <v>31</v>
      </c>
      <c r="D103" s="7" t="s">
        <v>141</v>
      </c>
      <c r="E103" s="22">
        <v>1</v>
      </c>
      <c r="F103" s="35">
        <v>26.554264044</v>
      </c>
      <c r="G103" s="23">
        <f>ROUND(E103*F103,2)</f>
        <v>26.55</v>
      </c>
      <c r="I103" s="57"/>
      <c r="J103" s="58">
        <f t="shared" ref="J103" si="129">IFERROR(I103*$J$1,)</f>
        <v>0</v>
      </c>
      <c r="K103" s="58">
        <f t="shared" ref="K103:K134" si="130">IFERROR(I103*$J$2,)</f>
        <v>0</v>
      </c>
      <c r="L103" s="59">
        <f t="shared" ref="L103" si="131">E103*SUM(I103:K103)</f>
        <v>0</v>
      </c>
    </row>
    <row r="104" spans="1:12" ht="63" x14ac:dyDescent="0.35">
      <c r="A104" s="8"/>
      <c r="B104" s="8"/>
      <c r="C104" s="8"/>
      <c r="D104" s="9" t="s">
        <v>142</v>
      </c>
      <c r="E104" s="22"/>
      <c r="F104" s="35"/>
      <c r="G104" s="23"/>
      <c r="I104" s="52"/>
      <c r="J104" s="44"/>
      <c r="K104" s="44"/>
      <c r="L104" s="53"/>
    </row>
    <row r="105" spans="1:12" x14ac:dyDescent="0.35">
      <c r="A105" s="6" t="s">
        <v>143</v>
      </c>
      <c r="B105" s="6" t="s">
        <v>9</v>
      </c>
      <c r="C105" s="6" t="s">
        <v>31</v>
      </c>
      <c r="D105" s="7" t="s">
        <v>144</v>
      </c>
      <c r="E105" s="22">
        <v>1</v>
      </c>
      <c r="F105" s="35">
        <v>32.084925179999999</v>
      </c>
      <c r="G105" s="23">
        <f>ROUND(E105*F105,2)</f>
        <v>32.08</v>
      </c>
      <c r="I105" s="57"/>
      <c r="J105" s="58">
        <f t="shared" ref="J105" si="132">IFERROR(I105*$J$1,)</f>
        <v>0</v>
      </c>
      <c r="K105" s="58">
        <f t="shared" ref="K105:K136" si="133">IFERROR(I105*$J$2,)</f>
        <v>0</v>
      </c>
      <c r="L105" s="59">
        <f t="shared" ref="L105" si="134">E105*SUM(I105:K105)</f>
        <v>0</v>
      </c>
    </row>
    <row r="106" spans="1:12" ht="63" x14ac:dyDescent="0.35">
      <c r="A106" s="8"/>
      <c r="B106" s="8"/>
      <c r="C106" s="8"/>
      <c r="D106" s="9" t="s">
        <v>145</v>
      </c>
      <c r="E106" s="22"/>
      <c r="F106" s="35"/>
      <c r="G106" s="23"/>
      <c r="I106" s="52"/>
      <c r="J106" s="44"/>
      <c r="K106" s="44"/>
      <c r="L106" s="53"/>
    </row>
    <row r="107" spans="1:12" x14ac:dyDescent="0.35">
      <c r="A107" s="6" t="s">
        <v>146</v>
      </c>
      <c r="B107" s="6" t="s">
        <v>9</v>
      </c>
      <c r="C107" s="6" t="s">
        <v>31</v>
      </c>
      <c r="D107" s="7" t="s">
        <v>147</v>
      </c>
      <c r="E107" s="22">
        <v>1</v>
      </c>
      <c r="F107" s="35">
        <v>57.221070984000001</v>
      </c>
      <c r="G107" s="23">
        <f>ROUND(E107*F107,2)</f>
        <v>57.22</v>
      </c>
      <c r="I107" s="57"/>
      <c r="J107" s="58">
        <f t="shared" ref="J107" si="135">IFERROR(I107*$J$1,)</f>
        <v>0</v>
      </c>
      <c r="K107" s="58">
        <f t="shared" ref="K107:K138" si="136">IFERROR(I107*$J$2,)</f>
        <v>0</v>
      </c>
      <c r="L107" s="59">
        <f t="shared" ref="L107" si="137">E107*SUM(I107:K107)</f>
        <v>0</v>
      </c>
    </row>
    <row r="108" spans="1:12" ht="63" x14ac:dyDescent="0.35">
      <c r="A108" s="8"/>
      <c r="B108" s="8"/>
      <c r="C108" s="8"/>
      <c r="D108" s="9" t="s">
        <v>148</v>
      </c>
      <c r="E108" s="22"/>
      <c r="F108" s="35"/>
      <c r="G108" s="23"/>
      <c r="I108" s="52"/>
      <c r="J108" s="44"/>
      <c r="K108" s="44"/>
      <c r="L108" s="53"/>
    </row>
    <row r="109" spans="1:12" x14ac:dyDescent="0.35">
      <c r="A109" s="6" t="s">
        <v>149</v>
      </c>
      <c r="B109" s="6" t="s">
        <v>9</v>
      </c>
      <c r="C109" s="6" t="s">
        <v>31</v>
      </c>
      <c r="D109" s="7" t="s">
        <v>150</v>
      </c>
      <c r="E109" s="22">
        <v>1</v>
      </c>
      <c r="F109" s="35">
        <v>60.828409256999997</v>
      </c>
      <c r="G109" s="23">
        <f>ROUND(E109*F109,2)</f>
        <v>60.83</v>
      </c>
      <c r="I109" s="57"/>
      <c r="J109" s="58">
        <f t="shared" ref="J109" si="138">IFERROR(I109*$J$1,)</f>
        <v>0</v>
      </c>
      <c r="K109" s="58">
        <f t="shared" ref="K109:K140" si="139">IFERROR(I109*$J$2,)</f>
        <v>0</v>
      </c>
      <c r="L109" s="59">
        <f t="shared" ref="L109" si="140">E109*SUM(I109:K109)</f>
        <v>0</v>
      </c>
    </row>
    <row r="110" spans="1:12" ht="74.25" customHeight="1" x14ac:dyDescent="0.35">
      <c r="A110" s="8"/>
      <c r="B110" s="8"/>
      <c r="C110" s="8"/>
      <c r="D110" s="9" t="s">
        <v>151</v>
      </c>
      <c r="E110" s="22"/>
      <c r="F110" s="35"/>
      <c r="G110" s="23"/>
      <c r="I110" s="52"/>
      <c r="J110" s="44"/>
      <c r="K110" s="44"/>
      <c r="L110" s="53"/>
    </row>
    <row r="111" spans="1:12" x14ac:dyDescent="0.35">
      <c r="A111" s="6" t="s">
        <v>152</v>
      </c>
      <c r="B111" s="6" t="s">
        <v>9</v>
      </c>
      <c r="C111" s="6" t="s">
        <v>31</v>
      </c>
      <c r="D111" s="7" t="s">
        <v>153</v>
      </c>
      <c r="E111" s="22">
        <v>1</v>
      </c>
      <c r="F111" s="35">
        <v>50.848402143000001</v>
      </c>
      <c r="G111" s="23">
        <f>ROUND(E111*F111,2)</f>
        <v>50.85</v>
      </c>
      <c r="I111" s="57"/>
      <c r="J111" s="58">
        <f t="shared" ref="J111" si="141">IFERROR(I111*$J$1,)</f>
        <v>0</v>
      </c>
      <c r="K111" s="58">
        <f t="shared" ref="K111:K142" si="142">IFERROR(I111*$J$2,)</f>
        <v>0</v>
      </c>
      <c r="L111" s="59">
        <f t="shared" ref="L111" si="143">E111*SUM(I111:K111)</f>
        <v>0</v>
      </c>
    </row>
    <row r="112" spans="1:12" ht="72.75" customHeight="1" x14ac:dyDescent="0.35">
      <c r="A112" s="8"/>
      <c r="B112" s="8"/>
      <c r="C112" s="8"/>
      <c r="D112" s="9" t="s">
        <v>154</v>
      </c>
      <c r="E112" s="22"/>
      <c r="F112" s="35"/>
      <c r="G112" s="23"/>
      <c r="I112" s="52"/>
      <c r="J112" s="44"/>
      <c r="K112" s="44"/>
      <c r="L112" s="53"/>
    </row>
    <row r="113" spans="1:12" x14ac:dyDescent="0.35">
      <c r="A113" s="6" t="s">
        <v>155</v>
      </c>
      <c r="B113" s="6" t="s">
        <v>9</v>
      </c>
      <c r="C113" s="6" t="s">
        <v>31</v>
      </c>
      <c r="D113" s="7" t="s">
        <v>156</v>
      </c>
      <c r="E113" s="22">
        <v>1</v>
      </c>
      <c r="F113" s="35">
        <v>59.472333689999999</v>
      </c>
      <c r="G113" s="23">
        <f>ROUND(E113*F113,2)</f>
        <v>59.47</v>
      </c>
      <c r="I113" s="57"/>
      <c r="J113" s="58">
        <f t="shared" ref="J113" si="144">IFERROR(I113*$J$1,)</f>
        <v>0</v>
      </c>
      <c r="K113" s="58">
        <f t="shared" ref="K113:K144" si="145">IFERROR(I113*$J$2,)</f>
        <v>0</v>
      </c>
      <c r="L113" s="59">
        <f t="shared" ref="L113" si="146">E113*SUM(I113:K113)</f>
        <v>0</v>
      </c>
    </row>
    <row r="114" spans="1:12" ht="74.25" customHeight="1" x14ac:dyDescent="0.35">
      <c r="A114" s="8"/>
      <c r="B114" s="8"/>
      <c r="C114" s="8"/>
      <c r="D114" s="9" t="s">
        <v>157</v>
      </c>
      <c r="E114" s="22"/>
      <c r="F114" s="35"/>
      <c r="G114" s="23"/>
      <c r="I114" s="52"/>
      <c r="J114" s="44"/>
      <c r="K114" s="44"/>
      <c r="L114" s="53"/>
    </row>
    <row r="115" spans="1:12" x14ac:dyDescent="0.35">
      <c r="A115" s="6" t="s">
        <v>158</v>
      </c>
      <c r="B115" s="6" t="s">
        <v>9</v>
      </c>
      <c r="C115" s="6" t="s">
        <v>31</v>
      </c>
      <c r="D115" s="7" t="s">
        <v>159</v>
      </c>
      <c r="E115" s="22">
        <v>1</v>
      </c>
      <c r="F115" s="35">
        <v>62.609920295999999</v>
      </c>
      <c r="G115" s="23">
        <f>ROUND(E115*F115,2)</f>
        <v>62.61</v>
      </c>
      <c r="I115" s="57"/>
      <c r="J115" s="58">
        <f t="shared" ref="J115" si="147">IFERROR(I115*$J$1,)</f>
        <v>0</v>
      </c>
      <c r="K115" s="58">
        <f t="shared" ref="K115:K146" si="148">IFERROR(I115*$J$2,)</f>
        <v>0</v>
      </c>
      <c r="L115" s="59">
        <f t="shared" ref="L115" si="149">E115*SUM(I115:K115)</f>
        <v>0</v>
      </c>
    </row>
    <row r="116" spans="1:12" ht="72.75" customHeight="1" x14ac:dyDescent="0.35">
      <c r="A116" s="8"/>
      <c r="B116" s="8"/>
      <c r="C116" s="8"/>
      <c r="D116" s="9" t="s">
        <v>160</v>
      </c>
      <c r="E116" s="22"/>
      <c r="F116" s="35"/>
      <c r="G116" s="23"/>
      <c r="I116" s="52"/>
      <c r="J116" s="44"/>
      <c r="K116" s="44"/>
      <c r="L116" s="53"/>
    </row>
    <row r="117" spans="1:12" ht="15" customHeight="1" x14ac:dyDescent="0.35">
      <c r="A117" s="6" t="s">
        <v>161</v>
      </c>
      <c r="B117" s="6" t="s">
        <v>9</v>
      </c>
      <c r="C117" s="6" t="s">
        <v>31</v>
      </c>
      <c r="D117" s="7" t="s">
        <v>162</v>
      </c>
      <c r="E117" s="22">
        <v>1</v>
      </c>
      <c r="F117" s="35">
        <v>132.886542327</v>
      </c>
      <c r="G117" s="23">
        <f>ROUND(E117*F117,2)</f>
        <v>132.88999999999999</v>
      </c>
      <c r="I117" s="57"/>
      <c r="J117" s="58">
        <f t="shared" ref="J117" si="150">IFERROR(I117*$J$1,)</f>
        <v>0</v>
      </c>
      <c r="K117" s="58">
        <f t="shared" ref="K117:K148" si="151">IFERROR(I117*$J$2,)</f>
        <v>0</v>
      </c>
      <c r="L117" s="59">
        <f t="shared" ref="L117" si="152">E117*SUM(I117:K117)</f>
        <v>0</v>
      </c>
    </row>
    <row r="118" spans="1:12" ht="72.75" customHeight="1" x14ac:dyDescent="0.35">
      <c r="A118" s="8"/>
      <c r="B118" s="8"/>
      <c r="C118" s="8"/>
      <c r="D118" s="9" t="s">
        <v>163</v>
      </c>
      <c r="E118" s="22"/>
      <c r="F118" s="35"/>
      <c r="G118" s="23"/>
      <c r="I118" s="52"/>
      <c r="J118" s="44"/>
      <c r="K118" s="44"/>
      <c r="L118" s="53"/>
    </row>
    <row r="119" spans="1:12" ht="14.25" customHeight="1" x14ac:dyDescent="0.35">
      <c r="A119" s="6" t="s">
        <v>164</v>
      </c>
      <c r="B119" s="6" t="s">
        <v>9</v>
      </c>
      <c r="C119" s="6" t="s">
        <v>31</v>
      </c>
      <c r="D119" s="7" t="s">
        <v>165</v>
      </c>
      <c r="E119" s="22">
        <v>1</v>
      </c>
      <c r="F119" s="35">
        <v>131.060715093</v>
      </c>
      <c r="G119" s="23">
        <f>ROUND(E119*F119,2)</f>
        <v>131.06</v>
      </c>
      <c r="I119" s="57"/>
      <c r="J119" s="58">
        <f t="shared" ref="J119" si="153">IFERROR(I119*$J$1,)</f>
        <v>0</v>
      </c>
      <c r="K119" s="58">
        <f t="shared" ref="K119:K150" si="154">IFERROR(I119*$J$2,)</f>
        <v>0</v>
      </c>
      <c r="L119" s="59">
        <f t="shared" ref="L119" si="155">E119*SUM(I119:K119)</f>
        <v>0</v>
      </c>
    </row>
    <row r="120" spans="1:12" ht="84" customHeight="1" x14ac:dyDescent="0.35">
      <c r="A120" s="8"/>
      <c r="B120" s="8"/>
      <c r="C120" s="8"/>
      <c r="D120" s="9" t="s">
        <v>166</v>
      </c>
      <c r="E120" s="22"/>
      <c r="F120" s="35"/>
      <c r="G120" s="23"/>
      <c r="I120" s="52"/>
      <c r="J120" s="44"/>
      <c r="K120" s="44"/>
      <c r="L120" s="53"/>
    </row>
    <row r="121" spans="1:12" ht="14.25" customHeight="1" x14ac:dyDescent="0.35">
      <c r="A121" s="6" t="s">
        <v>167</v>
      </c>
      <c r="B121" s="6" t="s">
        <v>9</v>
      </c>
      <c r="C121" s="6" t="s">
        <v>31</v>
      </c>
      <c r="D121" s="7" t="s">
        <v>168</v>
      </c>
      <c r="E121" s="22">
        <v>1</v>
      </c>
      <c r="F121" s="35">
        <v>91.628164781999999</v>
      </c>
      <c r="G121" s="23">
        <f>ROUND(E121*F121,2)</f>
        <v>91.63</v>
      </c>
      <c r="I121" s="57"/>
      <c r="J121" s="58">
        <f t="shared" ref="J121" si="156">IFERROR(I121*$J$1,)</f>
        <v>0</v>
      </c>
      <c r="K121" s="58">
        <f t="shared" ref="K121:K152" si="157">IFERROR(I121*$J$2,)</f>
        <v>0</v>
      </c>
      <c r="L121" s="59">
        <f t="shared" ref="L121" si="158">E121*SUM(I121:K121)</f>
        <v>0</v>
      </c>
    </row>
    <row r="122" spans="1:12" ht="82.5" customHeight="1" x14ac:dyDescent="0.35">
      <c r="A122" s="8"/>
      <c r="B122" s="8"/>
      <c r="C122" s="8"/>
      <c r="D122" s="9" t="s">
        <v>169</v>
      </c>
      <c r="E122" s="22"/>
      <c r="F122" s="35"/>
      <c r="G122" s="23"/>
      <c r="I122" s="52"/>
      <c r="J122" s="44"/>
      <c r="K122" s="44"/>
      <c r="L122" s="53"/>
    </row>
    <row r="123" spans="1:12" ht="13.5" customHeight="1" x14ac:dyDescent="0.35">
      <c r="A123" s="6" t="s">
        <v>170</v>
      </c>
      <c r="B123" s="6" t="s">
        <v>9</v>
      </c>
      <c r="C123" s="6" t="s">
        <v>31</v>
      </c>
      <c r="D123" s="7" t="s">
        <v>171</v>
      </c>
      <c r="E123" s="22">
        <v>1</v>
      </c>
      <c r="F123" s="35">
        <v>86.283631665000001</v>
      </c>
      <c r="G123" s="23">
        <f>ROUND(E123*F123,2)</f>
        <v>86.28</v>
      </c>
      <c r="I123" s="57"/>
      <c r="J123" s="58">
        <f t="shared" ref="J123" si="159">IFERROR(I123*$J$1,)</f>
        <v>0</v>
      </c>
      <c r="K123" s="58">
        <f t="shared" ref="K123:K154" si="160">IFERROR(I123*$J$2,)</f>
        <v>0</v>
      </c>
      <c r="L123" s="59">
        <f t="shared" ref="L123" si="161">E123*SUM(I123:K123)</f>
        <v>0</v>
      </c>
    </row>
    <row r="124" spans="1:12" ht="84" customHeight="1" x14ac:dyDescent="0.35">
      <c r="A124" s="8"/>
      <c r="B124" s="8"/>
      <c r="C124" s="8"/>
      <c r="D124" s="9" t="s">
        <v>172</v>
      </c>
      <c r="E124" s="22"/>
      <c r="F124" s="35"/>
      <c r="G124" s="23"/>
      <c r="I124" s="52"/>
      <c r="J124" s="44"/>
      <c r="K124" s="44"/>
      <c r="L124" s="53"/>
    </row>
    <row r="125" spans="1:12" ht="12" customHeight="1" x14ac:dyDescent="0.35">
      <c r="A125" s="6" t="s">
        <v>173</v>
      </c>
      <c r="B125" s="6" t="s">
        <v>9</v>
      </c>
      <c r="C125" s="6" t="s">
        <v>31</v>
      </c>
      <c r="D125" s="7" t="s">
        <v>174</v>
      </c>
      <c r="E125" s="22">
        <v>1</v>
      </c>
      <c r="F125" s="35">
        <v>163.535622789</v>
      </c>
      <c r="G125" s="23">
        <f>ROUND(E125*F125,2)</f>
        <v>163.54</v>
      </c>
      <c r="I125" s="57"/>
      <c r="J125" s="58">
        <f t="shared" ref="J125" si="162">IFERROR(I125*$J$1,)</f>
        <v>0</v>
      </c>
      <c r="K125" s="58">
        <f t="shared" ref="K125:K156" si="163">IFERROR(I125*$J$2,)</f>
        <v>0</v>
      </c>
      <c r="L125" s="59">
        <f t="shared" ref="L125" si="164">E125*SUM(I125:K125)</f>
        <v>0</v>
      </c>
    </row>
    <row r="126" spans="1:12" ht="87.75" customHeight="1" x14ac:dyDescent="0.35">
      <c r="A126" s="8"/>
      <c r="B126" s="8"/>
      <c r="C126" s="8"/>
      <c r="D126" s="9" t="s">
        <v>175</v>
      </c>
      <c r="E126" s="22"/>
      <c r="F126" s="35"/>
      <c r="G126" s="23"/>
      <c r="I126" s="52"/>
      <c r="J126" s="44"/>
      <c r="K126" s="44"/>
      <c r="L126" s="53"/>
    </row>
    <row r="127" spans="1:12" ht="16.5" customHeight="1" x14ac:dyDescent="0.35">
      <c r="A127" s="6" t="s">
        <v>176</v>
      </c>
      <c r="B127" s="6" t="s">
        <v>9</v>
      </c>
      <c r="C127" s="6" t="s">
        <v>31</v>
      </c>
      <c r="D127" s="7" t="s">
        <v>177</v>
      </c>
      <c r="E127" s="22">
        <v>1</v>
      </c>
      <c r="F127" s="35">
        <v>167.089781628</v>
      </c>
      <c r="G127" s="23">
        <f>ROUND(E127*F127,2)</f>
        <v>167.09</v>
      </c>
      <c r="I127" s="57"/>
      <c r="J127" s="58">
        <f t="shared" ref="J127" si="165">IFERROR(I127*$J$1,)</f>
        <v>0</v>
      </c>
      <c r="K127" s="58">
        <f t="shared" ref="K127:K158" si="166">IFERROR(I127*$J$2,)</f>
        <v>0</v>
      </c>
      <c r="L127" s="59">
        <f t="shared" ref="L127" si="167">E127*SUM(I127:K127)</f>
        <v>0</v>
      </c>
    </row>
    <row r="128" spans="1:12" ht="83.25" customHeight="1" x14ac:dyDescent="0.35">
      <c r="A128" s="8"/>
      <c r="B128" s="8"/>
      <c r="C128" s="8"/>
      <c r="D128" s="9" t="s">
        <v>178</v>
      </c>
      <c r="E128" s="22"/>
      <c r="F128" s="35"/>
      <c r="G128" s="23"/>
      <c r="I128" s="52"/>
      <c r="J128" s="44"/>
      <c r="K128" s="44"/>
      <c r="L128" s="53"/>
    </row>
    <row r="129" spans="1:12" ht="16.5" customHeight="1" x14ac:dyDescent="0.35">
      <c r="A129" s="6" t="s">
        <v>179</v>
      </c>
      <c r="B129" s="6" t="s">
        <v>9</v>
      </c>
      <c r="C129" s="6" t="s">
        <v>31</v>
      </c>
      <c r="D129" s="7" t="s">
        <v>180</v>
      </c>
      <c r="E129" s="22">
        <v>1</v>
      </c>
      <c r="F129" s="35">
        <v>176.67094298699999</v>
      </c>
      <c r="G129" s="23">
        <f>ROUND(E129*F129,2)</f>
        <v>176.67</v>
      </c>
      <c r="I129" s="57"/>
      <c r="J129" s="58">
        <f t="shared" ref="J129" si="168">IFERROR(I129*$J$1,)</f>
        <v>0</v>
      </c>
      <c r="K129" s="58">
        <f t="shared" ref="K129:K160" si="169">IFERROR(I129*$J$2,)</f>
        <v>0</v>
      </c>
      <c r="L129" s="59">
        <f t="shared" ref="L129" si="170">E129*SUM(I129:K129)</f>
        <v>0</v>
      </c>
    </row>
    <row r="130" spans="1:12" ht="86.25" customHeight="1" x14ac:dyDescent="0.35">
      <c r="A130" s="8"/>
      <c r="B130" s="8"/>
      <c r="C130" s="8"/>
      <c r="D130" s="9" t="s">
        <v>181</v>
      </c>
      <c r="E130" s="22"/>
      <c r="F130" s="35"/>
      <c r="G130" s="23"/>
      <c r="I130" s="52"/>
      <c r="J130" s="44"/>
      <c r="K130" s="44"/>
      <c r="L130" s="53"/>
    </row>
    <row r="131" spans="1:12" ht="17.25" customHeight="1" x14ac:dyDescent="0.35">
      <c r="A131" s="6" t="s">
        <v>182</v>
      </c>
      <c r="B131" s="6" t="s">
        <v>9</v>
      </c>
      <c r="C131" s="6" t="s">
        <v>31</v>
      </c>
      <c r="D131" s="7" t="s">
        <v>183</v>
      </c>
      <c r="E131" s="22">
        <v>1</v>
      </c>
      <c r="F131" s="35">
        <v>170.73257285700001</v>
      </c>
      <c r="G131" s="23">
        <f>ROUND(E131*F131,2)</f>
        <v>170.73</v>
      </c>
      <c r="I131" s="57"/>
      <c r="J131" s="58">
        <f t="shared" ref="J131" si="171">IFERROR(I131*$J$1,)</f>
        <v>0</v>
      </c>
      <c r="K131" s="58">
        <f t="shared" ref="K131:K162" si="172">IFERROR(I131*$J$2,)</f>
        <v>0</v>
      </c>
      <c r="L131" s="59">
        <f t="shared" ref="L131" si="173">E131*SUM(I131:K131)</f>
        <v>0</v>
      </c>
    </row>
    <row r="132" spans="1:12" ht="86.25" customHeight="1" x14ac:dyDescent="0.35">
      <c r="A132" s="8"/>
      <c r="B132" s="8"/>
      <c r="C132" s="8"/>
      <c r="D132" s="9" t="s">
        <v>184</v>
      </c>
      <c r="E132" s="22"/>
      <c r="F132" s="35"/>
      <c r="G132" s="23"/>
      <c r="I132" s="52"/>
      <c r="J132" s="44"/>
      <c r="K132" s="44"/>
      <c r="L132" s="53"/>
    </row>
    <row r="133" spans="1:12" x14ac:dyDescent="0.35">
      <c r="A133" s="6" t="s">
        <v>185</v>
      </c>
      <c r="B133" s="6" t="s">
        <v>9</v>
      </c>
      <c r="C133" s="6" t="s">
        <v>31</v>
      </c>
      <c r="D133" s="7" t="s">
        <v>186</v>
      </c>
      <c r="E133" s="22">
        <v>1</v>
      </c>
      <c r="F133" s="35">
        <v>111.614768727</v>
      </c>
      <c r="G133" s="23">
        <f>ROUND(E133*F133,2)</f>
        <v>111.61</v>
      </c>
      <c r="I133" s="57"/>
      <c r="J133" s="58">
        <f t="shared" ref="J133" si="174">IFERROR(I133*$J$1,)</f>
        <v>0</v>
      </c>
      <c r="K133" s="58">
        <f t="shared" ref="K133:K164" si="175">IFERROR(I133*$J$2,)</f>
        <v>0</v>
      </c>
      <c r="L133" s="59">
        <f t="shared" ref="L133" si="176">E133*SUM(I133:K133)</f>
        <v>0</v>
      </c>
    </row>
    <row r="134" spans="1:12" ht="88.5" customHeight="1" x14ac:dyDescent="0.35">
      <c r="A134" s="8"/>
      <c r="B134" s="8"/>
      <c r="C134" s="8"/>
      <c r="D134" s="9" t="s">
        <v>187</v>
      </c>
      <c r="E134" s="22"/>
      <c r="F134" s="35"/>
      <c r="G134" s="23"/>
      <c r="I134" s="52"/>
      <c r="J134" s="44"/>
      <c r="K134" s="44"/>
      <c r="L134" s="53"/>
    </row>
    <row r="135" spans="1:12" x14ac:dyDescent="0.35">
      <c r="A135" s="6" t="s">
        <v>188</v>
      </c>
      <c r="B135" s="6" t="s">
        <v>9</v>
      </c>
      <c r="C135" s="6" t="s">
        <v>31</v>
      </c>
      <c r="D135" s="7" t="s">
        <v>189</v>
      </c>
      <c r="E135" s="22">
        <v>1</v>
      </c>
      <c r="F135" s="35">
        <v>116.67567819600001</v>
      </c>
      <c r="G135" s="23">
        <f>ROUND(E135*F135,2)</f>
        <v>116.68</v>
      </c>
      <c r="I135" s="57"/>
      <c r="J135" s="58">
        <f t="shared" ref="J135" si="177">IFERROR(I135*$J$1,)</f>
        <v>0</v>
      </c>
      <c r="K135" s="58">
        <f t="shared" ref="K135:K166" si="178">IFERROR(I135*$J$2,)</f>
        <v>0</v>
      </c>
      <c r="L135" s="59">
        <f t="shared" ref="L135" si="179">E135*SUM(I135:K135)</f>
        <v>0</v>
      </c>
    </row>
    <row r="136" spans="1:12" ht="91.5" customHeight="1" x14ac:dyDescent="0.35">
      <c r="A136" s="8"/>
      <c r="B136" s="8"/>
      <c r="C136" s="8"/>
      <c r="D136" s="9" t="s">
        <v>190</v>
      </c>
      <c r="E136" s="22"/>
      <c r="F136" s="35"/>
      <c r="G136" s="23"/>
      <c r="I136" s="52"/>
      <c r="J136" s="44"/>
      <c r="K136" s="44"/>
      <c r="L136" s="53"/>
    </row>
    <row r="137" spans="1:12" ht="14.25" customHeight="1" x14ac:dyDescent="0.35">
      <c r="A137" s="6" t="s">
        <v>191</v>
      </c>
      <c r="B137" s="6" t="s">
        <v>9</v>
      </c>
      <c r="C137" s="6" t="s">
        <v>81</v>
      </c>
      <c r="D137" s="7" t="s">
        <v>192</v>
      </c>
      <c r="E137" s="22">
        <v>1</v>
      </c>
      <c r="F137" s="35">
        <v>1.7460580830000001</v>
      </c>
      <c r="G137" s="23">
        <f>ROUND(E137*F137,2)</f>
        <v>1.75</v>
      </c>
      <c r="I137" s="57"/>
      <c r="J137" s="58">
        <f t="shared" ref="J137" si="180">IFERROR(I137*$J$1,)</f>
        <v>0</v>
      </c>
      <c r="K137" s="58">
        <f t="shared" ref="K137:K168" si="181">IFERROR(I137*$J$2,)</f>
        <v>0</v>
      </c>
      <c r="L137" s="59">
        <f t="shared" ref="L137" si="182">E137*SUM(I137:K137)</f>
        <v>0</v>
      </c>
    </row>
    <row r="138" spans="1:12" ht="148.5" customHeight="1" x14ac:dyDescent="0.35">
      <c r="A138" s="8"/>
      <c r="B138" s="8"/>
      <c r="C138" s="8"/>
      <c r="D138" s="9" t="s">
        <v>193</v>
      </c>
      <c r="E138" s="22"/>
      <c r="F138" s="35"/>
      <c r="G138" s="23"/>
      <c r="I138" s="52"/>
      <c r="J138" s="44"/>
      <c r="K138" s="44"/>
      <c r="L138" s="53"/>
    </row>
    <row r="139" spans="1:12" x14ac:dyDescent="0.35">
      <c r="A139" s="6" t="s">
        <v>194</v>
      </c>
      <c r="B139" s="6" t="s">
        <v>9</v>
      </c>
      <c r="C139" s="6" t="s">
        <v>81</v>
      </c>
      <c r="D139" s="7" t="s">
        <v>195</v>
      </c>
      <c r="E139" s="22">
        <v>1</v>
      </c>
      <c r="F139" s="35">
        <v>2.2246729890000001</v>
      </c>
      <c r="G139" s="23">
        <f>ROUND(E139*F139,2)</f>
        <v>2.2200000000000002</v>
      </c>
      <c r="I139" s="57"/>
      <c r="J139" s="58">
        <f t="shared" ref="J139" si="183">IFERROR(I139*$J$1,)</f>
        <v>0</v>
      </c>
      <c r="K139" s="58">
        <f t="shared" ref="K139:K170" si="184">IFERROR(I139*$J$2,)</f>
        <v>0</v>
      </c>
      <c r="L139" s="59">
        <f t="shared" ref="L139" si="185">E139*SUM(I139:K139)</f>
        <v>0</v>
      </c>
    </row>
    <row r="140" spans="1:12" ht="145.5" customHeight="1" x14ac:dyDescent="0.35">
      <c r="A140" s="8"/>
      <c r="B140" s="8"/>
      <c r="C140" s="8"/>
      <c r="D140" s="9" t="s">
        <v>196</v>
      </c>
      <c r="E140" s="22"/>
      <c r="F140" s="35"/>
      <c r="G140" s="23"/>
      <c r="I140" s="52"/>
      <c r="J140" s="44"/>
      <c r="K140" s="44"/>
      <c r="L140" s="53"/>
    </row>
    <row r="141" spans="1:12" x14ac:dyDescent="0.35">
      <c r="A141" s="6" t="s">
        <v>197</v>
      </c>
      <c r="B141" s="6" t="s">
        <v>9</v>
      </c>
      <c r="C141" s="6" t="s">
        <v>81</v>
      </c>
      <c r="D141" s="7" t="s">
        <v>198</v>
      </c>
      <c r="E141" s="22">
        <v>1</v>
      </c>
      <c r="F141" s="35">
        <v>3.4477999709999998</v>
      </c>
      <c r="G141" s="23">
        <f>ROUND(E141*F141,2)</f>
        <v>3.45</v>
      </c>
      <c r="I141" s="57"/>
      <c r="J141" s="58">
        <f t="shared" ref="J141" si="186">IFERROR(I141*$J$1,)</f>
        <v>0</v>
      </c>
      <c r="K141" s="58">
        <f t="shared" ref="K141:K172" si="187">IFERROR(I141*$J$2,)</f>
        <v>0</v>
      </c>
      <c r="L141" s="59">
        <f t="shared" ref="L141" si="188">E141*SUM(I141:K141)</f>
        <v>0</v>
      </c>
    </row>
    <row r="142" spans="1:12" ht="153" customHeight="1" x14ac:dyDescent="0.35">
      <c r="A142" s="8"/>
      <c r="B142" s="8"/>
      <c r="C142" s="8"/>
      <c r="D142" s="9" t="s">
        <v>199</v>
      </c>
      <c r="E142" s="22"/>
      <c r="F142" s="35"/>
      <c r="G142" s="23"/>
      <c r="I142" s="52"/>
      <c r="J142" s="44"/>
      <c r="K142" s="44"/>
      <c r="L142" s="53"/>
    </row>
    <row r="143" spans="1:12" x14ac:dyDescent="0.35">
      <c r="A143" s="6" t="s">
        <v>200</v>
      </c>
      <c r="B143" s="6" t="s">
        <v>9</v>
      </c>
      <c r="C143" s="6" t="s">
        <v>81</v>
      </c>
      <c r="D143" s="7" t="s">
        <v>201</v>
      </c>
      <c r="E143" s="22">
        <v>1</v>
      </c>
      <c r="F143" s="35">
        <v>4.3873033049999997</v>
      </c>
      <c r="G143" s="23">
        <f>ROUND(E143*F143,2)</f>
        <v>4.3899999999999997</v>
      </c>
      <c r="I143" s="57"/>
      <c r="J143" s="58">
        <f t="shared" ref="J143" si="189">IFERROR(I143*$J$1,)</f>
        <v>0</v>
      </c>
      <c r="K143" s="58">
        <f t="shared" ref="K143:K174" si="190">IFERROR(I143*$J$2,)</f>
        <v>0</v>
      </c>
      <c r="L143" s="59">
        <f t="shared" ref="L143" si="191">E143*SUM(I143:K143)</f>
        <v>0</v>
      </c>
    </row>
    <row r="144" spans="1:12" ht="115.5" x14ac:dyDescent="0.35">
      <c r="A144" s="8"/>
      <c r="B144" s="8"/>
      <c r="C144" s="8"/>
      <c r="D144" s="9" t="s">
        <v>202</v>
      </c>
      <c r="E144" s="22"/>
      <c r="F144" s="35"/>
      <c r="G144" s="23"/>
      <c r="I144" s="52"/>
      <c r="J144" s="44"/>
      <c r="K144" s="44"/>
      <c r="L144" s="53"/>
    </row>
    <row r="145" spans="1:12" x14ac:dyDescent="0.35">
      <c r="A145" s="6" t="s">
        <v>203</v>
      </c>
      <c r="B145" s="6" t="s">
        <v>9</v>
      </c>
      <c r="C145" s="6" t="s">
        <v>81</v>
      </c>
      <c r="D145" s="7" t="s">
        <v>204</v>
      </c>
      <c r="E145" s="22">
        <v>1</v>
      </c>
      <c r="F145" s="35">
        <v>5.5040714189999997</v>
      </c>
      <c r="G145" s="23">
        <f>ROUND(E145*F145,2)</f>
        <v>5.5</v>
      </c>
      <c r="I145" s="57"/>
      <c r="J145" s="58">
        <f t="shared" ref="J145" si="192">IFERROR(I145*$J$1,)</f>
        <v>0</v>
      </c>
      <c r="K145" s="58">
        <f t="shared" ref="K145:K176" si="193">IFERROR(I145*$J$2,)</f>
        <v>0</v>
      </c>
      <c r="L145" s="59">
        <f t="shared" ref="L145" si="194">E145*SUM(I145:K145)</f>
        <v>0</v>
      </c>
    </row>
    <row r="146" spans="1:12" ht="141" customHeight="1" x14ac:dyDescent="0.35">
      <c r="A146" s="8"/>
      <c r="B146" s="8"/>
      <c r="C146" s="8"/>
      <c r="D146" s="9" t="s">
        <v>205</v>
      </c>
      <c r="E146" s="22"/>
      <c r="F146" s="35"/>
      <c r="G146" s="23"/>
      <c r="I146" s="52"/>
      <c r="J146" s="44"/>
      <c r="K146" s="44"/>
      <c r="L146" s="53"/>
    </row>
    <row r="147" spans="1:12" x14ac:dyDescent="0.35">
      <c r="A147" s="6" t="s">
        <v>206</v>
      </c>
      <c r="B147" s="6" t="s">
        <v>9</v>
      </c>
      <c r="C147" s="6" t="s">
        <v>81</v>
      </c>
      <c r="D147" s="7" t="s">
        <v>207</v>
      </c>
      <c r="E147" s="22">
        <v>1</v>
      </c>
      <c r="F147" s="35">
        <v>7.1526338730000001</v>
      </c>
      <c r="G147" s="23">
        <f>ROUND(E147*F147,2)</f>
        <v>7.15</v>
      </c>
      <c r="I147" s="57"/>
      <c r="J147" s="58">
        <f t="shared" ref="J147" si="195">IFERROR(I147*$J$1,)</f>
        <v>0</v>
      </c>
      <c r="K147" s="58">
        <f t="shared" ref="K147:K178" si="196">IFERROR(I147*$J$2,)</f>
        <v>0</v>
      </c>
      <c r="L147" s="59">
        <f t="shared" ref="L147" si="197">E147*SUM(I147:K147)</f>
        <v>0</v>
      </c>
    </row>
    <row r="148" spans="1:12" ht="115.5" x14ac:dyDescent="0.35">
      <c r="A148" s="8"/>
      <c r="B148" s="8"/>
      <c r="C148" s="8"/>
      <c r="D148" s="9" t="s">
        <v>208</v>
      </c>
      <c r="E148" s="22"/>
      <c r="F148" s="35"/>
      <c r="G148" s="23"/>
      <c r="I148" s="52"/>
      <c r="J148" s="44"/>
      <c r="K148" s="44"/>
      <c r="L148" s="53"/>
    </row>
    <row r="149" spans="1:12" x14ac:dyDescent="0.35">
      <c r="A149" s="6" t="s">
        <v>209</v>
      </c>
      <c r="B149" s="6" t="s">
        <v>9</v>
      </c>
      <c r="C149" s="6" t="s">
        <v>81</v>
      </c>
      <c r="D149" s="7" t="s">
        <v>210</v>
      </c>
      <c r="E149" s="22">
        <v>1</v>
      </c>
      <c r="F149" s="35">
        <v>1.2763064159999999</v>
      </c>
      <c r="G149" s="23">
        <f>ROUND(E149*F149,2)</f>
        <v>1.28</v>
      </c>
      <c r="I149" s="57"/>
      <c r="J149" s="58">
        <f t="shared" ref="J149" si="198">IFERROR(I149*$J$1,)</f>
        <v>0</v>
      </c>
      <c r="K149" s="58">
        <f t="shared" ref="K149:K180" si="199">IFERROR(I149*$J$2,)</f>
        <v>0</v>
      </c>
      <c r="L149" s="59">
        <f t="shared" ref="L149" si="200">E149*SUM(I149:K149)</f>
        <v>0</v>
      </c>
    </row>
    <row r="150" spans="1:12" ht="105" x14ac:dyDescent="0.35">
      <c r="A150" s="8"/>
      <c r="B150" s="8"/>
      <c r="C150" s="8"/>
      <c r="D150" s="9" t="s">
        <v>211</v>
      </c>
      <c r="E150" s="22"/>
      <c r="F150" s="35"/>
      <c r="G150" s="23"/>
      <c r="I150" s="52"/>
      <c r="J150" s="44"/>
      <c r="K150" s="44"/>
      <c r="L150" s="53"/>
    </row>
    <row r="151" spans="1:12" x14ac:dyDescent="0.35">
      <c r="A151" s="6" t="s">
        <v>212</v>
      </c>
      <c r="B151" s="6" t="s">
        <v>9</v>
      </c>
      <c r="C151" s="6" t="s">
        <v>81</v>
      </c>
      <c r="D151" s="7" t="s">
        <v>213</v>
      </c>
      <c r="E151" s="22">
        <v>1</v>
      </c>
      <c r="F151" s="35">
        <v>1.763784561</v>
      </c>
      <c r="G151" s="23">
        <f>ROUND(E151*F151,2)</f>
        <v>1.76</v>
      </c>
      <c r="I151" s="57"/>
      <c r="J151" s="58">
        <f t="shared" ref="J151" si="201">IFERROR(I151*$J$1,)</f>
        <v>0</v>
      </c>
      <c r="K151" s="58">
        <f t="shared" ref="K151:K182" si="202">IFERROR(I151*$J$2,)</f>
        <v>0</v>
      </c>
      <c r="L151" s="59">
        <f t="shared" ref="L151" si="203">E151*SUM(I151:K151)</f>
        <v>0</v>
      </c>
    </row>
    <row r="152" spans="1:12" ht="105" x14ac:dyDescent="0.35">
      <c r="A152" s="8"/>
      <c r="B152" s="8"/>
      <c r="C152" s="8"/>
      <c r="D152" s="9" t="s">
        <v>214</v>
      </c>
      <c r="E152" s="22"/>
      <c r="F152" s="35"/>
      <c r="G152" s="23"/>
      <c r="I152" s="52"/>
      <c r="J152" s="44"/>
      <c r="K152" s="44"/>
      <c r="L152" s="53"/>
    </row>
    <row r="153" spans="1:12" x14ac:dyDescent="0.35">
      <c r="A153" s="6" t="s">
        <v>215</v>
      </c>
      <c r="B153" s="6" t="s">
        <v>9</v>
      </c>
      <c r="C153" s="6" t="s">
        <v>81</v>
      </c>
      <c r="D153" s="7" t="s">
        <v>216</v>
      </c>
      <c r="E153" s="22">
        <v>1</v>
      </c>
      <c r="F153" s="35">
        <v>2.561476071</v>
      </c>
      <c r="G153" s="23">
        <f>ROUND(E153*F153,2)</f>
        <v>2.56</v>
      </c>
      <c r="I153" s="57"/>
      <c r="J153" s="58">
        <f t="shared" ref="J153" si="204">IFERROR(I153*$J$1,)</f>
        <v>0</v>
      </c>
      <c r="K153" s="58">
        <f t="shared" ref="K153:K184" si="205">IFERROR(I153*$J$2,)</f>
        <v>0</v>
      </c>
      <c r="L153" s="59">
        <f t="shared" ref="L153" si="206">E153*SUM(I153:K153)</f>
        <v>0</v>
      </c>
    </row>
    <row r="154" spans="1:12" ht="115.5" x14ac:dyDescent="0.35">
      <c r="A154" s="8"/>
      <c r="B154" s="8"/>
      <c r="C154" s="8"/>
      <c r="D154" s="9" t="s">
        <v>217</v>
      </c>
      <c r="E154" s="22"/>
      <c r="F154" s="35"/>
      <c r="G154" s="23"/>
      <c r="I154" s="52"/>
      <c r="J154" s="44"/>
      <c r="K154" s="44"/>
      <c r="L154" s="53"/>
    </row>
    <row r="155" spans="1:12" x14ac:dyDescent="0.35">
      <c r="A155" s="6" t="s">
        <v>218</v>
      </c>
      <c r="B155" s="6" t="s">
        <v>9</v>
      </c>
      <c r="C155" s="6" t="s">
        <v>81</v>
      </c>
      <c r="D155" s="7" t="s">
        <v>219</v>
      </c>
      <c r="E155" s="22">
        <v>1</v>
      </c>
      <c r="F155" s="35">
        <v>3.2084925179999999</v>
      </c>
      <c r="G155" s="23">
        <f>ROUND(E155*F155,2)</f>
        <v>3.21</v>
      </c>
      <c r="I155" s="57"/>
      <c r="J155" s="58">
        <f t="shared" ref="J155" si="207">IFERROR(I155*$J$1,)</f>
        <v>0</v>
      </c>
      <c r="K155" s="58">
        <f t="shared" ref="K155:K186" si="208">IFERROR(I155*$J$2,)</f>
        <v>0</v>
      </c>
      <c r="L155" s="59">
        <f t="shared" ref="L155" si="209">E155*SUM(I155:K155)</f>
        <v>0</v>
      </c>
    </row>
    <row r="156" spans="1:12" ht="105" x14ac:dyDescent="0.35">
      <c r="A156" s="8"/>
      <c r="B156" s="8"/>
      <c r="C156" s="8"/>
      <c r="D156" s="9" t="s">
        <v>220</v>
      </c>
      <c r="E156" s="22"/>
      <c r="F156" s="35"/>
      <c r="G156" s="23"/>
      <c r="I156" s="52"/>
      <c r="J156" s="44"/>
      <c r="K156" s="44"/>
      <c r="L156" s="53"/>
    </row>
    <row r="157" spans="1:12" x14ac:dyDescent="0.35">
      <c r="A157" s="6" t="s">
        <v>221</v>
      </c>
      <c r="B157" s="6" t="s">
        <v>9</v>
      </c>
      <c r="C157" s="6" t="s">
        <v>81</v>
      </c>
      <c r="D157" s="7" t="s">
        <v>222</v>
      </c>
      <c r="E157" s="22">
        <v>1</v>
      </c>
      <c r="F157" s="35">
        <v>5.1052256639999998</v>
      </c>
      <c r="G157" s="23">
        <f>ROUND(E157*F157,2)</f>
        <v>5.1100000000000003</v>
      </c>
      <c r="I157" s="57"/>
      <c r="J157" s="58">
        <f t="shared" ref="J157" si="210">IFERROR(I157*$J$1,)</f>
        <v>0</v>
      </c>
      <c r="K157" s="58">
        <f t="shared" ref="K157:K188" si="211">IFERROR(I157*$J$2,)</f>
        <v>0</v>
      </c>
      <c r="L157" s="59">
        <f t="shared" ref="L157" si="212">E157*SUM(I157:K157)</f>
        <v>0</v>
      </c>
    </row>
    <row r="158" spans="1:12" ht="139.5" customHeight="1" x14ac:dyDescent="0.35">
      <c r="A158" s="8"/>
      <c r="B158" s="8"/>
      <c r="C158" s="8"/>
      <c r="D158" s="9" t="s">
        <v>223</v>
      </c>
      <c r="E158" s="22"/>
      <c r="F158" s="35"/>
      <c r="G158" s="23"/>
      <c r="I158" s="52"/>
      <c r="J158" s="44"/>
      <c r="K158" s="44"/>
      <c r="L158" s="53"/>
    </row>
    <row r="159" spans="1:12" x14ac:dyDescent="0.35">
      <c r="A159" s="6" t="s">
        <v>224</v>
      </c>
      <c r="B159" s="6" t="s">
        <v>9</v>
      </c>
      <c r="C159" s="6" t="s">
        <v>81</v>
      </c>
      <c r="D159" s="7" t="s">
        <v>225</v>
      </c>
      <c r="E159" s="22">
        <v>1</v>
      </c>
      <c r="F159" s="35">
        <v>5.6015670479999997</v>
      </c>
      <c r="G159" s="23">
        <f>ROUND(E159*F159,2)</f>
        <v>5.6</v>
      </c>
      <c r="I159" s="57"/>
      <c r="J159" s="58">
        <f t="shared" ref="J159" si="213">IFERROR(I159*$J$1,)</f>
        <v>0</v>
      </c>
      <c r="K159" s="58">
        <f t="shared" ref="K159:K190" si="214">IFERROR(I159*$J$2,)</f>
        <v>0</v>
      </c>
      <c r="L159" s="59">
        <f t="shared" ref="L159" si="215">E159*SUM(I159:K159)</f>
        <v>0</v>
      </c>
    </row>
    <row r="160" spans="1:12" ht="126" x14ac:dyDescent="0.35">
      <c r="A160" s="8"/>
      <c r="B160" s="8"/>
      <c r="C160" s="8"/>
      <c r="D160" s="9" t="s">
        <v>226</v>
      </c>
      <c r="E160" s="22"/>
      <c r="F160" s="35"/>
      <c r="G160" s="23"/>
      <c r="I160" s="52"/>
      <c r="J160" s="44"/>
      <c r="K160" s="44"/>
      <c r="L160" s="53"/>
    </row>
    <row r="161" spans="1:12" x14ac:dyDescent="0.35">
      <c r="A161" s="6" t="s">
        <v>227</v>
      </c>
      <c r="B161" s="6" t="s">
        <v>9</v>
      </c>
      <c r="C161" s="6" t="s">
        <v>81</v>
      </c>
      <c r="D161" s="7" t="s">
        <v>228</v>
      </c>
      <c r="E161" s="22">
        <v>1</v>
      </c>
      <c r="F161" s="35">
        <v>6.541070382</v>
      </c>
      <c r="G161" s="23">
        <f>ROUND(E161*F161,2)</f>
        <v>6.54</v>
      </c>
      <c r="I161" s="57"/>
      <c r="J161" s="58">
        <f t="shared" ref="J161" si="216">IFERROR(I161*$J$1,)</f>
        <v>0</v>
      </c>
      <c r="K161" s="58">
        <f t="shared" ref="K161:K192" si="217">IFERROR(I161*$J$2,)</f>
        <v>0</v>
      </c>
      <c r="L161" s="59">
        <f t="shared" ref="L161" si="218">E161*SUM(I161:K161)</f>
        <v>0</v>
      </c>
    </row>
    <row r="162" spans="1:12" ht="143.25" customHeight="1" x14ac:dyDescent="0.35">
      <c r="A162" s="8"/>
      <c r="B162" s="8"/>
      <c r="C162" s="8"/>
      <c r="D162" s="9" t="s">
        <v>229</v>
      </c>
      <c r="E162" s="22"/>
      <c r="F162" s="35"/>
      <c r="G162" s="23"/>
      <c r="I162" s="52"/>
      <c r="J162" s="44"/>
      <c r="K162" s="44"/>
      <c r="L162" s="53"/>
    </row>
    <row r="163" spans="1:12" x14ac:dyDescent="0.35">
      <c r="A163" s="6" t="s">
        <v>230</v>
      </c>
      <c r="B163" s="6" t="s">
        <v>9</v>
      </c>
      <c r="C163" s="6" t="s">
        <v>81</v>
      </c>
      <c r="D163" s="7" t="s">
        <v>231</v>
      </c>
      <c r="E163" s="22">
        <v>1</v>
      </c>
      <c r="F163" s="35">
        <v>7.0551382440000001</v>
      </c>
      <c r="G163" s="23">
        <f>ROUND(E163*F163,2)</f>
        <v>7.06</v>
      </c>
      <c r="I163" s="57"/>
      <c r="J163" s="58">
        <f t="shared" ref="J163" si="219">IFERROR(I163*$J$1,)</f>
        <v>0</v>
      </c>
      <c r="K163" s="58">
        <f t="shared" ref="K163:K194" si="220">IFERROR(I163*$J$2,)</f>
        <v>0</v>
      </c>
      <c r="L163" s="59">
        <f t="shared" ref="L163" si="221">E163*SUM(I163:K163)</f>
        <v>0</v>
      </c>
    </row>
    <row r="164" spans="1:12" ht="126" x14ac:dyDescent="0.35">
      <c r="A164" s="8"/>
      <c r="B164" s="8"/>
      <c r="C164" s="8"/>
      <c r="D164" s="9" t="s">
        <v>232</v>
      </c>
      <c r="E164" s="22"/>
      <c r="F164" s="35"/>
      <c r="G164" s="23"/>
      <c r="I164" s="52"/>
      <c r="J164" s="44"/>
      <c r="K164" s="44"/>
      <c r="L164" s="53"/>
    </row>
    <row r="165" spans="1:12" x14ac:dyDescent="0.35">
      <c r="A165" s="6" t="s">
        <v>233</v>
      </c>
      <c r="B165" s="6" t="s">
        <v>9</v>
      </c>
      <c r="C165" s="6" t="s">
        <v>81</v>
      </c>
      <c r="D165" s="7" t="s">
        <v>234</v>
      </c>
      <c r="E165" s="22">
        <v>1</v>
      </c>
      <c r="F165" s="35">
        <v>8.0655474900000002</v>
      </c>
      <c r="G165" s="23">
        <f>ROUND(E165*F165,2)</f>
        <v>8.07</v>
      </c>
      <c r="I165" s="57"/>
      <c r="J165" s="58">
        <f t="shared" ref="J165" si="222">IFERROR(I165*$J$1,)</f>
        <v>0</v>
      </c>
      <c r="K165" s="58">
        <f t="shared" ref="K165:K196" si="223">IFERROR(I165*$J$2,)</f>
        <v>0</v>
      </c>
      <c r="L165" s="59">
        <f t="shared" ref="L165" si="224">E165*SUM(I165:K165)</f>
        <v>0</v>
      </c>
    </row>
    <row r="166" spans="1:12" ht="126" x14ac:dyDescent="0.35">
      <c r="A166" s="8"/>
      <c r="B166" s="8"/>
      <c r="C166" s="8"/>
      <c r="D166" s="9" t="s">
        <v>235</v>
      </c>
      <c r="E166" s="22"/>
      <c r="F166" s="35"/>
      <c r="G166" s="23"/>
      <c r="I166" s="52"/>
      <c r="J166" s="44"/>
      <c r="K166" s="44"/>
      <c r="L166" s="53"/>
    </row>
    <row r="167" spans="1:12" x14ac:dyDescent="0.35">
      <c r="A167" s="6" t="s">
        <v>236</v>
      </c>
      <c r="B167" s="6" t="s">
        <v>9</v>
      </c>
      <c r="C167" s="6" t="s">
        <v>81</v>
      </c>
      <c r="D167" s="7" t="s">
        <v>237</v>
      </c>
      <c r="E167" s="22">
        <v>1</v>
      </c>
      <c r="F167" s="35">
        <v>9.7584261390000009</v>
      </c>
      <c r="G167" s="23">
        <f>ROUND(E167*F167,2)</f>
        <v>9.76</v>
      </c>
      <c r="I167" s="57"/>
      <c r="J167" s="58">
        <f t="shared" ref="J167" si="225">IFERROR(I167*$J$1,)</f>
        <v>0</v>
      </c>
      <c r="K167" s="58">
        <f t="shared" ref="K167:K198" si="226">IFERROR(I167*$J$2,)</f>
        <v>0</v>
      </c>
      <c r="L167" s="59">
        <f t="shared" ref="L167" si="227">E167*SUM(I167:K167)</f>
        <v>0</v>
      </c>
    </row>
    <row r="168" spans="1:12" ht="126" x14ac:dyDescent="0.35">
      <c r="A168" s="8"/>
      <c r="B168" s="8"/>
      <c r="C168" s="8"/>
      <c r="D168" s="9" t="s">
        <v>238</v>
      </c>
      <c r="E168" s="22"/>
      <c r="F168" s="35"/>
      <c r="G168" s="23"/>
      <c r="I168" s="52"/>
      <c r="J168" s="44"/>
      <c r="K168" s="44"/>
      <c r="L168" s="53"/>
    </row>
    <row r="169" spans="1:12" x14ac:dyDescent="0.35">
      <c r="A169" s="6" t="s">
        <v>239</v>
      </c>
      <c r="B169" s="6" t="s">
        <v>9</v>
      </c>
      <c r="C169" s="6" t="s">
        <v>81</v>
      </c>
      <c r="D169" s="7" t="s">
        <v>240</v>
      </c>
      <c r="E169" s="22">
        <v>1</v>
      </c>
      <c r="F169" s="35">
        <v>13.330311456</v>
      </c>
      <c r="G169" s="23">
        <f>ROUND(E169*F169,2)</f>
        <v>13.33</v>
      </c>
      <c r="I169" s="57"/>
      <c r="J169" s="58">
        <f t="shared" ref="J169" si="228">IFERROR(I169*$J$1,)</f>
        <v>0</v>
      </c>
      <c r="K169" s="58">
        <f t="shared" ref="K169:K200" si="229">IFERROR(I169*$J$2,)</f>
        <v>0</v>
      </c>
      <c r="L169" s="59">
        <f t="shared" ref="L169" si="230">E169*SUM(I169:K169)</f>
        <v>0</v>
      </c>
    </row>
    <row r="170" spans="1:12" ht="147" customHeight="1" x14ac:dyDescent="0.35">
      <c r="A170" s="8"/>
      <c r="B170" s="8"/>
      <c r="C170" s="8"/>
      <c r="D170" s="9" t="s">
        <v>241</v>
      </c>
      <c r="E170" s="22"/>
      <c r="F170" s="35"/>
      <c r="G170" s="23"/>
      <c r="I170" s="52"/>
      <c r="J170" s="44"/>
      <c r="K170" s="44"/>
      <c r="L170" s="53"/>
    </row>
    <row r="171" spans="1:12" x14ac:dyDescent="0.35">
      <c r="A171" s="6" t="s">
        <v>242</v>
      </c>
      <c r="B171" s="6" t="s">
        <v>9</v>
      </c>
      <c r="C171" s="6" t="s">
        <v>81</v>
      </c>
      <c r="D171" s="7" t="s">
        <v>243</v>
      </c>
      <c r="E171" s="22">
        <v>1</v>
      </c>
      <c r="F171" s="35">
        <v>16.246317087000001</v>
      </c>
      <c r="G171" s="23">
        <f>ROUND(E171*F171,2)</f>
        <v>16.25</v>
      </c>
      <c r="I171" s="57"/>
      <c r="J171" s="58">
        <f t="shared" ref="J171" si="231">IFERROR(I171*$J$1,)</f>
        <v>0</v>
      </c>
      <c r="K171" s="58">
        <f t="shared" ref="K171:K202" si="232">IFERROR(I171*$J$2,)</f>
        <v>0</v>
      </c>
      <c r="L171" s="59">
        <f t="shared" ref="L171" si="233">E171*SUM(I171:K171)</f>
        <v>0</v>
      </c>
    </row>
    <row r="172" spans="1:12" ht="126" x14ac:dyDescent="0.35">
      <c r="A172" s="8"/>
      <c r="B172" s="8"/>
      <c r="C172" s="8"/>
      <c r="D172" s="9" t="s">
        <v>244</v>
      </c>
      <c r="E172" s="22"/>
      <c r="F172" s="35"/>
      <c r="G172" s="23"/>
      <c r="I172" s="52"/>
      <c r="J172" s="44"/>
      <c r="K172" s="44"/>
      <c r="L172" s="53"/>
    </row>
    <row r="173" spans="1:12" x14ac:dyDescent="0.35">
      <c r="A173" s="6" t="s">
        <v>245</v>
      </c>
      <c r="B173" s="6" t="s">
        <v>9</v>
      </c>
      <c r="C173" s="6" t="s">
        <v>81</v>
      </c>
      <c r="D173" s="7" t="s">
        <v>246</v>
      </c>
      <c r="E173" s="22">
        <v>1</v>
      </c>
      <c r="F173" s="35">
        <v>2.109450882</v>
      </c>
      <c r="G173" s="23">
        <f>ROUND(E173*F173,2)</f>
        <v>2.11</v>
      </c>
      <c r="I173" s="57"/>
      <c r="J173" s="58">
        <f t="shared" ref="J173" si="234">IFERROR(I173*$J$1,)</f>
        <v>0</v>
      </c>
      <c r="K173" s="58">
        <f t="shared" ref="K173:K204" si="235">IFERROR(I173*$J$2,)</f>
        <v>0</v>
      </c>
      <c r="L173" s="59">
        <f t="shared" ref="L173" si="236">E173*SUM(I173:K173)</f>
        <v>0</v>
      </c>
    </row>
    <row r="174" spans="1:12" ht="146.25" customHeight="1" x14ac:dyDescent="0.35">
      <c r="A174" s="8"/>
      <c r="B174" s="8"/>
      <c r="C174" s="8"/>
      <c r="D174" s="9" t="s">
        <v>247</v>
      </c>
      <c r="E174" s="22"/>
      <c r="F174" s="35"/>
      <c r="G174" s="23"/>
      <c r="I174" s="52"/>
      <c r="J174" s="44"/>
      <c r="K174" s="44"/>
      <c r="L174" s="53"/>
    </row>
    <row r="175" spans="1:12" x14ac:dyDescent="0.35">
      <c r="A175" s="6" t="s">
        <v>248</v>
      </c>
      <c r="B175" s="6" t="s">
        <v>9</v>
      </c>
      <c r="C175" s="6" t="s">
        <v>81</v>
      </c>
      <c r="D175" s="7" t="s">
        <v>249</v>
      </c>
      <c r="E175" s="22">
        <v>1</v>
      </c>
      <c r="F175" s="35">
        <v>2.5082966369999999</v>
      </c>
      <c r="G175" s="23">
        <f>ROUND(E175*F175,2)</f>
        <v>2.5099999999999998</v>
      </c>
      <c r="I175" s="57"/>
      <c r="J175" s="58">
        <f t="shared" ref="J175" si="237">IFERROR(I175*$J$1,)</f>
        <v>0</v>
      </c>
      <c r="K175" s="58">
        <f t="shared" ref="K175:K206" si="238">IFERROR(I175*$J$2,)</f>
        <v>0</v>
      </c>
      <c r="L175" s="59">
        <f t="shared" ref="L175" si="239">E175*SUM(I175:K175)</f>
        <v>0</v>
      </c>
    </row>
    <row r="176" spans="1:12" ht="149.25" customHeight="1" x14ac:dyDescent="0.35">
      <c r="A176" s="8"/>
      <c r="B176" s="8"/>
      <c r="C176" s="8"/>
      <c r="D176" s="9" t="s">
        <v>250</v>
      </c>
      <c r="E176" s="22"/>
      <c r="F176" s="35"/>
      <c r="G176" s="23"/>
      <c r="I176" s="52"/>
      <c r="J176" s="44"/>
      <c r="K176" s="44"/>
      <c r="L176" s="53"/>
    </row>
    <row r="177" spans="1:12" x14ac:dyDescent="0.35">
      <c r="A177" s="6" t="s">
        <v>251</v>
      </c>
      <c r="B177" s="6" t="s">
        <v>9</v>
      </c>
      <c r="C177" s="6" t="s">
        <v>81</v>
      </c>
      <c r="D177" s="7" t="s">
        <v>252</v>
      </c>
      <c r="E177" s="22">
        <v>1</v>
      </c>
      <c r="F177" s="35">
        <v>3.6871074240000001</v>
      </c>
      <c r="G177" s="23">
        <f>ROUND(E177*F177,2)</f>
        <v>3.69</v>
      </c>
      <c r="I177" s="57"/>
      <c r="J177" s="58">
        <f t="shared" ref="J177" si="240">IFERROR(I177*$J$1,)</f>
        <v>0</v>
      </c>
      <c r="K177" s="58">
        <f t="shared" ref="K177:K208" si="241">IFERROR(I177*$J$2,)</f>
        <v>0</v>
      </c>
      <c r="L177" s="59">
        <f t="shared" ref="L177" si="242">E177*SUM(I177:K177)</f>
        <v>0</v>
      </c>
    </row>
    <row r="178" spans="1:12" ht="150.75" customHeight="1" x14ac:dyDescent="0.35">
      <c r="A178" s="8"/>
      <c r="B178" s="8"/>
      <c r="C178" s="8"/>
      <c r="D178" s="9" t="s">
        <v>253</v>
      </c>
      <c r="E178" s="22"/>
      <c r="F178" s="35"/>
      <c r="G178" s="23"/>
      <c r="I178" s="52"/>
      <c r="J178" s="44"/>
      <c r="K178" s="44"/>
      <c r="L178" s="53"/>
    </row>
    <row r="179" spans="1:12" x14ac:dyDescent="0.35">
      <c r="A179" s="6" t="s">
        <v>254</v>
      </c>
      <c r="B179" s="6" t="s">
        <v>9</v>
      </c>
      <c r="C179" s="6" t="s">
        <v>81</v>
      </c>
      <c r="D179" s="7" t="s">
        <v>255</v>
      </c>
      <c r="E179" s="22">
        <v>1</v>
      </c>
      <c r="F179" s="35">
        <v>4.8836446889999996</v>
      </c>
      <c r="G179" s="23">
        <f>ROUND(E179*F179,2)</f>
        <v>4.88</v>
      </c>
      <c r="I179" s="57"/>
      <c r="J179" s="58">
        <f t="shared" ref="J179" si="243">IFERROR(I179*$J$1,)</f>
        <v>0</v>
      </c>
      <c r="K179" s="58">
        <f t="shared" ref="K179:K210" si="244">IFERROR(I179*$J$2,)</f>
        <v>0</v>
      </c>
      <c r="L179" s="59">
        <f t="shared" ref="L179" si="245">E179*SUM(I179:K179)</f>
        <v>0</v>
      </c>
    </row>
    <row r="180" spans="1:12" ht="105" x14ac:dyDescent="0.35">
      <c r="A180" s="8"/>
      <c r="B180" s="8"/>
      <c r="C180" s="8"/>
      <c r="D180" s="9" t="s">
        <v>256</v>
      </c>
      <c r="E180" s="22"/>
      <c r="F180" s="35"/>
      <c r="G180" s="23"/>
      <c r="I180" s="52"/>
      <c r="J180" s="44"/>
      <c r="K180" s="44"/>
      <c r="L180" s="53"/>
    </row>
    <row r="181" spans="1:12" x14ac:dyDescent="0.35">
      <c r="A181" s="6" t="s">
        <v>257</v>
      </c>
      <c r="B181" s="6" t="s">
        <v>9</v>
      </c>
      <c r="C181" s="6" t="s">
        <v>81</v>
      </c>
      <c r="D181" s="7" t="s">
        <v>258</v>
      </c>
      <c r="E181" s="22">
        <v>1</v>
      </c>
      <c r="F181" s="35">
        <v>6.8867367030000004</v>
      </c>
      <c r="G181" s="23">
        <f>ROUND(E181*F181,2)</f>
        <v>6.89</v>
      </c>
      <c r="I181" s="57"/>
      <c r="J181" s="58">
        <f t="shared" ref="J181" si="246">IFERROR(I181*$J$1,)</f>
        <v>0</v>
      </c>
      <c r="K181" s="58">
        <f t="shared" ref="K181:K212" si="247">IFERROR(I181*$J$2,)</f>
        <v>0</v>
      </c>
      <c r="L181" s="59">
        <f t="shared" ref="L181" si="248">E181*SUM(I181:K181)</f>
        <v>0</v>
      </c>
    </row>
    <row r="182" spans="1:12" ht="154.5" customHeight="1" x14ac:dyDescent="0.35">
      <c r="A182" s="8"/>
      <c r="B182" s="8"/>
      <c r="C182" s="8"/>
      <c r="D182" s="9" t="s">
        <v>259</v>
      </c>
      <c r="E182" s="22"/>
      <c r="F182" s="35"/>
      <c r="G182" s="23"/>
      <c r="I182" s="52"/>
      <c r="J182" s="44"/>
      <c r="K182" s="44"/>
      <c r="L182" s="53"/>
    </row>
    <row r="183" spans="1:12" x14ac:dyDescent="0.35">
      <c r="A183" s="6" t="s">
        <v>260</v>
      </c>
      <c r="B183" s="6" t="s">
        <v>9</v>
      </c>
      <c r="C183" s="6" t="s">
        <v>81</v>
      </c>
      <c r="D183" s="7" t="s">
        <v>261</v>
      </c>
      <c r="E183" s="22">
        <v>1</v>
      </c>
      <c r="F183" s="35">
        <v>9.457076013</v>
      </c>
      <c r="G183" s="23">
        <f>ROUND(E183*F183,2)</f>
        <v>9.4600000000000009</v>
      </c>
      <c r="I183" s="57"/>
      <c r="J183" s="58">
        <f t="shared" ref="J183" si="249">IFERROR(I183*$J$1,)</f>
        <v>0</v>
      </c>
      <c r="K183" s="58">
        <f t="shared" ref="K183:K214" si="250">IFERROR(I183*$J$2,)</f>
        <v>0</v>
      </c>
      <c r="L183" s="59">
        <f t="shared" ref="L183" si="251">E183*SUM(I183:K183)</f>
        <v>0</v>
      </c>
    </row>
    <row r="184" spans="1:12" ht="143.25" customHeight="1" x14ac:dyDescent="0.35">
      <c r="A184" s="8"/>
      <c r="B184" s="8"/>
      <c r="C184" s="8"/>
      <c r="D184" s="9" t="s">
        <v>262</v>
      </c>
      <c r="E184" s="22"/>
      <c r="F184" s="35"/>
      <c r="G184" s="23"/>
      <c r="I184" s="52"/>
      <c r="J184" s="44"/>
      <c r="K184" s="44"/>
      <c r="L184" s="53"/>
    </row>
    <row r="185" spans="1:12" x14ac:dyDescent="0.35">
      <c r="A185" s="6" t="s">
        <v>263</v>
      </c>
      <c r="B185" s="6" t="s">
        <v>9</v>
      </c>
      <c r="C185" s="6" t="s">
        <v>81</v>
      </c>
      <c r="D185" s="7" t="s">
        <v>264</v>
      </c>
      <c r="E185" s="22">
        <v>1</v>
      </c>
      <c r="F185" s="35">
        <v>13.285995261</v>
      </c>
      <c r="G185" s="23">
        <f>ROUND(E185*F185,2)</f>
        <v>13.29</v>
      </c>
      <c r="I185" s="57"/>
      <c r="J185" s="58">
        <f t="shared" ref="J185" si="252">IFERROR(I185*$J$1,)</f>
        <v>0</v>
      </c>
      <c r="K185" s="58">
        <f t="shared" ref="K185:K216" si="253">IFERROR(I185*$J$2,)</f>
        <v>0</v>
      </c>
      <c r="L185" s="59">
        <f t="shared" ref="L185" si="254">E185*SUM(I185:K185)</f>
        <v>0</v>
      </c>
    </row>
    <row r="186" spans="1:12" ht="105" x14ac:dyDescent="0.35">
      <c r="A186" s="8"/>
      <c r="B186" s="8"/>
      <c r="C186" s="8"/>
      <c r="D186" s="9" t="s">
        <v>265</v>
      </c>
      <c r="E186" s="22"/>
      <c r="F186" s="35"/>
      <c r="G186" s="23"/>
      <c r="I186" s="52"/>
      <c r="J186" s="44"/>
      <c r="K186" s="44"/>
      <c r="L186" s="53"/>
    </row>
    <row r="187" spans="1:12" x14ac:dyDescent="0.35">
      <c r="A187" s="6" t="s">
        <v>266</v>
      </c>
      <c r="B187" s="6" t="s">
        <v>9</v>
      </c>
      <c r="C187" s="6" t="s">
        <v>81</v>
      </c>
      <c r="D187" s="7" t="s">
        <v>267</v>
      </c>
      <c r="E187" s="22">
        <v>1</v>
      </c>
      <c r="F187" s="35">
        <v>16.095642024</v>
      </c>
      <c r="G187" s="23">
        <f>ROUND(E187*F187,2)</f>
        <v>16.100000000000001</v>
      </c>
      <c r="I187" s="57"/>
      <c r="J187" s="58">
        <f t="shared" ref="J187" si="255">IFERROR(I187*$J$1,)</f>
        <v>0</v>
      </c>
      <c r="K187" s="58">
        <f t="shared" ref="K187:K218" si="256">IFERROR(I187*$J$2,)</f>
        <v>0</v>
      </c>
      <c r="L187" s="59">
        <f t="shared" ref="L187" si="257">E187*SUM(I187:K187)</f>
        <v>0</v>
      </c>
    </row>
    <row r="188" spans="1:12" ht="105" x14ac:dyDescent="0.35">
      <c r="A188" s="8"/>
      <c r="B188" s="8"/>
      <c r="C188" s="8"/>
      <c r="D188" s="9" t="s">
        <v>268</v>
      </c>
      <c r="E188" s="22"/>
      <c r="F188" s="35"/>
      <c r="G188" s="23"/>
      <c r="I188" s="52"/>
      <c r="J188" s="44"/>
      <c r="K188" s="44"/>
      <c r="L188" s="53"/>
    </row>
    <row r="189" spans="1:12" x14ac:dyDescent="0.35">
      <c r="A189" s="6" t="s">
        <v>269</v>
      </c>
      <c r="B189" s="6" t="s">
        <v>9</v>
      </c>
      <c r="C189" s="6" t="s">
        <v>81</v>
      </c>
      <c r="D189" s="7" t="s">
        <v>270</v>
      </c>
      <c r="E189" s="22">
        <v>1</v>
      </c>
      <c r="F189" s="35">
        <v>17.416264635000001</v>
      </c>
      <c r="G189" s="23">
        <f>ROUND(E189*F189,2)</f>
        <v>17.420000000000002</v>
      </c>
      <c r="I189" s="57"/>
      <c r="J189" s="58">
        <f t="shared" ref="J189" si="258">IFERROR(I189*$J$1,)</f>
        <v>0</v>
      </c>
      <c r="K189" s="58">
        <f t="shared" ref="K189:K220" si="259">IFERROR(I189*$J$2,)</f>
        <v>0</v>
      </c>
      <c r="L189" s="59">
        <f t="shared" ref="L189" si="260">E189*SUM(I189:K189)</f>
        <v>0</v>
      </c>
    </row>
    <row r="190" spans="1:12" ht="105" x14ac:dyDescent="0.35">
      <c r="A190" s="8"/>
      <c r="B190" s="8"/>
      <c r="C190" s="8"/>
      <c r="D190" s="9" t="s">
        <v>271</v>
      </c>
      <c r="E190" s="22"/>
      <c r="F190" s="35"/>
      <c r="G190" s="23"/>
      <c r="I190" s="52"/>
      <c r="J190" s="44"/>
      <c r="K190" s="44"/>
      <c r="L190" s="53"/>
    </row>
    <row r="191" spans="1:12" x14ac:dyDescent="0.35">
      <c r="A191" s="6" t="s">
        <v>272</v>
      </c>
      <c r="B191" s="6" t="s">
        <v>9</v>
      </c>
      <c r="C191" s="6" t="s">
        <v>81</v>
      </c>
      <c r="D191" s="7" t="s">
        <v>273</v>
      </c>
      <c r="E191" s="22">
        <v>1</v>
      </c>
      <c r="F191" s="35">
        <v>2.410801008</v>
      </c>
      <c r="G191" s="23">
        <f>ROUND(E191*F191,2)</f>
        <v>2.41</v>
      </c>
      <c r="I191" s="57"/>
      <c r="J191" s="58">
        <f t="shared" ref="J191" si="261">IFERROR(I191*$J$1,)</f>
        <v>0</v>
      </c>
      <c r="K191" s="58">
        <f t="shared" ref="K191:K222" si="262">IFERROR(I191*$J$2,)</f>
        <v>0</v>
      </c>
      <c r="L191" s="59">
        <f t="shared" ref="L191" si="263">E191*SUM(I191:K191)</f>
        <v>0</v>
      </c>
    </row>
    <row r="192" spans="1:12" ht="145.5" customHeight="1" x14ac:dyDescent="0.35">
      <c r="A192" s="8"/>
      <c r="B192" s="8"/>
      <c r="C192" s="8"/>
      <c r="D192" s="9" t="s">
        <v>274</v>
      </c>
      <c r="E192" s="22"/>
      <c r="F192" s="35"/>
      <c r="G192" s="23"/>
      <c r="I192" s="52"/>
      <c r="J192" s="44"/>
      <c r="K192" s="44"/>
      <c r="L192" s="53"/>
    </row>
    <row r="193" spans="1:12" x14ac:dyDescent="0.35">
      <c r="A193" s="6" t="s">
        <v>275</v>
      </c>
      <c r="B193" s="6" t="s">
        <v>9</v>
      </c>
      <c r="C193" s="6" t="s">
        <v>81</v>
      </c>
      <c r="D193" s="7" t="s">
        <v>276</v>
      </c>
      <c r="E193" s="22">
        <v>1</v>
      </c>
      <c r="F193" s="35">
        <v>3.0046380209999999</v>
      </c>
      <c r="G193" s="23">
        <f>ROUND(E193*F193,2)</f>
        <v>3</v>
      </c>
      <c r="I193" s="57"/>
      <c r="J193" s="58">
        <f t="shared" ref="J193" si="264">IFERROR(I193*$J$1,)</f>
        <v>0</v>
      </c>
      <c r="K193" s="58">
        <f t="shared" ref="K193:K224" si="265">IFERROR(I193*$J$2,)</f>
        <v>0</v>
      </c>
      <c r="L193" s="59">
        <f t="shared" ref="L193" si="266">E193*SUM(I193:K193)</f>
        <v>0</v>
      </c>
    </row>
    <row r="194" spans="1:12" ht="115.5" x14ac:dyDescent="0.35">
      <c r="A194" s="8"/>
      <c r="B194" s="8"/>
      <c r="C194" s="8"/>
      <c r="D194" s="9" t="s">
        <v>277</v>
      </c>
      <c r="E194" s="22"/>
      <c r="F194" s="35"/>
      <c r="G194" s="23"/>
      <c r="I194" s="52"/>
      <c r="J194" s="44"/>
      <c r="K194" s="44"/>
      <c r="L194" s="53"/>
    </row>
    <row r="195" spans="1:12" x14ac:dyDescent="0.35">
      <c r="A195" s="6" t="s">
        <v>278</v>
      </c>
      <c r="B195" s="6" t="s">
        <v>9</v>
      </c>
      <c r="C195" s="6" t="s">
        <v>81</v>
      </c>
      <c r="D195" s="7" t="s">
        <v>279</v>
      </c>
      <c r="E195" s="22">
        <v>1</v>
      </c>
      <c r="F195" s="35">
        <v>4.1568590910000003</v>
      </c>
      <c r="G195" s="23">
        <f>ROUND(E195*F195,2)</f>
        <v>4.16</v>
      </c>
      <c r="I195" s="57"/>
      <c r="J195" s="58">
        <f t="shared" ref="J195" si="267">IFERROR(I195*$J$1,)</f>
        <v>0</v>
      </c>
      <c r="K195" s="58">
        <f t="shared" ref="K195:K226" si="268">IFERROR(I195*$J$2,)</f>
        <v>0</v>
      </c>
      <c r="L195" s="59">
        <f t="shared" ref="L195" si="269">E195*SUM(I195:K195)</f>
        <v>0</v>
      </c>
    </row>
    <row r="196" spans="1:12" ht="126" x14ac:dyDescent="0.35">
      <c r="A196" s="8"/>
      <c r="B196" s="8"/>
      <c r="C196" s="8"/>
      <c r="D196" s="9" t="s">
        <v>280</v>
      </c>
      <c r="E196" s="22"/>
      <c r="F196" s="35"/>
      <c r="G196" s="23"/>
      <c r="I196" s="52"/>
      <c r="J196" s="44"/>
      <c r="K196" s="44"/>
      <c r="L196" s="53"/>
    </row>
    <row r="197" spans="1:12" x14ac:dyDescent="0.35">
      <c r="A197" s="6" t="s">
        <v>281</v>
      </c>
      <c r="B197" s="6" t="s">
        <v>9</v>
      </c>
      <c r="C197" s="6" t="s">
        <v>81</v>
      </c>
      <c r="D197" s="7" t="s">
        <v>282</v>
      </c>
      <c r="E197" s="22">
        <v>1</v>
      </c>
      <c r="F197" s="35">
        <v>5.6990626769999997</v>
      </c>
      <c r="G197" s="23">
        <f>ROUND(E197*F197,2)</f>
        <v>5.7</v>
      </c>
      <c r="I197" s="57"/>
      <c r="J197" s="58">
        <f t="shared" ref="J197" si="270">IFERROR(I197*$J$1,)</f>
        <v>0</v>
      </c>
      <c r="K197" s="58">
        <f t="shared" ref="K197:K228" si="271">IFERROR(I197*$J$2,)</f>
        <v>0</v>
      </c>
      <c r="L197" s="59">
        <f t="shared" ref="L197" si="272">E197*SUM(I197:K197)</f>
        <v>0</v>
      </c>
    </row>
    <row r="198" spans="1:12" ht="144.75" customHeight="1" x14ac:dyDescent="0.35">
      <c r="A198" s="8"/>
      <c r="B198" s="8"/>
      <c r="C198" s="8"/>
      <c r="D198" s="9" t="s">
        <v>283</v>
      </c>
      <c r="E198" s="22"/>
      <c r="F198" s="35"/>
      <c r="G198" s="23"/>
      <c r="I198" s="52"/>
      <c r="J198" s="44"/>
      <c r="K198" s="44"/>
      <c r="L198" s="53"/>
    </row>
    <row r="199" spans="1:12" x14ac:dyDescent="0.35">
      <c r="A199" s="6" t="s">
        <v>284</v>
      </c>
      <c r="B199" s="6" t="s">
        <v>9</v>
      </c>
      <c r="C199" s="6" t="s">
        <v>81</v>
      </c>
      <c r="D199" s="7" t="s">
        <v>285</v>
      </c>
      <c r="E199" s="22">
        <v>1</v>
      </c>
      <c r="F199" s="35">
        <v>7.7287444079999998</v>
      </c>
      <c r="G199" s="23">
        <f>ROUND(E199*F199,2)</f>
        <v>7.73</v>
      </c>
      <c r="I199" s="57"/>
      <c r="J199" s="58">
        <f t="shared" ref="J199" si="273">IFERROR(I199*$J$1,)</f>
        <v>0</v>
      </c>
      <c r="K199" s="58">
        <f t="shared" ref="K199:K230" si="274">IFERROR(I199*$J$2,)</f>
        <v>0</v>
      </c>
      <c r="L199" s="59">
        <f t="shared" ref="L199" si="275">E199*SUM(I199:K199)</f>
        <v>0</v>
      </c>
    </row>
    <row r="200" spans="1:12" ht="105" x14ac:dyDescent="0.35">
      <c r="A200" s="8"/>
      <c r="B200" s="8"/>
      <c r="C200" s="8"/>
      <c r="D200" s="9" t="s">
        <v>286</v>
      </c>
      <c r="E200" s="22"/>
      <c r="F200" s="35"/>
      <c r="G200" s="23"/>
      <c r="I200" s="52"/>
      <c r="J200" s="44"/>
      <c r="K200" s="44"/>
      <c r="L200" s="53"/>
    </row>
    <row r="201" spans="1:12" x14ac:dyDescent="0.35">
      <c r="A201" s="6" t="s">
        <v>287</v>
      </c>
      <c r="B201" s="6" t="s">
        <v>9</v>
      </c>
      <c r="C201" s="6" t="s">
        <v>81</v>
      </c>
      <c r="D201" s="7" t="s">
        <v>288</v>
      </c>
      <c r="E201" s="22">
        <v>1</v>
      </c>
      <c r="F201" s="35">
        <v>11.424715071</v>
      </c>
      <c r="G201" s="23">
        <f>ROUND(E201*F201,2)</f>
        <v>11.42</v>
      </c>
      <c r="I201" s="57"/>
      <c r="J201" s="58">
        <f t="shared" ref="J201" si="276">IFERROR(I201*$J$1,)</f>
        <v>0</v>
      </c>
      <c r="K201" s="58">
        <f t="shared" ref="K201:K232" si="277">IFERROR(I201*$J$2,)</f>
        <v>0</v>
      </c>
      <c r="L201" s="59">
        <f t="shared" ref="L201" si="278">E201*SUM(I201:K201)</f>
        <v>0</v>
      </c>
    </row>
    <row r="202" spans="1:12" ht="105" x14ac:dyDescent="0.35">
      <c r="A202" s="8"/>
      <c r="B202" s="8"/>
      <c r="C202" s="8"/>
      <c r="D202" s="9" t="s">
        <v>289</v>
      </c>
      <c r="E202" s="22"/>
      <c r="F202" s="35"/>
      <c r="G202" s="23"/>
      <c r="I202" s="52"/>
      <c r="J202" s="44"/>
      <c r="K202" s="44"/>
      <c r="L202" s="53"/>
    </row>
    <row r="203" spans="1:12" x14ac:dyDescent="0.35">
      <c r="A203" s="6" t="s">
        <v>290</v>
      </c>
      <c r="B203" s="6" t="s">
        <v>9</v>
      </c>
      <c r="C203" s="6" t="s">
        <v>81</v>
      </c>
      <c r="D203" s="7" t="s">
        <v>291</v>
      </c>
      <c r="E203" s="22">
        <v>1</v>
      </c>
      <c r="F203" s="35">
        <v>16.503351018</v>
      </c>
      <c r="G203" s="23">
        <f>ROUND(E203*F203,2)</f>
        <v>16.5</v>
      </c>
      <c r="I203" s="57"/>
      <c r="J203" s="58">
        <f t="shared" ref="J203" si="279">IFERROR(I203*$J$1,)</f>
        <v>0</v>
      </c>
      <c r="K203" s="58">
        <f t="shared" ref="K203:K234" si="280">IFERROR(I203*$J$2,)</f>
        <v>0</v>
      </c>
      <c r="L203" s="59">
        <f t="shared" ref="L203" si="281">E203*SUM(I203:K203)</f>
        <v>0</v>
      </c>
    </row>
    <row r="204" spans="1:12" ht="105" x14ac:dyDescent="0.35">
      <c r="A204" s="8"/>
      <c r="B204" s="8"/>
      <c r="C204" s="8"/>
      <c r="D204" s="9" t="s">
        <v>292</v>
      </c>
      <c r="E204" s="22"/>
      <c r="F204" s="35"/>
      <c r="G204" s="23"/>
      <c r="I204" s="52"/>
      <c r="J204" s="44"/>
      <c r="K204" s="44"/>
      <c r="L204" s="53"/>
    </row>
    <row r="205" spans="1:12" x14ac:dyDescent="0.35">
      <c r="A205" s="6" t="s">
        <v>293</v>
      </c>
      <c r="B205" s="6" t="s">
        <v>9</v>
      </c>
      <c r="C205" s="6" t="s">
        <v>81</v>
      </c>
      <c r="D205" s="7" t="s">
        <v>294</v>
      </c>
      <c r="E205" s="22">
        <v>1</v>
      </c>
      <c r="F205" s="35">
        <v>18.736887245999998</v>
      </c>
      <c r="G205" s="23">
        <f>ROUND(E205*F205,2)</f>
        <v>18.739999999999998</v>
      </c>
      <c r="I205" s="57"/>
      <c r="J205" s="58">
        <f t="shared" ref="J205" si="282">IFERROR(I205*$J$1,)</f>
        <v>0</v>
      </c>
      <c r="K205" s="58">
        <f t="shared" ref="K205:K236" si="283">IFERROR(I205*$J$2,)</f>
        <v>0</v>
      </c>
      <c r="L205" s="59">
        <f t="shared" ref="L205" si="284">E205*SUM(I205:K205)</f>
        <v>0</v>
      </c>
    </row>
    <row r="206" spans="1:12" ht="115.5" x14ac:dyDescent="0.35">
      <c r="A206" s="8"/>
      <c r="B206" s="8"/>
      <c r="C206" s="8"/>
      <c r="D206" s="9" t="s">
        <v>295</v>
      </c>
      <c r="E206" s="22"/>
      <c r="F206" s="35"/>
      <c r="G206" s="23"/>
      <c r="I206" s="52"/>
      <c r="J206" s="44"/>
      <c r="K206" s="44"/>
      <c r="L206" s="53"/>
    </row>
    <row r="207" spans="1:12" x14ac:dyDescent="0.35">
      <c r="A207" s="6" t="s">
        <v>296</v>
      </c>
      <c r="B207" s="6" t="s">
        <v>9</v>
      </c>
      <c r="C207" s="6" t="s">
        <v>81</v>
      </c>
      <c r="D207" s="7" t="s">
        <v>297</v>
      </c>
      <c r="E207" s="22">
        <v>1</v>
      </c>
      <c r="F207" s="35">
        <v>20.793158693999999</v>
      </c>
      <c r="G207" s="23">
        <f>ROUND(E207*F207,2)</f>
        <v>20.79</v>
      </c>
      <c r="I207" s="57"/>
      <c r="J207" s="58">
        <f t="shared" ref="J207" si="285">IFERROR(I207*$J$1,)</f>
        <v>0</v>
      </c>
      <c r="K207" s="58">
        <f t="shared" ref="K207:K238" si="286">IFERROR(I207*$J$2,)</f>
        <v>0</v>
      </c>
      <c r="L207" s="59">
        <f t="shared" ref="L207" si="287">E207*SUM(I207:K207)</f>
        <v>0</v>
      </c>
    </row>
    <row r="208" spans="1:12" ht="126" x14ac:dyDescent="0.35">
      <c r="A208" s="8"/>
      <c r="B208" s="8"/>
      <c r="C208" s="8"/>
      <c r="D208" s="9" t="s">
        <v>298</v>
      </c>
      <c r="E208" s="22"/>
      <c r="F208" s="35"/>
      <c r="G208" s="23"/>
      <c r="I208" s="52"/>
      <c r="J208" s="44"/>
      <c r="K208" s="44"/>
      <c r="L208" s="53"/>
    </row>
    <row r="209" spans="1:12" x14ac:dyDescent="0.35">
      <c r="A209" s="6" t="s">
        <v>299</v>
      </c>
      <c r="B209" s="6" t="s">
        <v>9</v>
      </c>
      <c r="C209" s="6" t="s">
        <v>81</v>
      </c>
      <c r="D209" s="7" t="s">
        <v>300</v>
      </c>
      <c r="E209" s="22">
        <v>1</v>
      </c>
      <c r="F209" s="35">
        <v>21.803567940000001</v>
      </c>
      <c r="G209" s="23">
        <f>ROUND(E209*F209,2)</f>
        <v>21.8</v>
      </c>
      <c r="I209" s="57"/>
      <c r="J209" s="58">
        <f t="shared" ref="J209" si="288">IFERROR(I209*$J$1,)</f>
        <v>0</v>
      </c>
      <c r="K209" s="58">
        <f t="shared" ref="K209:K240" si="289">IFERROR(I209*$J$2,)</f>
        <v>0</v>
      </c>
      <c r="L209" s="59">
        <f t="shared" ref="L209" si="290">E209*SUM(I209:K209)</f>
        <v>0</v>
      </c>
    </row>
    <row r="210" spans="1:12" ht="126" x14ac:dyDescent="0.35">
      <c r="A210" s="8"/>
      <c r="B210" s="8"/>
      <c r="C210" s="8"/>
      <c r="D210" s="9" t="s">
        <v>301</v>
      </c>
      <c r="E210" s="22"/>
      <c r="F210" s="35"/>
      <c r="G210" s="23"/>
      <c r="I210" s="52"/>
      <c r="J210" s="44"/>
      <c r="K210" s="44"/>
      <c r="L210" s="53"/>
    </row>
    <row r="211" spans="1:12" x14ac:dyDescent="0.35">
      <c r="A211" s="6" t="s">
        <v>302</v>
      </c>
      <c r="B211" s="6" t="s">
        <v>9</v>
      </c>
      <c r="C211" s="6" t="s">
        <v>81</v>
      </c>
      <c r="D211" s="7" t="s">
        <v>303</v>
      </c>
      <c r="E211" s="22">
        <v>1</v>
      </c>
      <c r="F211" s="35">
        <v>26.075649137999999</v>
      </c>
      <c r="G211" s="23">
        <f>ROUND(E211*F211,2)</f>
        <v>26.08</v>
      </c>
      <c r="I211" s="57"/>
      <c r="J211" s="58">
        <f t="shared" ref="J211" si="291">IFERROR(I211*$J$1,)</f>
        <v>0</v>
      </c>
      <c r="K211" s="58">
        <f t="shared" ref="K211:K242" si="292">IFERROR(I211*$J$2,)</f>
        <v>0</v>
      </c>
      <c r="L211" s="59">
        <f t="shared" ref="L211" si="293">E211*SUM(I211:K211)</f>
        <v>0</v>
      </c>
    </row>
    <row r="212" spans="1:12" ht="115.5" x14ac:dyDescent="0.35">
      <c r="A212" s="8"/>
      <c r="B212" s="8"/>
      <c r="C212" s="8"/>
      <c r="D212" s="9" t="s">
        <v>304</v>
      </c>
      <c r="E212" s="22"/>
      <c r="F212" s="35"/>
      <c r="G212" s="23"/>
      <c r="I212" s="52"/>
      <c r="J212" s="44"/>
      <c r="K212" s="44"/>
      <c r="L212" s="53"/>
    </row>
    <row r="213" spans="1:12" x14ac:dyDescent="0.35">
      <c r="A213" s="6" t="s">
        <v>305</v>
      </c>
      <c r="B213" s="6" t="s">
        <v>9</v>
      </c>
      <c r="C213" s="6" t="s">
        <v>81</v>
      </c>
      <c r="D213" s="7" t="s">
        <v>306</v>
      </c>
      <c r="E213" s="22">
        <v>1</v>
      </c>
      <c r="F213" s="35">
        <v>27.972382283999998</v>
      </c>
      <c r="G213" s="23">
        <f>ROUND(E213*F213,2)</f>
        <v>27.97</v>
      </c>
      <c r="I213" s="57"/>
      <c r="J213" s="58">
        <f t="shared" ref="J213" si="294">IFERROR(I213*$J$1,)</f>
        <v>0</v>
      </c>
      <c r="K213" s="58">
        <f t="shared" ref="K213:K244" si="295">IFERROR(I213*$J$2,)</f>
        <v>0</v>
      </c>
      <c r="L213" s="59">
        <f t="shared" ref="L213" si="296">E213*SUM(I213:K213)</f>
        <v>0</v>
      </c>
    </row>
    <row r="214" spans="1:12" ht="105" x14ac:dyDescent="0.35">
      <c r="A214" s="8"/>
      <c r="B214" s="8"/>
      <c r="C214" s="8"/>
      <c r="D214" s="9" t="s">
        <v>307</v>
      </c>
      <c r="E214" s="22"/>
      <c r="F214" s="35"/>
      <c r="G214" s="23"/>
      <c r="I214" s="52"/>
      <c r="J214" s="44"/>
      <c r="K214" s="44"/>
      <c r="L214" s="53"/>
    </row>
    <row r="215" spans="1:12" x14ac:dyDescent="0.35">
      <c r="A215" s="6" t="s">
        <v>308</v>
      </c>
      <c r="B215" s="6" t="s">
        <v>9</v>
      </c>
      <c r="C215" s="6" t="s">
        <v>81</v>
      </c>
      <c r="D215" s="7" t="s">
        <v>309</v>
      </c>
      <c r="E215" s="22">
        <v>1</v>
      </c>
      <c r="F215" s="35">
        <v>16.742658470999999</v>
      </c>
      <c r="G215" s="23">
        <f>ROUND(E215*F215,2)</f>
        <v>16.739999999999998</v>
      </c>
      <c r="I215" s="57"/>
      <c r="J215" s="58">
        <f t="shared" ref="J215" si="297">IFERROR(I215*$J$1,)</f>
        <v>0</v>
      </c>
      <c r="K215" s="58">
        <f t="shared" ref="K215:K246" si="298">IFERROR(I215*$J$2,)</f>
        <v>0</v>
      </c>
      <c r="L215" s="59">
        <f t="shared" ref="L215" si="299">E215*SUM(I215:K215)</f>
        <v>0</v>
      </c>
    </row>
    <row r="216" spans="1:12" ht="105" x14ac:dyDescent="0.35">
      <c r="A216" s="8"/>
      <c r="B216" s="8"/>
      <c r="C216" s="8"/>
      <c r="D216" s="9" t="s">
        <v>310</v>
      </c>
      <c r="E216" s="22"/>
      <c r="F216" s="35"/>
      <c r="G216" s="23"/>
      <c r="I216" s="52"/>
      <c r="J216" s="44"/>
      <c r="K216" s="44"/>
      <c r="L216" s="53"/>
    </row>
    <row r="217" spans="1:12" x14ac:dyDescent="0.35">
      <c r="A217" s="6" t="s">
        <v>311</v>
      </c>
      <c r="B217" s="6" t="s">
        <v>9</v>
      </c>
      <c r="C217" s="6" t="s">
        <v>81</v>
      </c>
      <c r="D217" s="7" t="s">
        <v>312</v>
      </c>
      <c r="E217" s="22">
        <v>1</v>
      </c>
      <c r="F217" s="35">
        <v>18.931878504</v>
      </c>
      <c r="G217" s="23">
        <f>ROUND(E217*F217,2)</f>
        <v>18.93</v>
      </c>
      <c r="I217" s="57"/>
      <c r="J217" s="58">
        <f t="shared" ref="J217" si="300">IFERROR(I217*$J$1,)</f>
        <v>0</v>
      </c>
      <c r="K217" s="58">
        <f t="shared" ref="K217:K248" si="301">IFERROR(I217*$J$2,)</f>
        <v>0</v>
      </c>
      <c r="L217" s="59">
        <f t="shared" ref="L217" si="302">E217*SUM(I217:K217)</f>
        <v>0</v>
      </c>
    </row>
    <row r="218" spans="1:12" ht="153" customHeight="1" x14ac:dyDescent="0.35">
      <c r="A218" s="8"/>
      <c r="B218" s="8"/>
      <c r="C218" s="8"/>
      <c r="D218" s="9" t="s">
        <v>313</v>
      </c>
      <c r="E218" s="22"/>
      <c r="F218" s="35"/>
      <c r="G218" s="23"/>
      <c r="I218" s="52"/>
      <c r="J218" s="44"/>
      <c r="K218" s="44"/>
      <c r="L218" s="53"/>
    </row>
    <row r="219" spans="1:12" x14ac:dyDescent="0.35">
      <c r="A219" s="6" t="s">
        <v>314</v>
      </c>
      <c r="B219" s="6" t="s">
        <v>9</v>
      </c>
      <c r="C219" s="6" t="s">
        <v>81</v>
      </c>
      <c r="D219" s="7" t="s">
        <v>315</v>
      </c>
      <c r="E219" s="22">
        <v>1</v>
      </c>
      <c r="F219" s="35">
        <v>20.908380801</v>
      </c>
      <c r="G219" s="23">
        <f>ROUND(E219*F219,2)</f>
        <v>20.91</v>
      </c>
      <c r="I219" s="57"/>
      <c r="J219" s="58">
        <f t="shared" ref="J219" si="303">IFERROR(I219*$J$1,)</f>
        <v>0</v>
      </c>
      <c r="K219" s="58">
        <f t="shared" ref="K219:K250" si="304">IFERROR(I219*$J$2,)</f>
        <v>0</v>
      </c>
      <c r="L219" s="59">
        <f t="shared" ref="L219" si="305">E219*SUM(I219:K219)</f>
        <v>0</v>
      </c>
    </row>
    <row r="220" spans="1:12" ht="153" customHeight="1" x14ac:dyDescent="0.35">
      <c r="A220" s="8"/>
      <c r="B220" s="8"/>
      <c r="C220" s="8"/>
      <c r="D220" s="9" t="s">
        <v>316</v>
      </c>
      <c r="E220" s="22"/>
      <c r="F220" s="35"/>
      <c r="G220" s="23"/>
      <c r="I220" s="52"/>
      <c r="J220" s="44"/>
      <c r="K220" s="44"/>
      <c r="L220" s="53"/>
    </row>
    <row r="221" spans="1:12" x14ac:dyDescent="0.35">
      <c r="A221" s="6" t="s">
        <v>317</v>
      </c>
      <c r="B221" s="6" t="s">
        <v>9</v>
      </c>
      <c r="C221" s="6" t="s">
        <v>81</v>
      </c>
      <c r="D221" s="7" t="s">
        <v>318</v>
      </c>
      <c r="E221" s="22">
        <v>1</v>
      </c>
      <c r="F221" s="35">
        <v>22.494900582</v>
      </c>
      <c r="G221" s="23">
        <f>ROUND(E221*F221,2)</f>
        <v>22.49</v>
      </c>
      <c r="I221" s="57"/>
      <c r="J221" s="58">
        <f t="shared" ref="J221" si="306">IFERROR(I221*$J$1,)</f>
        <v>0</v>
      </c>
      <c r="K221" s="58">
        <f t="shared" ref="K221:K252" si="307">IFERROR(I221*$J$2,)</f>
        <v>0</v>
      </c>
      <c r="L221" s="59">
        <f t="shared" ref="L221" si="308">E221*SUM(I221:K221)</f>
        <v>0</v>
      </c>
    </row>
    <row r="222" spans="1:12" ht="145.5" customHeight="1" x14ac:dyDescent="0.35">
      <c r="A222" s="8"/>
      <c r="B222" s="8"/>
      <c r="C222" s="8"/>
      <c r="D222" s="9" t="s">
        <v>319</v>
      </c>
      <c r="E222" s="22"/>
      <c r="F222" s="35"/>
      <c r="G222" s="23"/>
      <c r="I222" s="52"/>
      <c r="J222" s="44"/>
      <c r="K222" s="44"/>
      <c r="L222" s="53"/>
    </row>
    <row r="223" spans="1:12" x14ac:dyDescent="0.35">
      <c r="A223" s="6" t="s">
        <v>320</v>
      </c>
      <c r="B223" s="6" t="s">
        <v>9</v>
      </c>
      <c r="C223" s="6" t="s">
        <v>81</v>
      </c>
      <c r="D223" s="7" t="s">
        <v>321</v>
      </c>
      <c r="E223" s="22">
        <v>1</v>
      </c>
      <c r="F223" s="35">
        <v>27.086058384000001</v>
      </c>
      <c r="G223" s="23">
        <f>ROUND(E223*F223,2)</f>
        <v>27.09</v>
      </c>
      <c r="I223" s="57"/>
      <c r="J223" s="58">
        <f t="shared" ref="J223" si="309">IFERROR(I223*$J$1,)</f>
        <v>0</v>
      </c>
      <c r="K223" s="58">
        <f t="shared" ref="K223:K254" si="310">IFERROR(I223*$J$2,)</f>
        <v>0</v>
      </c>
      <c r="L223" s="59">
        <f t="shared" ref="L223" si="311">E223*SUM(I223:K223)</f>
        <v>0</v>
      </c>
    </row>
    <row r="224" spans="1:12" ht="105" x14ac:dyDescent="0.35">
      <c r="A224" s="8"/>
      <c r="B224" s="8"/>
      <c r="C224" s="8"/>
      <c r="D224" s="9" t="s">
        <v>322</v>
      </c>
      <c r="E224" s="22"/>
      <c r="F224" s="35"/>
      <c r="G224" s="23"/>
      <c r="I224" s="52"/>
      <c r="J224" s="44"/>
      <c r="K224" s="44"/>
      <c r="L224" s="53"/>
    </row>
    <row r="225" spans="1:12" x14ac:dyDescent="0.35">
      <c r="A225" s="6" t="s">
        <v>323</v>
      </c>
      <c r="B225" s="6" t="s">
        <v>9</v>
      </c>
      <c r="C225" s="6" t="s">
        <v>81</v>
      </c>
      <c r="D225" s="7" t="s">
        <v>324</v>
      </c>
      <c r="E225" s="22">
        <v>1</v>
      </c>
      <c r="F225" s="35">
        <v>29.000518008</v>
      </c>
      <c r="G225" s="23">
        <f>ROUND(E225*F225,2)</f>
        <v>29</v>
      </c>
      <c r="I225" s="57"/>
      <c r="J225" s="58">
        <f t="shared" ref="J225" si="312">IFERROR(I225*$J$1,)</f>
        <v>0</v>
      </c>
      <c r="K225" s="58">
        <f t="shared" ref="K225:K256" si="313">IFERROR(I225*$J$2,)</f>
        <v>0</v>
      </c>
      <c r="L225" s="59">
        <f t="shared" ref="L225" si="314">E225*SUM(I225:K225)</f>
        <v>0</v>
      </c>
    </row>
    <row r="226" spans="1:12" ht="105" x14ac:dyDescent="0.35">
      <c r="A226" s="8"/>
      <c r="B226" s="8"/>
      <c r="C226" s="8"/>
      <c r="D226" s="9" t="s">
        <v>325</v>
      </c>
      <c r="E226" s="22"/>
      <c r="F226" s="35"/>
      <c r="G226" s="23"/>
      <c r="I226" s="52"/>
      <c r="J226" s="44"/>
      <c r="K226" s="44"/>
      <c r="L226" s="53"/>
    </row>
    <row r="227" spans="1:12" x14ac:dyDescent="0.35">
      <c r="A227" s="6" t="s">
        <v>326</v>
      </c>
      <c r="B227" s="6" t="s">
        <v>9</v>
      </c>
      <c r="C227" s="6" t="s">
        <v>81</v>
      </c>
      <c r="D227" s="7" t="s">
        <v>327</v>
      </c>
      <c r="E227" s="22">
        <v>1</v>
      </c>
      <c r="F227" s="35">
        <v>2.7830570460000001</v>
      </c>
      <c r="G227" s="23">
        <f>ROUND(E227*F227,2)</f>
        <v>2.78</v>
      </c>
      <c r="I227" s="57"/>
      <c r="J227" s="58">
        <f t="shared" ref="J227" si="315">IFERROR(I227*$J$1,)</f>
        <v>0</v>
      </c>
      <c r="K227" s="58">
        <f t="shared" ref="K227:K258" si="316">IFERROR(I227*$J$2,)</f>
        <v>0</v>
      </c>
      <c r="L227" s="59">
        <f t="shared" ref="L227" si="317">E227*SUM(I227:K227)</f>
        <v>0</v>
      </c>
    </row>
    <row r="228" spans="1:12" ht="105" x14ac:dyDescent="0.35">
      <c r="A228" s="8"/>
      <c r="B228" s="8"/>
      <c r="C228" s="8"/>
      <c r="D228" s="9" t="s">
        <v>328</v>
      </c>
      <c r="E228" s="22"/>
      <c r="F228" s="35">
        <v>0</v>
      </c>
      <c r="G228" s="23"/>
      <c r="I228" s="52"/>
      <c r="J228" s="44"/>
      <c r="K228" s="44"/>
      <c r="L228" s="53"/>
    </row>
    <row r="229" spans="1:12" x14ac:dyDescent="0.35">
      <c r="A229" s="6" t="s">
        <v>329</v>
      </c>
      <c r="B229" s="6" t="s">
        <v>9</v>
      </c>
      <c r="C229" s="6" t="s">
        <v>81</v>
      </c>
      <c r="D229" s="7" t="s">
        <v>330</v>
      </c>
      <c r="E229" s="22">
        <v>1</v>
      </c>
      <c r="F229" s="35">
        <v>3.421210254</v>
      </c>
      <c r="G229" s="23">
        <f>ROUND(E229*F229,2)</f>
        <v>3.42</v>
      </c>
      <c r="I229" s="57"/>
      <c r="J229" s="58">
        <f t="shared" ref="J229" si="318">IFERROR(I229*$J$1,)</f>
        <v>0</v>
      </c>
      <c r="K229" s="58">
        <f t="shared" ref="K229:K260" si="319">IFERROR(I229*$J$2,)</f>
        <v>0</v>
      </c>
      <c r="L229" s="59">
        <f t="shared" ref="L229" si="320">E229*SUM(I229:K229)</f>
        <v>0</v>
      </c>
    </row>
    <row r="230" spans="1:12" ht="105" x14ac:dyDescent="0.35">
      <c r="A230" s="8"/>
      <c r="B230" s="8"/>
      <c r="C230" s="8"/>
      <c r="D230" s="9" t="s">
        <v>331</v>
      </c>
      <c r="E230" s="22"/>
      <c r="F230" s="35"/>
      <c r="G230" s="23"/>
      <c r="I230" s="52"/>
      <c r="J230" s="44"/>
      <c r="K230" s="44"/>
      <c r="L230" s="53"/>
    </row>
    <row r="231" spans="1:12" x14ac:dyDescent="0.35">
      <c r="A231" s="6" t="s">
        <v>332</v>
      </c>
      <c r="B231" s="6" t="s">
        <v>9</v>
      </c>
      <c r="C231" s="6" t="s">
        <v>81</v>
      </c>
      <c r="D231" s="7" t="s">
        <v>333</v>
      </c>
      <c r="E231" s="22">
        <v>1</v>
      </c>
      <c r="F231" s="35">
        <v>4.5202518899999999</v>
      </c>
      <c r="G231" s="23">
        <f>ROUND(E231*F231,2)</f>
        <v>4.5199999999999996</v>
      </c>
      <c r="I231" s="57"/>
      <c r="J231" s="58">
        <f t="shared" ref="J231" si="321">IFERROR(I231*$J$1,)</f>
        <v>0</v>
      </c>
      <c r="K231" s="58">
        <f t="shared" ref="K231:K262" si="322">IFERROR(I231*$J$2,)</f>
        <v>0</v>
      </c>
      <c r="L231" s="59">
        <f t="shared" ref="L231" si="323">E231*SUM(I231:K231)</f>
        <v>0</v>
      </c>
    </row>
    <row r="232" spans="1:12" ht="144.75" customHeight="1" x14ac:dyDescent="0.35">
      <c r="A232" s="8"/>
      <c r="B232" s="8"/>
      <c r="C232" s="8"/>
      <c r="D232" s="9" t="s">
        <v>334</v>
      </c>
      <c r="E232" s="22"/>
      <c r="F232" s="35"/>
      <c r="G232" s="23"/>
      <c r="I232" s="52"/>
      <c r="J232" s="44"/>
      <c r="K232" s="44"/>
      <c r="L232" s="53"/>
    </row>
    <row r="233" spans="1:12" x14ac:dyDescent="0.35">
      <c r="A233" s="6" t="s">
        <v>335</v>
      </c>
      <c r="B233" s="6" t="s">
        <v>9</v>
      </c>
      <c r="C233" s="6" t="s">
        <v>81</v>
      </c>
      <c r="D233" s="7" t="s">
        <v>336</v>
      </c>
      <c r="E233" s="22">
        <v>1</v>
      </c>
      <c r="F233" s="35">
        <v>6.7892410740000004</v>
      </c>
      <c r="G233" s="23">
        <f>ROUND(E233*F233,2)</f>
        <v>6.79</v>
      </c>
      <c r="I233" s="57"/>
      <c r="J233" s="58">
        <f t="shared" ref="J233" si="324">IFERROR(I233*$J$1,)</f>
        <v>0</v>
      </c>
      <c r="K233" s="58">
        <f t="shared" ref="K233:K264" si="325">IFERROR(I233*$J$2,)</f>
        <v>0</v>
      </c>
      <c r="L233" s="59">
        <f t="shared" ref="L233" si="326">E233*SUM(I233:K233)</f>
        <v>0</v>
      </c>
    </row>
    <row r="234" spans="1:12" ht="150" customHeight="1" x14ac:dyDescent="0.35">
      <c r="A234" s="8"/>
      <c r="B234" s="8"/>
      <c r="C234" s="8"/>
      <c r="D234" s="9" t="s">
        <v>337</v>
      </c>
      <c r="E234" s="22"/>
      <c r="F234" s="35"/>
      <c r="G234" s="23"/>
      <c r="I234" s="52"/>
      <c r="J234" s="44"/>
      <c r="K234" s="44"/>
      <c r="L234" s="53"/>
    </row>
    <row r="235" spans="1:12" x14ac:dyDescent="0.35">
      <c r="A235" s="6" t="s">
        <v>338</v>
      </c>
      <c r="B235" s="6" t="s">
        <v>9</v>
      </c>
      <c r="C235" s="6" t="s">
        <v>81</v>
      </c>
      <c r="D235" s="7" t="s">
        <v>339</v>
      </c>
      <c r="E235" s="22">
        <v>1</v>
      </c>
      <c r="F235" s="35">
        <v>8.7125639370000005</v>
      </c>
      <c r="G235" s="23">
        <f>ROUND(E235*F235,2)</f>
        <v>8.7100000000000009</v>
      </c>
      <c r="I235" s="57"/>
      <c r="J235" s="58">
        <f t="shared" ref="J235" si="327">IFERROR(I235*$J$1,)</f>
        <v>0</v>
      </c>
      <c r="K235" s="58">
        <f t="shared" ref="K235:K266" si="328">IFERROR(I235*$J$2,)</f>
        <v>0</v>
      </c>
      <c r="L235" s="59">
        <f t="shared" ref="L235" si="329">E235*SUM(I235:K235)</f>
        <v>0</v>
      </c>
    </row>
    <row r="236" spans="1:12" ht="147" customHeight="1" x14ac:dyDescent="0.35">
      <c r="A236" s="8"/>
      <c r="B236" s="8"/>
      <c r="C236" s="8"/>
      <c r="D236" s="9" t="s">
        <v>340</v>
      </c>
      <c r="E236" s="22"/>
      <c r="F236" s="35"/>
      <c r="G236" s="23"/>
      <c r="I236" s="52"/>
      <c r="J236" s="44"/>
      <c r="K236" s="44"/>
      <c r="L236" s="53"/>
    </row>
    <row r="237" spans="1:12" x14ac:dyDescent="0.35">
      <c r="A237" s="6" t="s">
        <v>341</v>
      </c>
      <c r="B237" s="6" t="s">
        <v>9</v>
      </c>
      <c r="C237" s="6" t="s">
        <v>81</v>
      </c>
      <c r="D237" s="7" t="s">
        <v>342</v>
      </c>
      <c r="E237" s="22">
        <v>1</v>
      </c>
      <c r="F237" s="35">
        <v>11.894466738</v>
      </c>
      <c r="G237" s="23">
        <f>ROUND(E237*F237,2)</f>
        <v>11.89</v>
      </c>
      <c r="I237" s="57"/>
      <c r="J237" s="58">
        <f t="shared" ref="J237" si="330">IFERROR(I237*$J$1,)</f>
        <v>0</v>
      </c>
      <c r="K237" s="58">
        <f t="shared" ref="K237:K284" si="331">IFERROR(I237*$J$2,)</f>
        <v>0</v>
      </c>
      <c r="L237" s="59">
        <f t="shared" ref="L237" si="332">E237*SUM(I237:K237)</f>
        <v>0</v>
      </c>
    </row>
    <row r="238" spans="1:12" ht="151.5" customHeight="1" x14ac:dyDescent="0.35">
      <c r="A238" s="8"/>
      <c r="B238" s="8"/>
      <c r="C238" s="8"/>
      <c r="D238" s="9" t="s">
        <v>343</v>
      </c>
      <c r="E238" s="22"/>
      <c r="F238" s="35"/>
      <c r="G238" s="23"/>
      <c r="I238" s="52"/>
      <c r="J238" s="44"/>
      <c r="K238" s="44"/>
      <c r="L238" s="53"/>
    </row>
    <row r="239" spans="1:12" x14ac:dyDescent="0.35">
      <c r="A239" s="6" t="s">
        <v>344</v>
      </c>
      <c r="B239" s="6" t="s">
        <v>9</v>
      </c>
      <c r="C239" s="6" t="s">
        <v>81</v>
      </c>
      <c r="D239" s="7" t="s">
        <v>345</v>
      </c>
      <c r="E239" s="22">
        <v>1</v>
      </c>
      <c r="F239" s="35">
        <v>16.937649729</v>
      </c>
      <c r="G239" s="23">
        <f>ROUND(E239*F239,2)</f>
        <v>16.940000000000001</v>
      </c>
      <c r="I239" s="57"/>
      <c r="J239" s="58">
        <f t="shared" ref="J239" si="333">IFERROR(I239*$J$1,)</f>
        <v>0</v>
      </c>
      <c r="K239" s="58">
        <f t="shared" ref="K239:K284" si="334">IFERROR(I239*$J$2,)</f>
        <v>0</v>
      </c>
      <c r="L239" s="59">
        <f t="shared" ref="L239" si="335">E239*SUM(I239:K239)</f>
        <v>0</v>
      </c>
    </row>
    <row r="240" spans="1:12" ht="144" customHeight="1" x14ac:dyDescent="0.35">
      <c r="A240" s="8"/>
      <c r="B240" s="8"/>
      <c r="C240" s="8"/>
      <c r="D240" s="9" t="s">
        <v>346</v>
      </c>
      <c r="E240" s="22"/>
      <c r="F240" s="35"/>
      <c r="G240" s="23"/>
      <c r="I240" s="52"/>
      <c r="J240" s="44"/>
      <c r="K240" s="44"/>
      <c r="L240" s="53"/>
    </row>
    <row r="241" spans="1:12" x14ac:dyDescent="0.35">
      <c r="A241" s="6" t="s">
        <v>347</v>
      </c>
      <c r="B241" s="6" t="s">
        <v>9</v>
      </c>
      <c r="C241" s="6" t="s">
        <v>81</v>
      </c>
      <c r="D241" s="7" t="s">
        <v>348</v>
      </c>
      <c r="E241" s="22">
        <v>1</v>
      </c>
      <c r="F241" s="35">
        <v>20.686799826000001</v>
      </c>
      <c r="G241" s="23">
        <f>ROUND(E241*F241,2)</f>
        <v>20.69</v>
      </c>
      <c r="I241" s="57"/>
      <c r="J241" s="58">
        <f t="shared" ref="J241" si="336">IFERROR(I241*$J$1,)</f>
        <v>0</v>
      </c>
      <c r="K241" s="58">
        <f t="shared" ref="K241:K284" si="337">IFERROR(I241*$J$2,)</f>
        <v>0</v>
      </c>
      <c r="L241" s="59">
        <f t="shared" ref="L241" si="338">E241*SUM(I241:K241)</f>
        <v>0</v>
      </c>
    </row>
    <row r="242" spans="1:12" ht="105" x14ac:dyDescent="0.35">
      <c r="A242" s="8"/>
      <c r="B242" s="8"/>
      <c r="C242" s="8"/>
      <c r="D242" s="9" t="s">
        <v>349</v>
      </c>
      <c r="E242" s="22"/>
      <c r="F242" s="35"/>
      <c r="G242" s="23"/>
      <c r="I242" s="52"/>
      <c r="J242" s="44"/>
      <c r="K242" s="44"/>
      <c r="L242" s="53"/>
    </row>
    <row r="243" spans="1:12" x14ac:dyDescent="0.35">
      <c r="A243" s="6" t="s">
        <v>350</v>
      </c>
      <c r="B243" s="6" t="s">
        <v>9</v>
      </c>
      <c r="C243" s="6" t="s">
        <v>81</v>
      </c>
      <c r="D243" s="7" t="s">
        <v>351</v>
      </c>
      <c r="E243" s="22">
        <v>1</v>
      </c>
      <c r="F243" s="35">
        <v>23.416677438000001</v>
      </c>
      <c r="G243" s="23">
        <f>ROUND(E243*F243,2)</f>
        <v>23.42</v>
      </c>
      <c r="I243" s="57"/>
      <c r="J243" s="58">
        <f t="shared" ref="J243" si="339">IFERROR(I243*$J$1,)</f>
        <v>0</v>
      </c>
      <c r="K243" s="58">
        <f t="shared" ref="K243:K284" si="340">IFERROR(I243*$J$2,)</f>
        <v>0</v>
      </c>
      <c r="L243" s="59">
        <f t="shared" ref="L243" si="341">E243*SUM(I243:K243)</f>
        <v>0</v>
      </c>
    </row>
    <row r="244" spans="1:12" ht="149.25" customHeight="1" x14ac:dyDescent="0.35">
      <c r="A244" s="8"/>
      <c r="B244" s="8"/>
      <c r="C244" s="8"/>
      <c r="D244" s="9" t="s">
        <v>352</v>
      </c>
      <c r="E244" s="22"/>
      <c r="F244" s="35"/>
      <c r="G244" s="23"/>
      <c r="I244" s="52"/>
      <c r="J244" s="44"/>
      <c r="K244" s="44"/>
      <c r="L244" s="53"/>
    </row>
    <row r="245" spans="1:12" x14ac:dyDescent="0.35">
      <c r="A245" s="6" t="s">
        <v>353</v>
      </c>
      <c r="B245" s="6" t="s">
        <v>9</v>
      </c>
      <c r="C245" s="6" t="s">
        <v>81</v>
      </c>
      <c r="D245" s="7" t="s">
        <v>354</v>
      </c>
      <c r="E245" s="22">
        <v>1</v>
      </c>
      <c r="F245" s="35">
        <v>26.306093352000001</v>
      </c>
      <c r="G245" s="23">
        <f>ROUND(E245*F245,2)</f>
        <v>26.31</v>
      </c>
      <c r="I245" s="57"/>
      <c r="J245" s="58">
        <f t="shared" ref="J245" si="342">IFERROR(I245*$J$1,)</f>
        <v>0</v>
      </c>
      <c r="K245" s="58">
        <f t="shared" ref="K245:K284" si="343">IFERROR(I245*$J$2,)</f>
        <v>0</v>
      </c>
      <c r="L245" s="59">
        <f t="shared" ref="L245" si="344">E245*SUM(I245:K245)</f>
        <v>0</v>
      </c>
    </row>
    <row r="246" spans="1:12" ht="143.25" customHeight="1" x14ac:dyDescent="0.35">
      <c r="A246" s="8"/>
      <c r="B246" s="8"/>
      <c r="C246" s="8"/>
      <c r="D246" s="9" t="s">
        <v>355</v>
      </c>
      <c r="E246" s="22"/>
      <c r="F246" s="35"/>
      <c r="G246" s="23"/>
      <c r="I246" s="52"/>
      <c r="J246" s="44"/>
      <c r="K246" s="44"/>
      <c r="L246" s="53"/>
    </row>
    <row r="247" spans="1:12" x14ac:dyDescent="0.35">
      <c r="A247" s="6" t="s">
        <v>356</v>
      </c>
      <c r="B247" s="6" t="s">
        <v>9</v>
      </c>
      <c r="C247" s="6" t="s">
        <v>81</v>
      </c>
      <c r="D247" s="7" t="s">
        <v>357</v>
      </c>
      <c r="E247" s="22">
        <v>1</v>
      </c>
      <c r="F247" s="35">
        <v>29.505722631000001</v>
      </c>
      <c r="G247" s="23">
        <f>ROUND(E247*F247,2)</f>
        <v>29.51</v>
      </c>
      <c r="I247" s="57"/>
      <c r="J247" s="58">
        <f t="shared" ref="J247" si="345">IFERROR(I247*$J$1,)</f>
        <v>0</v>
      </c>
      <c r="K247" s="58">
        <f t="shared" ref="K247:K284" si="346">IFERROR(I247*$J$2,)</f>
        <v>0</v>
      </c>
      <c r="L247" s="59">
        <f t="shared" ref="L247" si="347">E247*SUM(I247:K247)</f>
        <v>0</v>
      </c>
    </row>
    <row r="248" spans="1:12" ht="105" x14ac:dyDescent="0.35">
      <c r="A248" s="8"/>
      <c r="B248" s="8"/>
      <c r="C248" s="8"/>
      <c r="D248" s="9" t="s">
        <v>358</v>
      </c>
      <c r="E248" s="22"/>
      <c r="F248" s="35"/>
      <c r="G248" s="23"/>
      <c r="I248" s="52"/>
      <c r="J248" s="44"/>
      <c r="K248" s="44"/>
      <c r="L248" s="53"/>
    </row>
    <row r="249" spans="1:12" x14ac:dyDescent="0.35">
      <c r="A249" s="6" t="s">
        <v>359</v>
      </c>
      <c r="B249" s="6" t="s">
        <v>9</v>
      </c>
      <c r="C249" s="6" t="s">
        <v>81</v>
      </c>
      <c r="D249" s="7" t="s">
        <v>360</v>
      </c>
      <c r="E249" s="22">
        <v>1</v>
      </c>
      <c r="F249" s="35">
        <v>31.907660400000001</v>
      </c>
      <c r="G249" s="23">
        <f>ROUND(E249*F249,2)</f>
        <v>31.91</v>
      </c>
      <c r="I249" s="57"/>
      <c r="J249" s="58">
        <f t="shared" ref="J249" si="348">IFERROR(I249*$J$1,)</f>
        <v>0</v>
      </c>
      <c r="K249" s="58">
        <f t="shared" ref="K249:K284" si="349">IFERROR(I249*$J$2,)</f>
        <v>0</v>
      </c>
      <c r="L249" s="59">
        <f t="shared" ref="L249" si="350">E249*SUM(I249:K249)</f>
        <v>0</v>
      </c>
    </row>
    <row r="250" spans="1:12" ht="150" customHeight="1" x14ac:dyDescent="0.35">
      <c r="A250" s="8"/>
      <c r="B250" s="8"/>
      <c r="C250" s="8"/>
      <c r="D250" s="9" t="s">
        <v>361</v>
      </c>
      <c r="E250" s="22"/>
      <c r="F250" s="35">
        <v>0</v>
      </c>
      <c r="G250" s="23"/>
      <c r="I250" s="52"/>
      <c r="J250" s="44"/>
      <c r="K250" s="44"/>
      <c r="L250" s="53"/>
    </row>
    <row r="251" spans="1:12" x14ac:dyDescent="0.35">
      <c r="A251" s="6" t="s">
        <v>362</v>
      </c>
      <c r="B251" s="6" t="s">
        <v>9</v>
      </c>
      <c r="C251" s="6" t="s">
        <v>81</v>
      </c>
      <c r="D251" s="7" t="s">
        <v>363</v>
      </c>
      <c r="E251" s="22">
        <v>1</v>
      </c>
      <c r="F251" s="35">
        <v>3.0578174549999999</v>
      </c>
      <c r="G251" s="23">
        <f>ROUND(E251*F251,2)</f>
        <v>3.06</v>
      </c>
      <c r="I251" s="57"/>
      <c r="J251" s="58">
        <f t="shared" ref="J251" si="351">IFERROR(I251*$J$1,)</f>
        <v>0</v>
      </c>
      <c r="K251" s="58">
        <f t="shared" ref="K251:K284" si="352">IFERROR(I251*$J$2,)</f>
        <v>0</v>
      </c>
      <c r="L251" s="59">
        <f t="shared" ref="L251" si="353">E251*SUM(I251:K251)</f>
        <v>0</v>
      </c>
    </row>
    <row r="252" spans="1:12" ht="143.25" customHeight="1" x14ac:dyDescent="0.35">
      <c r="A252" s="8"/>
      <c r="B252" s="8"/>
      <c r="C252" s="8"/>
      <c r="D252" s="9" t="s">
        <v>364</v>
      </c>
      <c r="E252" s="22"/>
      <c r="F252" s="35"/>
      <c r="G252" s="23"/>
      <c r="I252" s="52"/>
      <c r="J252" s="44"/>
      <c r="K252" s="44"/>
      <c r="L252" s="53"/>
    </row>
    <row r="253" spans="1:12" x14ac:dyDescent="0.35">
      <c r="A253" s="6" t="s">
        <v>365</v>
      </c>
      <c r="B253" s="6" t="s">
        <v>9</v>
      </c>
      <c r="C253" s="6" t="s">
        <v>81</v>
      </c>
      <c r="D253" s="7" t="s">
        <v>366</v>
      </c>
      <c r="E253" s="22">
        <v>1</v>
      </c>
      <c r="F253" s="35">
        <v>3.820056009</v>
      </c>
      <c r="G253" s="23">
        <f>ROUND(E253*F253,2)</f>
        <v>3.82</v>
      </c>
      <c r="I253" s="57"/>
      <c r="J253" s="58">
        <f t="shared" ref="J253" si="354">IFERROR(I253*$J$1,)</f>
        <v>0</v>
      </c>
      <c r="K253" s="58">
        <f t="shared" ref="K253:K284" si="355">IFERROR(I253*$J$2,)</f>
        <v>0</v>
      </c>
      <c r="L253" s="59">
        <f t="shared" ref="L253" si="356">E253*SUM(I253:K253)</f>
        <v>0</v>
      </c>
    </row>
    <row r="254" spans="1:12" ht="105" x14ac:dyDescent="0.35">
      <c r="A254" s="8"/>
      <c r="B254" s="8"/>
      <c r="C254" s="8"/>
      <c r="D254" s="9" t="s">
        <v>367</v>
      </c>
      <c r="E254" s="22"/>
      <c r="F254" s="35"/>
      <c r="G254" s="23"/>
      <c r="I254" s="52"/>
      <c r="J254" s="44"/>
      <c r="K254" s="44"/>
      <c r="L254" s="53"/>
    </row>
    <row r="255" spans="1:12" x14ac:dyDescent="0.35">
      <c r="A255" s="6" t="s">
        <v>368</v>
      </c>
      <c r="B255" s="6" t="s">
        <v>9</v>
      </c>
      <c r="C255" s="6" t="s">
        <v>81</v>
      </c>
      <c r="D255" s="7" t="s">
        <v>369</v>
      </c>
      <c r="E255" s="22">
        <v>1</v>
      </c>
      <c r="F255" s="35">
        <v>5.5661140920000003</v>
      </c>
      <c r="G255" s="23">
        <f>ROUND(E255*F255,2)</f>
        <v>5.57</v>
      </c>
      <c r="I255" s="57"/>
      <c r="J255" s="58">
        <f t="shared" ref="J255" si="357">IFERROR(I255*$J$1,)</f>
        <v>0</v>
      </c>
      <c r="K255" s="58">
        <f t="shared" ref="K255:K284" si="358">IFERROR(I255*$J$2,)</f>
        <v>0</v>
      </c>
      <c r="L255" s="59">
        <f t="shared" ref="L255" si="359">E255*SUM(I255:K255)</f>
        <v>0</v>
      </c>
    </row>
    <row r="256" spans="1:12" ht="146.25" customHeight="1" x14ac:dyDescent="0.35">
      <c r="A256" s="8"/>
      <c r="B256" s="8"/>
      <c r="C256" s="8"/>
      <c r="D256" s="9" t="s">
        <v>370</v>
      </c>
      <c r="E256" s="22"/>
      <c r="F256" s="35"/>
      <c r="G256" s="23"/>
      <c r="I256" s="52"/>
      <c r="J256" s="44"/>
      <c r="K256" s="44"/>
      <c r="L256" s="53"/>
    </row>
    <row r="257" spans="1:12" x14ac:dyDescent="0.35">
      <c r="A257" s="6" t="s">
        <v>371</v>
      </c>
      <c r="B257" s="6" t="s">
        <v>9</v>
      </c>
      <c r="C257" s="6" t="s">
        <v>81</v>
      </c>
      <c r="D257" s="7" t="s">
        <v>372</v>
      </c>
      <c r="E257" s="22">
        <v>1</v>
      </c>
      <c r="F257" s="35">
        <v>7.6932914520000004</v>
      </c>
      <c r="G257" s="23">
        <f>ROUND(E257*F257,2)</f>
        <v>7.69</v>
      </c>
      <c r="I257" s="57"/>
      <c r="J257" s="58">
        <f t="shared" ref="J257" si="360">IFERROR(I257*$J$1,)</f>
        <v>0</v>
      </c>
      <c r="K257" s="58">
        <f t="shared" ref="K257:K284" si="361">IFERROR(I257*$J$2,)</f>
        <v>0</v>
      </c>
      <c r="L257" s="59">
        <f t="shared" ref="L257" si="362">E257*SUM(I257:K257)</f>
        <v>0</v>
      </c>
    </row>
    <row r="258" spans="1:12" ht="105" x14ac:dyDescent="0.35">
      <c r="A258" s="8"/>
      <c r="B258" s="8"/>
      <c r="C258" s="8"/>
      <c r="D258" s="9" t="s">
        <v>373</v>
      </c>
      <c r="E258" s="22"/>
      <c r="F258" s="35"/>
      <c r="G258" s="23"/>
      <c r="I258" s="52"/>
      <c r="J258" s="44"/>
      <c r="K258" s="44"/>
      <c r="L258" s="53"/>
    </row>
    <row r="259" spans="1:12" x14ac:dyDescent="0.35">
      <c r="A259" s="6" t="s">
        <v>374</v>
      </c>
      <c r="B259" s="6" t="s">
        <v>9</v>
      </c>
      <c r="C259" s="6" t="s">
        <v>81</v>
      </c>
      <c r="D259" s="7" t="s">
        <v>375</v>
      </c>
      <c r="E259" s="22">
        <v>1</v>
      </c>
      <c r="F259" s="35">
        <v>10.485211737</v>
      </c>
      <c r="G259" s="23">
        <f>ROUND(E259*F259,2)</f>
        <v>10.49</v>
      </c>
      <c r="I259" s="57"/>
      <c r="J259" s="58">
        <f t="shared" ref="J259" si="363">IFERROR(I259*$J$1,)</f>
        <v>0</v>
      </c>
      <c r="K259" s="58">
        <f t="shared" ref="K259:K284" si="364">IFERROR(I259*$J$2,)</f>
        <v>0</v>
      </c>
      <c r="L259" s="59">
        <f t="shared" ref="L259" si="365">E259*SUM(I259:K259)</f>
        <v>0</v>
      </c>
    </row>
    <row r="260" spans="1:12" ht="142.5" customHeight="1" x14ac:dyDescent="0.35">
      <c r="A260" s="8"/>
      <c r="B260" s="8"/>
      <c r="C260" s="8"/>
      <c r="D260" s="9" t="s">
        <v>376</v>
      </c>
      <c r="E260" s="22"/>
      <c r="F260" s="35"/>
      <c r="G260" s="23"/>
      <c r="I260" s="52"/>
      <c r="J260" s="44"/>
      <c r="K260" s="44"/>
      <c r="L260" s="53"/>
    </row>
    <row r="261" spans="1:12" x14ac:dyDescent="0.35">
      <c r="A261" s="6" t="s">
        <v>377</v>
      </c>
      <c r="B261" s="6" t="s">
        <v>9</v>
      </c>
      <c r="C261" s="6" t="s">
        <v>81</v>
      </c>
      <c r="D261" s="7" t="s">
        <v>378</v>
      </c>
      <c r="E261" s="22">
        <v>1</v>
      </c>
      <c r="F261" s="35">
        <v>16.432445105999999</v>
      </c>
      <c r="G261" s="23">
        <f>ROUND(E261*F261,2)</f>
        <v>16.43</v>
      </c>
      <c r="I261" s="57"/>
      <c r="J261" s="58">
        <f t="shared" ref="J261" si="366">IFERROR(I261*$J$1,)</f>
        <v>0</v>
      </c>
      <c r="K261" s="58">
        <f t="shared" ref="K261:K284" si="367">IFERROR(I261*$J$2,)</f>
        <v>0</v>
      </c>
      <c r="L261" s="59">
        <f t="shared" ref="L261" si="368">E261*SUM(I261:K261)</f>
        <v>0</v>
      </c>
    </row>
    <row r="262" spans="1:12" ht="139.5" customHeight="1" x14ac:dyDescent="0.35">
      <c r="A262" s="8"/>
      <c r="B262" s="8"/>
      <c r="C262" s="8"/>
      <c r="D262" s="9" t="s">
        <v>379</v>
      </c>
      <c r="E262" s="22"/>
      <c r="F262" s="35"/>
      <c r="G262" s="23"/>
      <c r="I262" s="52"/>
      <c r="J262" s="44"/>
      <c r="K262" s="44"/>
      <c r="L262" s="53"/>
    </row>
    <row r="263" spans="1:12" x14ac:dyDescent="0.35">
      <c r="A263" s="6" t="s">
        <v>380</v>
      </c>
      <c r="B263" s="6" t="s">
        <v>9</v>
      </c>
      <c r="C263" s="6" t="s">
        <v>81</v>
      </c>
      <c r="D263" s="7" t="s">
        <v>381</v>
      </c>
      <c r="E263" s="22">
        <v>1</v>
      </c>
      <c r="F263" s="35">
        <v>21.316089795</v>
      </c>
      <c r="G263" s="23">
        <f>ROUND(E263*F263,2)</f>
        <v>21.32</v>
      </c>
      <c r="I263" s="57"/>
      <c r="J263" s="58">
        <f t="shared" ref="J263" si="369">IFERROR(I263*$J$1,)</f>
        <v>0</v>
      </c>
      <c r="K263" s="58">
        <f t="shared" ref="K263:K284" si="370">IFERROR(I263*$J$2,)</f>
        <v>0</v>
      </c>
      <c r="L263" s="59">
        <f t="shared" ref="L263" si="371">E263*SUM(I263:K263)</f>
        <v>0</v>
      </c>
    </row>
    <row r="264" spans="1:12" ht="143.25" customHeight="1" x14ac:dyDescent="0.35">
      <c r="A264" s="8"/>
      <c r="B264" s="8"/>
      <c r="C264" s="8"/>
      <c r="D264" s="9" t="s">
        <v>382</v>
      </c>
      <c r="E264" s="22"/>
      <c r="F264" s="35"/>
      <c r="G264" s="23"/>
      <c r="I264" s="52"/>
      <c r="J264" s="44"/>
      <c r="K264" s="44"/>
      <c r="L264" s="53"/>
    </row>
    <row r="265" spans="1:12" x14ac:dyDescent="0.35">
      <c r="A265" s="6" t="s">
        <v>383</v>
      </c>
      <c r="B265" s="6" t="s">
        <v>9</v>
      </c>
      <c r="C265" s="6" t="s">
        <v>81</v>
      </c>
      <c r="D265" s="7" t="s">
        <v>384</v>
      </c>
      <c r="E265" s="22">
        <v>1</v>
      </c>
      <c r="F265" s="35">
        <v>22.388541713999999</v>
      </c>
      <c r="G265" s="23">
        <f>ROUND(E265*F265,2)</f>
        <v>22.39</v>
      </c>
      <c r="I265" s="57"/>
      <c r="J265" s="58">
        <f t="shared" ref="J265" si="372">IFERROR(I265*$J$1,)</f>
        <v>0</v>
      </c>
      <c r="K265" s="58">
        <f t="shared" ref="K265:K284" si="373">IFERROR(I265*$J$2,)</f>
        <v>0</v>
      </c>
      <c r="L265" s="59">
        <f t="shared" ref="L265" si="374">E265*SUM(I265:K265)</f>
        <v>0</v>
      </c>
    </row>
    <row r="266" spans="1:12" ht="140.25" customHeight="1" x14ac:dyDescent="0.35">
      <c r="A266" s="8"/>
      <c r="B266" s="8"/>
      <c r="C266" s="8"/>
      <c r="D266" s="9" t="s">
        <v>385</v>
      </c>
      <c r="E266" s="22"/>
      <c r="F266" s="35"/>
      <c r="G266" s="23"/>
      <c r="I266" s="52"/>
      <c r="J266" s="44"/>
      <c r="K266" s="44"/>
      <c r="L266" s="53"/>
    </row>
    <row r="267" spans="1:12" x14ac:dyDescent="0.35">
      <c r="A267" s="6" t="s">
        <v>386</v>
      </c>
      <c r="B267" s="6" t="s">
        <v>9</v>
      </c>
      <c r="C267" s="6" t="s">
        <v>81</v>
      </c>
      <c r="D267" s="7" t="s">
        <v>387</v>
      </c>
      <c r="E267" s="22">
        <v>1</v>
      </c>
      <c r="F267" s="35">
        <v>9.0139140629999996</v>
      </c>
      <c r="G267" s="23">
        <f>ROUND(E267*F267,2)</f>
        <v>9.01</v>
      </c>
      <c r="I267" s="57"/>
      <c r="J267" s="58">
        <f t="shared" ref="J267" si="375">IFERROR(I267*$J$1,)</f>
        <v>0</v>
      </c>
      <c r="K267" s="58">
        <f t="shared" ref="K267:K284" si="376">IFERROR(I267*$J$2,)</f>
        <v>0</v>
      </c>
      <c r="L267" s="59">
        <f t="shared" ref="L267" si="377">E267*SUM(I267:K267)</f>
        <v>0</v>
      </c>
    </row>
    <row r="268" spans="1:12" ht="206.25" customHeight="1" x14ac:dyDescent="0.35">
      <c r="A268" s="8"/>
      <c r="B268" s="8"/>
      <c r="C268" s="8"/>
      <c r="D268" s="9" t="s">
        <v>388</v>
      </c>
      <c r="E268" s="22"/>
      <c r="F268" s="35"/>
      <c r="G268" s="23"/>
      <c r="I268" s="52"/>
      <c r="J268" s="44"/>
      <c r="K268" s="44"/>
      <c r="L268" s="53"/>
    </row>
    <row r="269" spans="1:12" x14ac:dyDescent="0.35">
      <c r="A269" s="6" t="s">
        <v>389</v>
      </c>
      <c r="B269" s="6" t="s">
        <v>9</v>
      </c>
      <c r="C269" s="6" t="s">
        <v>81</v>
      </c>
      <c r="D269" s="7" t="s">
        <v>390</v>
      </c>
      <c r="E269" s="22">
        <v>1</v>
      </c>
      <c r="F269" s="35">
        <v>10.228177806</v>
      </c>
      <c r="G269" s="23">
        <f>ROUND(E269*F269,2)</f>
        <v>10.23</v>
      </c>
      <c r="I269" s="57"/>
      <c r="J269" s="58">
        <f t="shared" ref="J269" si="378">IFERROR(I269*$J$1,)</f>
        <v>0</v>
      </c>
      <c r="K269" s="58">
        <f t="shared" ref="K269:K284" si="379">IFERROR(I269*$J$2,)</f>
        <v>0</v>
      </c>
      <c r="L269" s="59">
        <f t="shared" ref="L269" si="380">E269*SUM(I269:K269)</f>
        <v>0</v>
      </c>
    </row>
    <row r="270" spans="1:12" ht="147" x14ac:dyDescent="0.35">
      <c r="A270" s="8"/>
      <c r="B270" s="8"/>
      <c r="C270" s="8"/>
      <c r="D270" s="9" t="s">
        <v>391</v>
      </c>
      <c r="E270" s="22"/>
      <c r="F270" s="35"/>
      <c r="G270" s="23"/>
      <c r="I270" s="52"/>
      <c r="J270" s="44"/>
      <c r="K270" s="44"/>
      <c r="L270" s="53"/>
    </row>
    <row r="271" spans="1:12" x14ac:dyDescent="0.35">
      <c r="A271" s="6" t="s">
        <v>392</v>
      </c>
      <c r="B271" s="6" t="s">
        <v>9</v>
      </c>
      <c r="C271" s="6" t="s">
        <v>81</v>
      </c>
      <c r="D271" s="7" t="s">
        <v>393</v>
      </c>
      <c r="E271" s="22">
        <v>1</v>
      </c>
      <c r="F271" s="35">
        <v>10.564980887999999</v>
      </c>
      <c r="G271" s="23">
        <f>ROUND(E271*F271,2)</f>
        <v>10.56</v>
      </c>
      <c r="I271" s="57"/>
      <c r="J271" s="58">
        <f t="shared" ref="J271" si="381">IFERROR(I271*$J$1,)</f>
        <v>0</v>
      </c>
      <c r="K271" s="58">
        <f t="shared" ref="K271:K284" si="382">IFERROR(I271*$J$2,)</f>
        <v>0</v>
      </c>
      <c r="L271" s="59">
        <f t="shared" ref="L271" si="383">E271*SUM(I271:K271)</f>
        <v>0</v>
      </c>
    </row>
    <row r="272" spans="1:12" ht="147" x14ac:dyDescent="0.35">
      <c r="A272" s="8"/>
      <c r="B272" s="8"/>
      <c r="C272" s="8"/>
      <c r="D272" s="9" t="s">
        <v>394</v>
      </c>
      <c r="E272" s="22"/>
      <c r="F272" s="35"/>
      <c r="G272" s="23"/>
      <c r="I272" s="52"/>
      <c r="J272" s="44"/>
      <c r="K272" s="44"/>
      <c r="L272" s="53"/>
    </row>
    <row r="273" spans="1:12" x14ac:dyDescent="0.35">
      <c r="A273" s="6" t="s">
        <v>395</v>
      </c>
      <c r="B273" s="6" t="s">
        <v>9</v>
      </c>
      <c r="C273" s="6" t="s">
        <v>81</v>
      </c>
      <c r="D273" s="7" t="s">
        <v>396</v>
      </c>
      <c r="E273" s="22">
        <v>1</v>
      </c>
      <c r="F273" s="35">
        <v>11.867877021</v>
      </c>
      <c r="G273" s="23">
        <f>ROUND(E273*F273,2)</f>
        <v>11.87</v>
      </c>
      <c r="I273" s="57"/>
      <c r="J273" s="58">
        <f t="shared" ref="J273" si="384">IFERROR(I273*$J$1,)</f>
        <v>0</v>
      </c>
      <c r="K273" s="58">
        <f t="shared" ref="K273:K284" si="385">IFERROR(I273*$J$2,)</f>
        <v>0</v>
      </c>
      <c r="L273" s="59">
        <f t="shared" ref="L273" si="386">E273*SUM(I273:K273)</f>
        <v>0</v>
      </c>
    </row>
    <row r="274" spans="1:12" ht="147" x14ac:dyDescent="0.35">
      <c r="A274" s="8"/>
      <c r="B274" s="8"/>
      <c r="C274" s="8"/>
      <c r="D274" s="9" t="s">
        <v>397</v>
      </c>
      <c r="E274" s="22"/>
      <c r="F274" s="35"/>
      <c r="G274" s="23"/>
      <c r="I274" s="52"/>
      <c r="J274" s="44"/>
      <c r="K274" s="44"/>
      <c r="L274" s="53"/>
    </row>
    <row r="275" spans="1:12" x14ac:dyDescent="0.35">
      <c r="A275" s="6" t="s">
        <v>398</v>
      </c>
      <c r="B275" s="6" t="s">
        <v>9</v>
      </c>
      <c r="C275" s="6" t="s">
        <v>81</v>
      </c>
      <c r="D275" s="7" t="s">
        <v>399</v>
      </c>
      <c r="E275" s="22">
        <v>1</v>
      </c>
      <c r="F275" s="35">
        <v>13.108730481</v>
      </c>
      <c r="G275" s="23">
        <f>ROUND(E275*F275,2)</f>
        <v>13.11</v>
      </c>
      <c r="I275" s="57"/>
      <c r="J275" s="58">
        <f t="shared" ref="J275" si="387">IFERROR(I275*$J$1,)</f>
        <v>0</v>
      </c>
      <c r="K275" s="58">
        <f t="shared" ref="K275:K284" si="388">IFERROR(I275*$J$2,)</f>
        <v>0</v>
      </c>
      <c r="L275" s="59">
        <f t="shared" ref="L275" si="389">E275*SUM(I275:K275)</f>
        <v>0</v>
      </c>
    </row>
    <row r="276" spans="1:12" ht="147" x14ac:dyDescent="0.35">
      <c r="A276" s="8"/>
      <c r="B276" s="8"/>
      <c r="C276" s="8"/>
      <c r="D276" s="9" t="s">
        <v>400</v>
      </c>
      <c r="E276" s="22"/>
      <c r="F276" s="35">
        <v>0</v>
      </c>
      <c r="G276" s="23"/>
      <c r="I276" s="52"/>
      <c r="J276" s="44"/>
      <c r="K276" s="44"/>
      <c r="L276" s="53"/>
    </row>
    <row r="277" spans="1:12" x14ac:dyDescent="0.35">
      <c r="A277" s="6" t="s">
        <v>401</v>
      </c>
      <c r="B277" s="6" t="s">
        <v>9</v>
      </c>
      <c r="C277" s="6" t="s">
        <v>81</v>
      </c>
      <c r="D277" s="7" t="s">
        <v>402</v>
      </c>
      <c r="E277" s="22">
        <v>1</v>
      </c>
      <c r="F277" s="35">
        <v>14.71297674</v>
      </c>
      <c r="G277" s="23">
        <f>ROUND(E277*F277,2)</f>
        <v>14.71</v>
      </c>
      <c r="I277" s="57"/>
      <c r="J277" s="58">
        <f t="shared" ref="J277" si="390">IFERROR(I277*$J$1,)</f>
        <v>0</v>
      </c>
      <c r="K277" s="58">
        <f t="shared" ref="K277:K284" si="391">IFERROR(I277*$J$2,)</f>
        <v>0</v>
      </c>
      <c r="L277" s="59">
        <f t="shared" ref="L277" si="392">E277*SUM(I277:K277)</f>
        <v>0</v>
      </c>
    </row>
    <row r="278" spans="1:12" ht="209.25" customHeight="1" x14ac:dyDescent="0.35">
      <c r="A278" s="8"/>
      <c r="B278" s="8"/>
      <c r="C278" s="8"/>
      <c r="D278" s="9" t="s">
        <v>403</v>
      </c>
      <c r="E278" s="22"/>
      <c r="F278" s="35"/>
      <c r="G278" s="23"/>
      <c r="I278" s="52"/>
      <c r="J278" s="44"/>
      <c r="K278" s="44"/>
      <c r="L278" s="53"/>
    </row>
    <row r="279" spans="1:12" x14ac:dyDescent="0.35">
      <c r="A279" s="6" t="s">
        <v>404</v>
      </c>
      <c r="B279" s="6" t="s">
        <v>9</v>
      </c>
      <c r="C279" s="6" t="s">
        <v>31</v>
      </c>
      <c r="D279" s="7" t="s">
        <v>405</v>
      </c>
      <c r="E279" s="22">
        <v>1</v>
      </c>
      <c r="F279" s="35">
        <v>23.195096462999999</v>
      </c>
      <c r="G279" s="23">
        <f>ROUND(E279*F279,2)</f>
        <v>23.2</v>
      </c>
      <c r="I279" s="57"/>
      <c r="J279" s="58">
        <f t="shared" ref="J279" si="393">IFERROR(I279*$J$1,)</f>
        <v>0</v>
      </c>
      <c r="K279" s="58">
        <f t="shared" ref="K279:K284" si="394">IFERROR(I279*$J$2,)</f>
        <v>0</v>
      </c>
      <c r="L279" s="59">
        <f t="shared" ref="L279" si="395">E279*SUM(I279:K279)</f>
        <v>0</v>
      </c>
    </row>
    <row r="280" spans="1:12" ht="94.5" x14ac:dyDescent="0.35">
      <c r="A280" s="8"/>
      <c r="B280" s="8"/>
      <c r="C280" s="8"/>
      <c r="D280" s="9" t="s">
        <v>406</v>
      </c>
      <c r="E280" s="22"/>
      <c r="F280" s="35"/>
      <c r="G280" s="23"/>
      <c r="I280" s="52"/>
      <c r="J280" s="44"/>
      <c r="K280" s="44"/>
      <c r="L280" s="53"/>
    </row>
    <row r="281" spans="1:12" x14ac:dyDescent="0.35">
      <c r="A281" s="6" t="s">
        <v>407</v>
      </c>
      <c r="B281" s="6" t="s">
        <v>9</v>
      </c>
      <c r="C281" s="6" t="s">
        <v>31</v>
      </c>
      <c r="D281" s="7" t="s">
        <v>408</v>
      </c>
      <c r="E281" s="22">
        <v>1</v>
      </c>
      <c r="F281" s="35">
        <v>24.577761747</v>
      </c>
      <c r="G281" s="23">
        <f>ROUND(E281*F281,2)</f>
        <v>24.58</v>
      </c>
      <c r="I281" s="57"/>
      <c r="J281" s="58">
        <f t="shared" ref="J281" si="396">IFERROR(I281*$J$1,)</f>
        <v>0</v>
      </c>
      <c r="K281" s="58">
        <f t="shared" ref="K281:K284" si="397">IFERROR(I281*$J$2,)</f>
        <v>0</v>
      </c>
      <c r="L281" s="59">
        <f t="shared" ref="L281" si="398">E281*SUM(I281:K281)</f>
        <v>0</v>
      </c>
    </row>
    <row r="282" spans="1:12" ht="94.5" x14ac:dyDescent="0.35">
      <c r="A282" s="8"/>
      <c r="B282" s="8"/>
      <c r="C282" s="8"/>
      <c r="D282" s="9" t="s">
        <v>409</v>
      </c>
      <c r="E282" s="22"/>
      <c r="F282" s="35"/>
      <c r="G282" s="23"/>
      <c r="I282" s="52"/>
      <c r="J282" s="44"/>
      <c r="K282" s="44"/>
      <c r="L282" s="53"/>
    </row>
    <row r="283" spans="1:12" x14ac:dyDescent="0.35">
      <c r="A283" s="6" t="s">
        <v>410</v>
      </c>
      <c r="B283" s="6" t="s">
        <v>9</v>
      </c>
      <c r="C283" s="6" t="s">
        <v>31</v>
      </c>
      <c r="D283" s="7" t="s">
        <v>411</v>
      </c>
      <c r="E283" s="22">
        <v>1</v>
      </c>
      <c r="F283" s="35">
        <v>25.534991559000002</v>
      </c>
      <c r="G283" s="23">
        <f>ROUND(E283*F283,2)</f>
        <v>25.53</v>
      </c>
      <c r="I283" s="57"/>
      <c r="J283" s="58">
        <f t="shared" ref="J283" si="399">IFERROR(I283*$J$1,)</f>
        <v>0</v>
      </c>
      <c r="K283" s="58">
        <f t="shared" ref="K283:K284" si="400">IFERROR(I283*$J$2,)</f>
        <v>0</v>
      </c>
      <c r="L283" s="59">
        <f t="shared" ref="L283" si="401">E283*SUM(I283:K283)</f>
        <v>0</v>
      </c>
    </row>
    <row r="284" spans="1:12" ht="94.5" x14ac:dyDescent="0.35">
      <c r="A284" s="8"/>
      <c r="B284" s="8"/>
      <c r="C284" s="8"/>
      <c r="D284" s="9" t="s">
        <v>412</v>
      </c>
      <c r="E284" s="22"/>
      <c r="F284" s="35"/>
      <c r="G284" s="23"/>
      <c r="I284" s="52"/>
      <c r="J284" s="44"/>
      <c r="K284" s="44"/>
      <c r="L284" s="53"/>
    </row>
    <row r="285" spans="1:12" ht="1" customHeight="1" x14ac:dyDescent="0.35">
      <c r="A285" s="10"/>
      <c r="B285" s="10"/>
      <c r="C285" s="10"/>
      <c r="D285" s="11"/>
      <c r="E285" s="25"/>
      <c r="F285" s="35">
        <v>0</v>
      </c>
      <c r="G285" s="26"/>
      <c r="I285" s="54"/>
      <c r="J285" s="45"/>
      <c r="K285" s="45"/>
      <c r="L285" s="55"/>
    </row>
    <row r="286" spans="1:12" x14ac:dyDescent="0.35">
      <c r="A286" s="27" t="s">
        <v>413</v>
      </c>
      <c r="B286" s="27" t="s">
        <v>6</v>
      </c>
      <c r="C286" s="27" t="s">
        <v>0</v>
      </c>
      <c r="D286" s="28" t="s">
        <v>414</v>
      </c>
      <c r="E286" s="29"/>
      <c r="F286" s="29"/>
      <c r="G286" s="30">
        <f>SUM(G287:G298)</f>
        <v>2187.9899999999998</v>
      </c>
      <c r="I286" s="50"/>
      <c r="J286" s="51"/>
      <c r="K286" s="51"/>
      <c r="L286" s="56">
        <f>SUM(L287:L298)</f>
        <v>0</v>
      </c>
    </row>
    <row r="287" spans="1:12" x14ac:dyDescent="0.35">
      <c r="A287" s="6" t="s">
        <v>415</v>
      </c>
      <c r="B287" s="6" t="s">
        <v>9</v>
      </c>
      <c r="C287" s="6" t="s">
        <v>31</v>
      </c>
      <c r="D287" s="7" t="s">
        <v>416</v>
      </c>
      <c r="E287" s="22">
        <v>3</v>
      </c>
      <c r="F287" s="35">
        <v>52.328563056</v>
      </c>
      <c r="G287" s="23">
        <f>ROUND(E287*F287,2)</f>
        <v>156.99</v>
      </c>
      <c r="I287" s="57"/>
      <c r="J287" s="58">
        <f t="shared" ref="J287" si="402">IFERROR(I287*$J$1,)</f>
        <v>0</v>
      </c>
      <c r="K287" s="58">
        <f t="shared" ref="K287:K298" si="403">IFERROR(I287*$J$2,)</f>
        <v>0</v>
      </c>
      <c r="L287" s="59">
        <f t="shared" ref="L287" si="404">E287*SUM(I287:K287)</f>
        <v>0</v>
      </c>
    </row>
    <row r="288" spans="1:12" ht="39.75" customHeight="1" x14ac:dyDescent="0.35">
      <c r="A288" s="8"/>
      <c r="B288" s="8"/>
      <c r="C288" s="8"/>
      <c r="D288" s="9" t="s">
        <v>417</v>
      </c>
      <c r="E288" s="22"/>
      <c r="F288" s="35"/>
      <c r="G288" s="23"/>
      <c r="I288" s="52"/>
      <c r="J288" s="44"/>
      <c r="K288" s="44"/>
      <c r="L288" s="53"/>
    </row>
    <row r="289" spans="1:12" x14ac:dyDescent="0.35">
      <c r="A289" s="6" t="s">
        <v>418</v>
      </c>
      <c r="B289" s="6" t="s">
        <v>9</v>
      </c>
      <c r="C289" s="6" t="s">
        <v>31</v>
      </c>
      <c r="D289" s="7" t="s">
        <v>419</v>
      </c>
      <c r="E289" s="22">
        <v>3</v>
      </c>
      <c r="F289" s="35">
        <v>305.16131876999998</v>
      </c>
      <c r="G289" s="23">
        <f>ROUND(E289*F289,2)</f>
        <v>915.48</v>
      </c>
      <c r="I289" s="57"/>
      <c r="J289" s="58">
        <f t="shared" ref="J289" si="405">IFERROR(I289*$J$1,)</f>
        <v>0</v>
      </c>
      <c r="K289" s="58">
        <f t="shared" ref="K289:K298" si="406">IFERROR(I289*$J$2,)</f>
        <v>0</v>
      </c>
      <c r="L289" s="59">
        <f t="shared" ref="L289" si="407">E289*SUM(I289:K289)</f>
        <v>0</v>
      </c>
    </row>
    <row r="290" spans="1:12" ht="129" customHeight="1" x14ac:dyDescent="0.35">
      <c r="A290" s="8"/>
      <c r="B290" s="8"/>
      <c r="C290" s="8"/>
      <c r="D290" s="9" t="s">
        <v>420</v>
      </c>
      <c r="E290" s="22"/>
      <c r="F290" s="35"/>
      <c r="G290" s="23"/>
      <c r="I290" s="52"/>
      <c r="J290" s="44"/>
      <c r="K290" s="44"/>
      <c r="L290" s="53"/>
    </row>
    <row r="291" spans="1:12" x14ac:dyDescent="0.35">
      <c r="A291" s="6" t="s">
        <v>421</v>
      </c>
      <c r="B291" s="6" t="s">
        <v>9</v>
      </c>
      <c r="C291" s="6" t="s">
        <v>31</v>
      </c>
      <c r="D291" s="7" t="s">
        <v>422</v>
      </c>
      <c r="E291" s="22">
        <v>3</v>
      </c>
      <c r="F291" s="35">
        <v>331.31673705899999</v>
      </c>
      <c r="G291" s="23">
        <f>ROUND(E291*F291,2)</f>
        <v>993.95</v>
      </c>
      <c r="I291" s="57"/>
      <c r="J291" s="58">
        <f t="shared" ref="J291" si="408">IFERROR(I291*$J$1,)</f>
        <v>0</v>
      </c>
      <c r="K291" s="58">
        <f t="shared" ref="K291:K298" si="409">IFERROR(I291*$J$2,)</f>
        <v>0</v>
      </c>
      <c r="L291" s="59">
        <f t="shared" ref="L291" si="410">E291*SUM(I291:K291)</f>
        <v>0</v>
      </c>
    </row>
    <row r="292" spans="1:12" ht="117" customHeight="1" x14ac:dyDescent="0.35">
      <c r="A292" s="8"/>
      <c r="B292" s="8"/>
      <c r="C292" s="8"/>
      <c r="D292" s="9" t="s">
        <v>423</v>
      </c>
      <c r="E292" s="22"/>
      <c r="F292" s="35"/>
      <c r="G292" s="23"/>
      <c r="I292" s="52"/>
      <c r="J292" s="44"/>
      <c r="K292" s="44"/>
      <c r="L292" s="53"/>
    </row>
    <row r="293" spans="1:12" x14ac:dyDescent="0.35">
      <c r="A293" s="6" t="s">
        <v>424</v>
      </c>
      <c r="B293" s="6" t="s">
        <v>9</v>
      </c>
      <c r="C293" s="6" t="s">
        <v>31</v>
      </c>
      <c r="D293" s="7" t="s">
        <v>425</v>
      </c>
      <c r="E293" s="22">
        <v>3</v>
      </c>
      <c r="F293" s="35">
        <v>26.14655505</v>
      </c>
      <c r="G293" s="23">
        <f>ROUND(E293*F293,2)</f>
        <v>78.44</v>
      </c>
      <c r="I293" s="57"/>
      <c r="J293" s="58">
        <f t="shared" ref="J293" si="411">IFERROR(I293*$J$1,)</f>
        <v>0</v>
      </c>
      <c r="K293" s="58">
        <f t="shared" ref="K293:K298" si="412">IFERROR(I293*$J$2,)</f>
        <v>0</v>
      </c>
      <c r="L293" s="59">
        <f t="shared" ref="L293" si="413">E293*SUM(I293:K293)</f>
        <v>0</v>
      </c>
    </row>
    <row r="294" spans="1:12" ht="105" x14ac:dyDescent="0.35">
      <c r="A294" s="8"/>
      <c r="B294" s="8"/>
      <c r="C294" s="8"/>
      <c r="D294" s="9" t="s">
        <v>426</v>
      </c>
      <c r="E294" s="22"/>
      <c r="F294" s="35"/>
      <c r="G294" s="23"/>
      <c r="I294" s="52"/>
      <c r="J294" s="44"/>
      <c r="K294" s="44"/>
      <c r="L294" s="53"/>
    </row>
    <row r="295" spans="1:12" x14ac:dyDescent="0.35">
      <c r="A295" s="6" t="s">
        <v>427</v>
      </c>
      <c r="B295" s="6" t="s">
        <v>9</v>
      </c>
      <c r="C295" s="6" t="s">
        <v>81</v>
      </c>
      <c r="D295" s="7" t="s">
        <v>428</v>
      </c>
      <c r="E295" s="22">
        <v>3</v>
      </c>
      <c r="F295" s="35">
        <v>6.0890451929999996</v>
      </c>
      <c r="G295" s="23">
        <f>ROUND(E295*F295,2)</f>
        <v>18.27</v>
      </c>
      <c r="I295" s="57"/>
      <c r="J295" s="58">
        <f t="shared" ref="J295" si="414">IFERROR(I295*$J$1,)</f>
        <v>0</v>
      </c>
      <c r="K295" s="58">
        <f t="shared" ref="K295:K298" si="415">IFERROR(I295*$J$2,)</f>
        <v>0</v>
      </c>
      <c r="L295" s="59">
        <f t="shared" ref="L295" si="416">E295*SUM(I295:K295)</f>
        <v>0</v>
      </c>
    </row>
    <row r="296" spans="1:12" ht="114.75" customHeight="1" x14ac:dyDescent="0.35">
      <c r="A296" s="8"/>
      <c r="B296" s="8"/>
      <c r="C296" s="8"/>
      <c r="D296" s="9" t="s">
        <v>429</v>
      </c>
      <c r="E296" s="22"/>
      <c r="F296" s="35"/>
      <c r="G296" s="23"/>
      <c r="I296" s="52"/>
      <c r="J296" s="44"/>
      <c r="K296" s="44"/>
      <c r="L296" s="53"/>
    </row>
    <row r="297" spans="1:12" x14ac:dyDescent="0.35">
      <c r="A297" s="6" t="s">
        <v>430</v>
      </c>
      <c r="B297" s="6" t="s">
        <v>9</v>
      </c>
      <c r="C297" s="6" t="s">
        <v>81</v>
      </c>
      <c r="D297" s="7" t="s">
        <v>431</v>
      </c>
      <c r="E297" s="22">
        <v>3</v>
      </c>
      <c r="F297" s="35">
        <v>8.2871284650000003</v>
      </c>
      <c r="G297" s="23">
        <f>ROUND(E297*F297,2)</f>
        <v>24.86</v>
      </c>
      <c r="I297" s="57"/>
      <c r="J297" s="58">
        <f t="shared" ref="J297" si="417">IFERROR(I297*$J$1,)</f>
        <v>0</v>
      </c>
      <c r="K297" s="58">
        <f t="shared" ref="K297:K298" si="418">IFERROR(I297*$J$2,)</f>
        <v>0</v>
      </c>
      <c r="L297" s="59">
        <f t="shared" ref="L297" si="419">E297*SUM(I297:K297)</f>
        <v>0</v>
      </c>
    </row>
    <row r="298" spans="1:12" ht="87.75" customHeight="1" x14ac:dyDescent="0.35">
      <c r="A298" s="8"/>
      <c r="B298" s="8"/>
      <c r="C298" s="8"/>
      <c r="D298" s="9" t="s">
        <v>432</v>
      </c>
      <c r="E298" s="22"/>
      <c r="F298" s="35"/>
      <c r="G298" s="23"/>
      <c r="I298" s="52"/>
      <c r="J298" s="44"/>
      <c r="K298" s="44"/>
      <c r="L298" s="53"/>
    </row>
    <row r="299" spans="1:12" ht="1" customHeight="1" x14ac:dyDescent="0.35">
      <c r="A299" s="10"/>
      <c r="B299" s="10"/>
      <c r="C299" s="10"/>
      <c r="D299" s="11"/>
      <c r="E299" s="25"/>
      <c r="F299" s="35">
        <v>0</v>
      </c>
      <c r="G299" s="26"/>
      <c r="I299" s="54"/>
      <c r="J299" s="45"/>
      <c r="K299" s="45"/>
      <c r="L299" s="55"/>
    </row>
    <row r="300" spans="1:12" x14ac:dyDescent="0.35">
      <c r="A300" s="27" t="s">
        <v>433</v>
      </c>
      <c r="B300" s="27" t="s">
        <v>6</v>
      </c>
      <c r="C300" s="27" t="s">
        <v>0</v>
      </c>
      <c r="D300" s="28" t="s">
        <v>434</v>
      </c>
      <c r="E300" s="29"/>
      <c r="F300" s="29"/>
      <c r="G300" s="30">
        <f>SUM(G301:G325)</f>
        <v>73984.210000000006</v>
      </c>
      <c r="I300" s="50"/>
      <c r="J300" s="51"/>
      <c r="K300" s="51"/>
      <c r="L300" s="56">
        <f>SUM(L301:L325)</f>
        <v>0</v>
      </c>
    </row>
    <row r="301" spans="1:12" x14ac:dyDescent="0.35">
      <c r="A301" s="6" t="s">
        <v>435</v>
      </c>
      <c r="B301" s="6" t="s">
        <v>9</v>
      </c>
      <c r="C301" s="6" t="s">
        <v>437</v>
      </c>
      <c r="D301" s="7" t="s">
        <v>436</v>
      </c>
      <c r="E301" s="22">
        <v>88</v>
      </c>
      <c r="F301" s="35">
        <v>43.598272641000001</v>
      </c>
      <c r="G301" s="23">
        <f>ROUND(E301*F301,2)</f>
        <v>3836.65</v>
      </c>
      <c r="I301" s="57"/>
      <c r="J301" s="58">
        <f t="shared" ref="J301" si="420">IFERROR(I301*$J$1,)</f>
        <v>0</v>
      </c>
      <c r="K301" s="58">
        <f t="shared" ref="K301:K324" si="421">IFERROR(I301*$J$2,)</f>
        <v>0</v>
      </c>
      <c r="L301" s="59">
        <f t="shared" ref="L301" si="422">E301*SUM(I301:K301)</f>
        <v>0</v>
      </c>
    </row>
    <row r="302" spans="1:12" ht="25.5" customHeight="1" x14ac:dyDescent="0.35">
      <c r="A302" s="8"/>
      <c r="B302" s="8"/>
      <c r="C302" s="8"/>
      <c r="D302" s="9" t="s">
        <v>438</v>
      </c>
      <c r="E302" s="22"/>
      <c r="F302" s="35"/>
      <c r="G302" s="23"/>
      <c r="I302" s="52"/>
      <c r="J302" s="44"/>
      <c r="K302" s="44"/>
      <c r="L302" s="53"/>
    </row>
    <row r="303" spans="1:12" x14ac:dyDescent="0.35">
      <c r="A303" s="6" t="s">
        <v>439</v>
      </c>
      <c r="B303" s="6" t="s">
        <v>9</v>
      </c>
      <c r="C303" s="6" t="s">
        <v>437</v>
      </c>
      <c r="D303" s="7" t="s">
        <v>440</v>
      </c>
      <c r="E303" s="22">
        <v>88</v>
      </c>
      <c r="F303" s="35">
        <v>30.516131876999999</v>
      </c>
      <c r="G303" s="23">
        <f>ROUND(E303*F303,2)</f>
        <v>2685.42</v>
      </c>
      <c r="I303" s="57"/>
      <c r="J303" s="58">
        <f t="shared" ref="J303" si="423">IFERROR(I303*$J$1,)</f>
        <v>0</v>
      </c>
      <c r="K303" s="58">
        <f t="shared" ref="K303:K324" si="424">IFERROR(I303*$J$2,)</f>
        <v>0</v>
      </c>
      <c r="L303" s="59">
        <f t="shared" ref="L303" si="425">E303*SUM(I303:K303)</f>
        <v>0</v>
      </c>
    </row>
    <row r="304" spans="1:12" ht="28.5" customHeight="1" x14ac:dyDescent="0.35">
      <c r="A304" s="8"/>
      <c r="B304" s="8"/>
      <c r="C304" s="8"/>
      <c r="D304" s="9" t="s">
        <v>441</v>
      </c>
      <c r="E304" s="22"/>
      <c r="F304" s="35"/>
      <c r="G304" s="23"/>
      <c r="I304" s="52"/>
      <c r="J304" s="44"/>
      <c r="K304" s="44"/>
      <c r="L304" s="53"/>
    </row>
    <row r="305" spans="1:12" x14ac:dyDescent="0.35">
      <c r="A305" s="6" t="s">
        <v>442</v>
      </c>
      <c r="B305" s="6" t="s">
        <v>9</v>
      </c>
      <c r="C305" s="6" t="s">
        <v>437</v>
      </c>
      <c r="D305" s="7" t="s">
        <v>443</v>
      </c>
      <c r="E305" s="22">
        <v>176</v>
      </c>
      <c r="F305" s="35">
        <v>30.516131876999999</v>
      </c>
      <c r="G305" s="23">
        <f>ROUND(E305*F305,2)</f>
        <v>5370.84</v>
      </c>
      <c r="I305" s="57"/>
      <c r="J305" s="58">
        <f t="shared" ref="J305" si="426">IFERROR(I305*$J$1,)</f>
        <v>0</v>
      </c>
      <c r="K305" s="58">
        <f t="shared" ref="K305:K324" si="427">IFERROR(I305*$J$2,)</f>
        <v>0</v>
      </c>
      <c r="L305" s="59">
        <f t="shared" ref="L305" si="428">E305*SUM(I305:K305)</f>
        <v>0</v>
      </c>
    </row>
    <row r="306" spans="1:12" ht="26.25" customHeight="1" x14ac:dyDescent="0.35">
      <c r="A306" s="8"/>
      <c r="B306" s="8"/>
      <c r="C306" s="8"/>
      <c r="D306" s="9" t="s">
        <v>444</v>
      </c>
      <c r="E306" s="22"/>
      <c r="F306" s="35"/>
      <c r="G306" s="23"/>
      <c r="I306" s="52"/>
      <c r="J306" s="44"/>
      <c r="K306" s="44"/>
      <c r="L306" s="53"/>
    </row>
    <row r="307" spans="1:12" x14ac:dyDescent="0.35">
      <c r="A307" s="6" t="s">
        <v>445</v>
      </c>
      <c r="B307" s="6" t="s">
        <v>9</v>
      </c>
      <c r="C307" s="6" t="s">
        <v>437</v>
      </c>
      <c r="D307" s="7" t="s">
        <v>446</v>
      </c>
      <c r="E307" s="22">
        <v>176</v>
      </c>
      <c r="F307" s="35">
        <v>21.794704701000001</v>
      </c>
      <c r="G307" s="23">
        <f>ROUND(E307*F307,2)</f>
        <v>3835.87</v>
      </c>
      <c r="I307" s="57"/>
      <c r="J307" s="58">
        <f t="shared" ref="J307" si="429">IFERROR(I307*$J$1,)</f>
        <v>0</v>
      </c>
      <c r="K307" s="58">
        <f t="shared" ref="K307:K324" si="430">IFERROR(I307*$J$2,)</f>
        <v>0</v>
      </c>
      <c r="L307" s="59">
        <f t="shared" ref="L307" si="431">E307*SUM(I307:K307)</f>
        <v>0</v>
      </c>
    </row>
    <row r="308" spans="1:12" ht="30.75" customHeight="1" x14ac:dyDescent="0.35">
      <c r="A308" s="8"/>
      <c r="B308" s="8"/>
      <c r="C308" s="8"/>
      <c r="D308" s="9" t="s">
        <v>447</v>
      </c>
      <c r="E308" s="22"/>
      <c r="F308" s="35"/>
      <c r="G308" s="23"/>
      <c r="I308" s="52"/>
      <c r="J308" s="44"/>
      <c r="K308" s="44"/>
      <c r="L308" s="53"/>
    </row>
    <row r="309" spans="1:12" x14ac:dyDescent="0.35">
      <c r="A309" s="6" t="s">
        <v>448</v>
      </c>
      <c r="B309" s="6" t="s">
        <v>9</v>
      </c>
      <c r="C309" s="6" t="s">
        <v>437</v>
      </c>
      <c r="D309" s="7" t="s">
        <v>449</v>
      </c>
      <c r="E309" s="22">
        <v>176</v>
      </c>
      <c r="F309" s="35">
        <v>24.400496966999999</v>
      </c>
      <c r="G309" s="23">
        <f>ROUND(E309*F309,2)</f>
        <v>4294.49</v>
      </c>
      <c r="I309" s="57"/>
      <c r="J309" s="58">
        <f t="shared" ref="J309" si="432">IFERROR(I309*$J$1,)</f>
        <v>0</v>
      </c>
      <c r="K309" s="58">
        <f t="shared" ref="K309:K324" si="433">IFERROR(I309*$J$2,)</f>
        <v>0</v>
      </c>
      <c r="L309" s="59">
        <f t="shared" ref="L309" si="434">E309*SUM(I309:K309)</f>
        <v>0</v>
      </c>
    </row>
    <row r="310" spans="1:12" ht="26.25" customHeight="1" x14ac:dyDescent="0.35">
      <c r="A310" s="8"/>
      <c r="B310" s="8"/>
      <c r="C310" s="8"/>
      <c r="D310" s="9" t="s">
        <v>450</v>
      </c>
      <c r="E310" s="22"/>
      <c r="F310" s="35"/>
      <c r="G310" s="23"/>
      <c r="I310" s="52"/>
      <c r="J310" s="44"/>
      <c r="K310" s="44"/>
      <c r="L310" s="53"/>
    </row>
    <row r="311" spans="1:12" x14ac:dyDescent="0.35">
      <c r="A311" s="6" t="s">
        <v>451</v>
      </c>
      <c r="B311" s="6" t="s">
        <v>9</v>
      </c>
      <c r="C311" s="6" t="s">
        <v>437</v>
      </c>
      <c r="D311" s="7" t="s">
        <v>452</v>
      </c>
      <c r="E311" s="22">
        <v>176</v>
      </c>
      <c r="F311" s="35">
        <v>15.696796269</v>
      </c>
      <c r="G311" s="23">
        <f>ROUND(E311*F311,2)</f>
        <v>2762.64</v>
      </c>
      <c r="I311" s="57"/>
      <c r="J311" s="58">
        <f t="shared" ref="J311" si="435">IFERROR(I311*$J$1,)</f>
        <v>0</v>
      </c>
      <c r="K311" s="58">
        <f t="shared" ref="K311:K324" si="436">IFERROR(I311*$J$2,)</f>
        <v>0</v>
      </c>
      <c r="L311" s="59">
        <f t="shared" ref="L311" si="437">E311*SUM(I311:K311)</f>
        <v>0</v>
      </c>
    </row>
    <row r="312" spans="1:12" ht="30" customHeight="1" x14ac:dyDescent="0.35">
      <c r="A312" s="8"/>
      <c r="B312" s="8"/>
      <c r="C312" s="8"/>
      <c r="D312" s="9" t="s">
        <v>453</v>
      </c>
      <c r="E312" s="22"/>
      <c r="F312" s="35"/>
      <c r="G312" s="23"/>
      <c r="I312" s="52"/>
      <c r="J312" s="44"/>
      <c r="K312" s="44"/>
      <c r="L312" s="53"/>
    </row>
    <row r="313" spans="1:12" x14ac:dyDescent="0.35">
      <c r="A313" s="6" t="s">
        <v>454</v>
      </c>
      <c r="B313" s="6" t="s">
        <v>9</v>
      </c>
      <c r="C313" s="6" t="s">
        <v>3</v>
      </c>
      <c r="D313" s="7" t="s">
        <v>455</v>
      </c>
      <c r="E313" s="22">
        <v>4</v>
      </c>
      <c r="F313" s="35">
        <v>226.695063903</v>
      </c>
      <c r="G313" s="23">
        <f>ROUND(E313*F313,2)</f>
        <v>906.78</v>
      </c>
      <c r="I313" s="57"/>
      <c r="J313" s="58">
        <f t="shared" ref="J313" si="438">IFERROR(I313*$J$1,)</f>
        <v>0</v>
      </c>
      <c r="K313" s="58">
        <f t="shared" ref="K313:K324" si="439">IFERROR(I313*$J$2,)</f>
        <v>0</v>
      </c>
      <c r="L313" s="59">
        <f t="shared" ref="L313" si="440">E313*SUM(I313:K313)</f>
        <v>0</v>
      </c>
    </row>
    <row r="314" spans="1:12" ht="48.75" customHeight="1" x14ac:dyDescent="0.35">
      <c r="A314" s="8"/>
      <c r="B314" s="8"/>
      <c r="C314" s="8"/>
      <c r="D314" s="9" t="s">
        <v>456</v>
      </c>
      <c r="E314" s="22"/>
      <c r="F314" s="35"/>
      <c r="G314" s="23"/>
      <c r="I314" s="52"/>
      <c r="J314" s="44"/>
      <c r="K314" s="44"/>
      <c r="L314" s="53"/>
    </row>
    <row r="315" spans="1:12" x14ac:dyDescent="0.35">
      <c r="A315" s="6" t="s">
        <v>457</v>
      </c>
      <c r="B315" s="6" t="s">
        <v>9</v>
      </c>
      <c r="C315" s="6" t="s">
        <v>3</v>
      </c>
      <c r="D315" s="7" t="s">
        <v>458</v>
      </c>
      <c r="E315" s="22">
        <v>2</v>
      </c>
      <c r="F315" s="35">
        <v>165.68052662700001</v>
      </c>
      <c r="G315" s="23">
        <f>ROUND(E315*F315,2)</f>
        <v>331.36</v>
      </c>
      <c r="I315" s="57"/>
      <c r="J315" s="58">
        <f t="shared" ref="J315" si="441">IFERROR(I315*$J$1,)</f>
        <v>0</v>
      </c>
      <c r="K315" s="58">
        <f t="shared" ref="K315:K324" si="442">IFERROR(I315*$J$2,)</f>
        <v>0</v>
      </c>
      <c r="L315" s="59">
        <f t="shared" ref="L315" si="443">E315*SUM(I315:K315)</f>
        <v>0</v>
      </c>
    </row>
    <row r="316" spans="1:12" ht="39" customHeight="1" x14ac:dyDescent="0.35">
      <c r="A316" s="8"/>
      <c r="B316" s="8"/>
      <c r="C316" s="8"/>
      <c r="D316" s="9" t="s">
        <v>459</v>
      </c>
      <c r="E316" s="22"/>
      <c r="F316" s="35"/>
      <c r="G316" s="23"/>
      <c r="I316" s="52"/>
      <c r="J316" s="44"/>
      <c r="K316" s="44"/>
      <c r="L316" s="53"/>
    </row>
    <row r="317" spans="1:12" x14ac:dyDescent="0.35">
      <c r="A317" s="6" t="s">
        <v>460</v>
      </c>
      <c r="B317" s="6" t="s">
        <v>9</v>
      </c>
      <c r="C317" s="6" t="s">
        <v>3</v>
      </c>
      <c r="D317" s="7" t="s">
        <v>461</v>
      </c>
      <c r="E317" s="22">
        <v>20</v>
      </c>
      <c r="F317" s="35">
        <v>261.57190936799998</v>
      </c>
      <c r="G317" s="23">
        <f>ROUND(E317*F317,2)</f>
        <v>5231.4399999999996</v>
      </c>
      <c r="I317" s="57"/>
      <c r="J317" s="58">
        <f t="shared" ref="J317" si="444">IFERROR(I317*$J$1,)</f>
        <v>0</v>
      </c>
      <c r="K317" s="58">
        <f t="shared" ref="K317:K324" si="445">IFERROR(I317*$J$2,)</f>
        <v>0</v>
      </c>
      <c r="L317" s="59">
        <f t="shared" ref="L317" si="446">E317*SUM(I317:K317)</f>
        <v>0</v>
      </c>
    </row>
    <row r="318" spans="1:12" ht="39.75" customHeight="1" x14ac:dyDescent="0.35">
      <c r="A318" s="8"/>
      <c r="B318" s="8"/>
      <c r="C318" s="8"/>
      <c r="D318" s="9" t="s">
        <v>462</v>
      </c>
      <c r="E318" s="22"/>
      <c r="F318" s="35"/>
      <c r="G318" s="23"/>
      <c r="I318" s="52"/>
      <c r="J318" s="44"/>
      <c r="K318" s="44"/>
      <c r="L318" s="53"/>
    </row>
    <row r="319" spans="1:12" x14ac:dyDescent="0.35">
      <c r="A319" s="6" t="s">
        <v>463</v>
      </c>
      <c r="B319" s="6" t="s">
        <v>9</v>
      </c>
      <c r="C319" s="6" t="s">
        <v>3</v>
      </c>
      <c r="D319" s="7" t="s">
        <v>464</v>
      </c>
      <c r="E319" s="22">
        <v>92</v>
      </c>
      <c r="F319" s="35">
        <v>30.516131876999999</v>
      </c>
      <c r="G319" s="23">
        <f>ROUND(E319*F319,2)</f>
        <v>2807.48</v>
      </c>
      <c r="I319" s="57"/>
      <c r="J319" s="58">
        <f t="shared" ref="J319" si="447">IFERROR(I319*$J$1,)</f>
        <v>0</v>
      </c>
      <c r="K319" s="58">
        <f t="shared" ref="K319:K324" si="448">IFERROR(I319*$J$2,)</f>
        <v>0</v>
      </c>
      <c r="L319" s="59">
        <f t="shared" ref="L319" si="449">E319*SUM(I319:K319)</f>
        <v>0</v>
      </c>
    </row>
    <row r="320" spans="1:12" ht="60.75" customHeight="1" x14ac:dyDescent="0.35">
      <c r="A320" s="8"/>
      <c r="B320" s="8"/>
      <c r="C320" s="8"/>
      <c r="D320" s="9" t="s">
        <v>465</v>
      </c>
      <c r="E320" s="22"/>
      <c r="F320" s="35"/>
      <c r="G320" s="23"/>
      <c r="I320" s="52"/>
      <c r="J320" s="44"/>
      <c r="K320" s="44"/>
      <c r="L320" s="53"/>
    </row>
    <row r="321" spans="1:12" x14ac:dyDescent="0.35">
      <c r="A321" s="6" t="s">
        <v>466</v>
      </c>
      <c r="B321" s="6" t="s">
        <v>9</v>
      </c>
      <c r="C321" s="6" t="s">
        <v>3</v>
      </c>
      <c r="D321" s="7" t="s">
        <v>467</v>
      </c>
      <c r="E321" s="22">
        <v>12</v>
      </c>
      <c r="F321" s="35">
        <v>392.35786405200002</v>
      </c>
      <c r="G321" s="23">
        <f>ROUND(E321*F321,2)</f>
        <v>4708.29</v>
      </c>
      <c r="I321" s="57"/>
      <c r="J321" s="58">
        <f t="shared" ref="J321" si="450">IFERROR(I321*$J$1,)</f>
        <v>0</v>
      </c>
      <c r="K321" s="58">
        <f t="shared" ref="K321:K324" si="451">IFERROR(I321*$J$2,)</f>
        <v>0</v>
      </c>
      <c r="L321" s="59">
        <f t="shared" ref="L321" si="452">E321*SUM(I321:K321)</f>
        <v>0</v>
      </c>
    </row>
    <row r="322" spans="1:12" ht="101.25" customHeight="1" x14ac:dyDescent="0.35">
      <c r="A322" s="8"/>
      <c r="B322" s="8"/>
      <c r="C322" s="8"/>
      <c r="D322" s="9" t="s">
        <v>468</v>
      </c>
      <c r="E322" s="22"/>
      <c r="F322" s="35"/>
      <c r="G322" s="23"/>
      <c r="I322" s="52"/>
      <c r="J322" s="44"/>
      <c r="K322" s="44"/>
      <c r="L322" s="53"/>
    </row>
    <row r="323" spans="1:12" x14ac:dyDescent="0.35">
      <c r="A323" s="6" t="s">
        <v>469</v>
      </c>
      <c r="B323" s="6" t="s">
        <v>9</v>
      </c>
      <c r="C323" s="6" t="s">
        <v>3</v>
      </c>
      <c r="D323" s="7" t="s">
        <v>470</v>
      </c>
      <c r="E323" s="22">
        <v>12</v>
      </c>
      <c r="F323" s="35">
        <v>331.31673705899999</v>
      </c>
      <c r="G323" s="23">
        <f>ROUND(E323*F323,2)</f>
        <v>3975.8</v>
      </c>
      <c r="I323" s="57"/>
      <c r="J323" s="58">
        <f t="shared" ref="J323:J325" si="453">IFERROR(I323*$J$1,)</f>
        <v>0</v>
      </c>
      <c r="K323" s="58">
        <f t="shared" ref="K323:K324" si="454">IFERROR(I323*$J$2,)</f>
        <v>0</v>
      </c>
      <c r="L323" s="59">
        <f t="shared" ref="L323" si="455">E323*SUM(I323:K323)</f>
        <v>0</v>
      </c>
    </row>
    <row r="324" spans="1:12" ht="101.25" customHeight="1" x14ac:dyDescent="0.35">
      <c r="A324" s="8"/>
      <c r="B324" s="8"/>
      <c r="C324" s="8"/>
      <c r="D324" s="9" t="s">
        <v>468</v>
      </c>
      <c r="E324" s="22"/>
      <c r="F324" s="35"/>
      <c r="G324" s="23"/>
      <c r="I324" s="52"/>
      <c r="J324" s="44"/>
      <c r="K324" s="44"/>
      <c r="L324" s="53"/>
    </row>
    <row r="325" spans="1:12" ht="15" thickBot="1" x14ac:dyDescent="0.4">
      <c r="A325" s="6" t="s">
        <v>471</v>
      </c>
      <c r="B325" s="6" t="s">
        <v>9</v>
      </c>
      <c r="C325" s="6" t="s">
        <v>0</v>
      </c>
      <c r="D325" s="7" t="s">
        <v>472</v>
      </c>
      <c r="E325" s="22">
        <v>150</v>
      </c>
      <c r="F325" s="35">
        <v>221.580975</v>
      </c>
      <c r="G325" s="23">
        <f>ROUND(E325*F325,2)</f>
        <v>33237.15</v>
      </c>
      <c r="I325" s="66"/>
      <c r="J325" s="67">
        <f t="shared" si="453"/>
        <v>0</v>
      </c>
      <c r="K325" s="67">
        <f t="shared" ref="K325" si="456">IFERROR(I325*$J$2,)</f>
        <v>0</v>
      </c>
      <c r="L325" s="68">
        <f t="shared" ref="L325" si="457">E325*SUM(I325:K325)</f>
        <v>0</v>
      </c>
    </row>
    <row r="326" spans="1:12" ht="1" customHeight="1" x14ac:dyDescent="0.35">
      <c r="A326" s="10"/>
      <c r="B326" s="10"/>
      <c r="C326" s="10"/>
      <c r="D326" s="11"/>
      <c r="E326" s="18"/>
      <c r="F326" s="22"/>
      <c r="G326" s="18"/>
    </row>
    <row r="327" spans="1:12" x14ac:dyDescent="0.35">
      <c r="B327" s="8"/>
      <c r="C327" s="8"/>
      <c r="D327" s="9"/>
      <c r="E327" s="15"/>
      <c r="F327" s="21" t="s">
        <v>477</v>
      </c>
      <c r="G327" s="21">
        <f>G6+G14+G46+G286+G300</f>
        <v>328122.67</v>
      </c>
      <c r="H327" t="s">
        <v>478</v>
      </c>
      <c r="L327"/>
    </row>
    <row r="328" spans="1:12" x14ac:dyDescent="0.35">
      <c r="B328" s="8"/>
      <c r="C328" s="14" t="s">
        <v>478</v>
      </c>
      <c r="D328" t="s">
        <v>479</v>
      </c>
      <c r="E328" s="17"/>
      <c r="F328" s="17"/>
      <c r="G328" s="17"/>
    </row>
    <row r="329" spans="1:12" x14ac:dyDescent="0.35">
      <c r="A329" s="8"/>
      <c r="I329" s="41" t="s">
        <v>499</v>
      </c>
      <c r="J329" s="41" t="s">
        <v>493</v>
      </c>
      <c r="K329" s="41" t="s">
        <v>494</v>
      </c>
      <c r="L329" s="41" t="s">
        <v>495</v>
      </c>
    </row>
    <row r="330" spans="1:12" ht="19" customHeight="1" x14ac:dyDescent="0.35">
      <c r="A330" s="8"/>
      <c r="I330" s="41"/>
      <c r="J330" s="41"/>
      <c r="K330" s="41"/>
      <c r="L330" s="41"/>
    </row>
    <row r="331" spans="1:12" ht="15" thickBot="1" x14ac:dyDescent="0.4">
      <c r="A331" s="8"/>
      <c r="F331" s="38"/>
      <c r="G331" s="38"/>
      <c r="H331" s="33" t="s">
        <v>483</v>
      </c>
      <c r="I331" s="69">
        <f>IFERROR((L331*1)/(1+J1+J2),)</f>
        <v>0</v>
      </c>
      <c r="J331" s="69">
        <f>IFERROR((L331*J1)/(1+J1+J2),)</f>
        <v>0</v>
      </c>
      <c r="K331" s="69">
        <f>IFERROR((L331*J2)/(1+J1+J2),)</f>
        <v>0</v>
      </c>
      <c r="L331" s="70">
        <f>L6+L14+L46+L286+L300</f>
        <v>0</v>
      </c>
    </row>
    <row r="332" spans="1:12" ht="15" thickBot="1" x14ac:dyDescent="0.4">
      <c r="F332" s="20"/>
      <c r="H332" s="33" t="s">
        <v>480</v>
      </c>
      <c r="I332" s="72">
        <v>0.21</v>
      </c>
      <c r="J332" s="71"/>
      <c r="K332" s="71"/>
      <c r="L332" s="70">
        <f>L331*I332</f>
        <v>0</v>
      </c>
    </row>
    <row r="333" spans="1:12" x14ac:dyDescent="0.35">
      <c r="H333" s="33" t="s">
        <v>481</v>
      </c>
      <c r="I333" s="71"/>
      <c r="J333" s="71"/>
      <c r="K333" s="71"/>
      <c r="L333" s="70">
        <f>SUM(L331,L332)</f>
        <v>0</v>
      </c>
    </row>
    <row r="334" spans="1:12" x14ac:dyDescent="0.35">
      <c r="I334" s="39"/>
      <c r="J334" s="46"/>
      <c r="K334" s="46"/>
    </row>
    <row r="336" spans="1:12" ht="43.5" x14ac:dyDescent="0.35">
      <c r="B336" s="37" t="s">
        <v>485</v>
      </c>
      <c r="D336" s="36" t="s">
        <v>484</v>
      </c>
    </row>
  </sheetData>
  <sheetProtection algorithmName="SHA-512" hashValue="B8V38XTfBpswEliAx865+e8MnZJCYEGgvvlWhwDDTPJcj9Qr/NpKwUWS9RsOLsoXsZV89mRrqIdqMSZQyFaVDQ==" saltValue="UWJTqZ5suHa+2TgnXn1QfA==" spinCount="100000" sheet="1" autoFilter="0" pivotTables="0"/>
  <mergeCells count="9">
    <mergeCell ref="I329:I330"/>
    <mergeCell ref="J329:J330"/>
    <mergeCell ref="K329:K330"/>
    <mergeCell ref="L329:L330"/>
    <mergeCell ref="A4:G4"/>
    <mergeCell ref="I4:I5"/>
    <mergeCell ref="L4:L5"/>
    <mergeCell ref="J4:J5"/>
    <mergeCell ref="K4:K5"/>
  </mergeCells>
  <dataValidations count="1">
    <dataValidation type="list" allowBlank="1" showInputMessage="1" showErrorMessage="1" sqref="B6:B328" xr:uid="{00000000-0002-0000-0000-000000000000}">
      <formula1>"Capítulo,Partida,Mano de obra,Maquinaria,Material,Otros,"</formula1>
    </dataValidation>
  </dataValidations>
  <pageMargins left="0.7" right="0.7" top="0.75" bottom="0.75" header="0.3" footer="0.3"/>
  <pageSetup paperSize="9" scale="91"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Martín Romero, Mª Jesús</dc:creator>
  <cp:lastModifiedBy>Pery Trenor, Teresa</cp:lastModifiedBy>
  <cp:lastPrinted>2017-02-28T08:32:00Z</cp:lastPrinted>
  <dcterms:created xsi:type="dcterms:W3CDTF">2017-02-28T07:29:12Z</dcterms:created>
  <dcterms:modified xsi:type="dcterms:W3CDTF">2021-11-17T13:31:22Z</dcterms:modified>
</cp:coreProperties>
</file>