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codeName="ThisWorkbook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1\6012100362_6000009973_SeO_Red Hat\2. Licitacion\A_publicar\"/>
    </mc:Choice>
  </mc:AlternateContent>
  <xr:revisionPtr revIDLastSave="0" documentId="8_{815903FC-B67F-4935-8277-A67AAEFEA98E}" xr6:coauthVersionLast="36" xr6:coauthVersionMax="36" xr10:uidLastSave="{00000000-0000-0000-0000-000000000000}"/>
  <bookViews>
    <workbookView xWindow="0" yWindow="0" windowWidth="23040" windowHeight="8490" xr2:uid="{00000000-000D-0000-FFFF-FFFF00000000}"/>
  </bookViews>
  <sheets>
    <sheet name="Presupuesto 2022-24" sheetId="1" r:id="rId1"/>
  </sheets>
  <calcPr calcId="191029"/>
</workbook>
</file>

<file path=xl/calcChain.xml><?xml version="1.0" encoding="utf-8"?>
<calcChain xmlns="http://schemas.openxmlformats.org/spreadsheetml/2006/main">
  <c r="H9" i="1" l="1"/>
  <c r="I9" i="1"/>
  <c r="H10" i="1"/>
  <c r="H11" i="1"/>
  <c r="H12" i="1"/>
  <c r="I12" i="1"/>
  <c r="H13" i="1"/>
  <c r="H14" i="1"/>
  <c r="I14" i="1"/>
  <c r="J9" i="1" l="1"/>
  <c r="J14" i="1"/>
  <c r="J12" i="1"/>
  <c r="I32" i="1" l="1"/>
  <c r="I13" i="1" l="1"/>
  <c r="J13" i="1" s="1"/>
  <c r="I10" i="1"/>
  <c r="J10" i="1" s="1"/>
  <c r="I11" i="1"/>
  <c r="J11" i="1" s="1"/>
  <c r="F19" i="1"/>
  <c r="H19" i="1" s="1"/>
  <c r="I19" i="1"/>
  <c r="I8" i="1"/>
  <c r="I7" i="1"/>
  <c r="J19" i="1" l="1"/>
  <c r="H8" i="1" l="1"/>
  <c r="H7" i="1"/>
  <c r="J8" i="1" l="1"/>
  <c r="J7" i="1"/>
  <c r="J21" i="1" l="1"/>
  <c r="J23" i="1" s="1"/>
  <c r="J24" i="1" l="1"/>
  <c r="J25" i="1" s="1"/>
  <c r="J27" i="1" s="1"/>
  <c r="J2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3633</author>
  </authors>
  <commentList>
    <comment ref="N61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3633:</t>
        </r>
        <r>
          <rPr>
            <sz val="8"/>
            <color indexed="81"/>
            <rFont val="Tahoma"/>
            <family val="2"/>
          </rPr>
          <t xml:space="preserve">
Comunicado por Juan Pouso el 31/03/2008</t>
        </r>
      </text>
    </comment>
  </commentList>
</comments>
</file>

<file path=xl/sharedStrings.xml><?xml version="1.0" encoding="utf-8"?>
<sst xmlns="http://schemas.openxmlformats.org/spreadsheetml/2006/main" count="39" uniqueCount="34">
  <si>
    <t>Apartado</t>
  </si>
  <si>
    <t>Elemento</t>
  </si>
  <si>
    <t>Fecha fin garantía</t>
  </si>
  <si>
    <t>Nº Elementos</t>
  </si>
  <si>
    <t>Coste mes item</t>
  </si>
  <si>
    <t>Networker</t>
  </si>
  <si>
    <t>Duración del contrato:</t>
  </si>
  <si>
    <t>Desde</t>
  </si>
  <si>
    <t>Coste</t>
  </si>
  <si>
    <t>Meses del ítem en el periodo</t>
  </si>
  <si>
    <t>Período previsto</t>
  </si>
  <si>
    <t>Servicios Profesionales</t>
  </si>
  <si>
    <t>IVA</t>
  </si>
  <si>
    <t>Software</t>
  </si>
  <si>
    <t>Licencias VMware</t>
  </si>
  <si>
    <r>
      <t xml:space="preserve">Coste unitario mensual 
</t>
    </r>
    <r>
      <rPr>
        <b/>
        <sz val="9"/>
        <color theme="0"/>
        <rFont val="Arial"/>
        <family val="2"/>
      </rPr>
      <t>(1) (2)</t>
    </r>
  </si>
  <si>
    <t>Jornadas profesionales de servicios proactivos (*)</t>
  </si>
  <si>
    <t>Red Hat Enterprise Linux for Virtual Datacenters, Premium</t>
  </si>
  <si>
    <t>Red Hat Enterprise Linux for Virtual Datacenters, Standard</t>
  </si>
  <si>
    <t>Smart Management for Unlimited Guests</t>
  </si>
  <si>
    <t>Red Hat Enterprise Linux Server, Premium (Physical or Virtual Nodes)</t>
  </si>
  <si>
    <t>Smart Management</t>
  </si>
  <si>
    <t>Red Hat OpenShift Container Platform Standard (2 Cores or 4 vCPUs)</t>
  </si>
  <si>
    <t>(*) Las jornadas profesionales totales (20) se prorratean a lo largo del contrato, pero se consumirán según lo decida Metro.</t>
  </si>
  <si>
    <t>(2) En el ítem "Jornadas profesionales" se introducirá en este campo el valor de una (1) de las jornadas a incluir en el contrato (20)</t>
  </si>
  <si>
    <t>Red Hat Enterprise Linux Server, Standard (Physical or Virtual Nodes)</t>
  </si>
  <si>
    <t>Total presupuesto</t>
  </si>
  <si>
    <t>Gastos generales</t>
  </si>
  <si>
    <t>Beneficio industrial</t>
  </si>
  <si>
    <t>Total base imponible</t>
  </si>
  <si>
    <t>Total presupuesto base licitación</t>
  </si>
  <si>
    <t>(1) Se rellenará este importe unitario. Las cantidades serán sin IVA y sin incluir los conceptos de Gastos generales y Beneficio industrial que se aplicará posteriormente</t>
  </si>
  <si>
    <r>
      <t xml:space="preserve">Se deben rellenar </t>
    </r>
    <r>
      <rPr>
        <b/>
        <sz val="10"/>
        <rFont val="Arial"/>
        <family val="2"/>
      </rPr>
      <t>todas</t>
    </r>
    <r>
      <rPr>
        <sz val="10"/>
        <rFont val="Arial"/>
        <family val="2"/>
      </rPr>
      <t xml:space="preserve"> las celdas marcadas en verde</t>
    </r>
  </si>
  <si>
    <r>
      <rPr>
        <b/>
        <sz val="10"/>
        <rFont val="Arial"/>
        <family val="2"/>
      </rPr>
      <t>Nota</t>
    </r>
    <r>
      <rPr>
        <sz val="10"/>
        <rFont val="Arial"/>
        <family val="2"/>
      </rPr>
      <t>: Se tendrán en cuenta las notas del apartado “27.Evaluación de las ofertas” del cuadro resumen del Pliego de Condiciones Particulares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</si>
</sst>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dd/mm/yyyy;@"/>
    <numFmt numFmtId="165" formatCode="#0&quot; meses&quot;"/>
  </numFmts>
  <fonts count="18" x14ac:knownFonts="1">
    <font>
      <sz val="10"/>
      <name val="Arial"/>
      <family val="2"/>
    </font>
    <font>
      <sz val="10"/>
      <name val="Arial"/>
      <family val="2"/>
    </font>
    <font>
      <sz val="12"/>
      <name val="Arial Narrow"/>
      <family val="2"/>
    </font>
    <font>
      <b/>
      <sz val="10"/>
      <name val="Arial"/>
      <family val="2"/>
    </font>
    <font>
      <b/>
      <sz val="12"/>
      <name val="Trebuchet MS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2"/>
      <color indexed="18"/>
      <name val="Arial"/>
      <family val="2"/>
    </font>
    <font>
      <sz val="10"/>
      <color indexed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color theme="0"/>
      <name val="Arial"/>
      <family val="2"/>
    </font>
    <font>
      <sz val="12"/>
      <name val="Arial"/>
      <family val="2"/>
    </font>
    <font>
      <b/>
      <sz val="9"/>
      <color theme="0"/>
      <name val="Arial"/>
      <family val="2"/>
    </font>
    <font>
      <sz val="1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3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E285"/>
        <bgColor indexed="64"/>
      </patternFill>
    </fill>
    <fill>
      <patternFill patternType="solid">
        <fgColor theme="1" tint="0.34998626667073579"/>
        <bgColor theme="4"/>
      </patternFill>
    </fill>
    <fill>
      <patternFill patternType="solid">
        <fgColor theme="3" tint="0.59999389629810485"/>
        <bgColor theme="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34998626667073579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 tint="-0.34998626667073579"/>
      </bottom>
      <diagonal/>
    </border>
    <border>
      <left/>
      <right style="medium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theme="0" tint="-0.34998626667073579"/>
      </top>
      <bottom style="medium">
        <color indexed="64"/>
      </bottom>
      <diagonal/>
    </border>
    <border>
      <left/>
      <right style="medium">
        <color indexed="64"/>
      </right>
      <top style="thin">
        <color theme="0" tint="-0.34998626667073579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0">
    <xf numFmtId="0" fontId="0" fillId="0" borderId="0" xfId="0"/>
    <xf numFmtId="0" fontId="2" fillId="2" borderId="1" xfId="0" applyFont="1" applyFill="1" applyBorder="1" applyAlignment="1" applyProtection="1">
      <alignment vertical="center" wrapText="1"/>
    </xf>
    <xf numFmtId="0" fontId="0" fillId="0" borderId="0" xfId="0" applyProtection="1"/>
    <xf numFmtId="164" fontId="0" fillId="0" borderId="0" xfId="0" applyNumberFormat="1" applyProtection="1"/>
    <xf numFmtId="0" fontId="3" fillId="0" borderId="0" xfId="0" applyFont="1" applyProtection="1"/>
    <xf numFmtId="0" fontId="1" fillId="0" borderId="0" xfId="0" applyFont="1" applyBorder="1" applyProtection="1"/>
    <xf numFmtId="164" fontId="0" fillId="0" borderId="0" xfId="0" applyNumberFormat="1" applyBorder="1" applyProtection="1"/>
    <xf numFmtId="2" fontId="0" fillId="0" borderId="0" xfId="0" applyNumberFormat="1" applyFill="1" applyBorder="1" applyProtection="1"/>
    <xf numFmtId="4" fontId="0" fillId="0" borderId="0" xfId="0" applyNumberFormat="1" applyFill="1" applyBorder="1" applyProtection="1"/>
    <xf numFmtId="0" fontId="4" fillId="0" borderId="0" xfId="0" applyFont="1" applyProtection="1"/>
    <xf numFmtId="0" fontId="5" fillId="0" borderId="0" xfId="0" applyFont="1" applyFill="1" applyProtection="1"/>
    <xf numFmtId="14" fontId="0" fillId="0" borderId="0" xfId="0" applyNumberFormat="1" applyProtection="1"/>
    <xf numFmtId="0" fontId="5" fillId="0" borderId="0" xfId="0" applyFont="1" applyProtection="1"/>
    <xf numFmtId="0" fontId="3" fillId="4" borderId="0" xfId="0" applyFont="1" applyFill="1" applyProtection="1"/>
    <xf numFmtId="2" fontId="0" fillId="0" borderId="0" xfId="0" applyNumberFormat="1" applyProtection="1"/>
    <xf numFmtId="4" fontId="0" fillId="0" borderId="0" xfId="0" applyNumberFormat="1" applyBorder="1" applyProtection="1"/>
    <xf numFmtId="0" fontId="6" fillId="4" borderId="0" xfId="0" applyFont="1" applyFill="1" applyProtection="1"/>
    <xf numFmtId="14" fontId="0" fillId="0" borderId="0" xfId="0" applyNumberFormat="1" applyFill="1" applyProtection="1"/>
    <xf numFmtId="0" fontId="0" fillId="0" borderId="0" xfId="0" applyFill="1" applyProtection="1"/>
    <xf numFmtId="164" fontId="0" fillId="0" borderId="0" xfId="0" applyNumberFormat="1" applyFill="1" applyBorder="1" applyProtection="1"/>
    <xf numFmtId="4" fontId="0" fillId="0" borderId="0" xfId="0" applyNumberFormat="1" applyProtection="1"/>
    <xf numFmtId="4" fontId="1" fillId="0" borderId="0" xfId="0" applyNumberFormat="1" applyFont="1" applyProtection="1"/>
    <xf numFmtId="4" fontId="0" fillId="0" borderId="0" xfId="0" applyNumberFormat="1" applyFill="1" applyProtection="1"/>
    <xf numFmtId="0" fontId="1" fillId="0" borderId="0" xfId="0" applyFont="1" applyFill="1" applyBorder="1" applyProtection="1"/>
    <xf numFmtId="4" fontId="3" fillId="0" borderId="0" xfId="0" applyNumberFormat="1" applyFont="1" applyFill="1" applyBorder="1" applyProtection="1"/>
    <xf numFmtId="0" fontId="0" fillId="0" borderId="0" xfId="0" applyFill="1" applyBorder="1" applyProtection="1"/>
    <xf numFmtId="0" fontId="3" fillId="0" borderId="0" xfId="0" applyFont="1" applyFill="1" applyBorder="1" applyProtection="1"/>
    <xf numFmtId="0" fontId="3" fillId="0" borderId="0" xfId="0" applyFont="1" applyFill="1" applyBorder="1" applyAlignment="1" applyProtection="1">
      <alignment vertical="center"/>
    </xf>
    <xf numFmtId="0" fontId="10" fillId="0" borderId="0" xfId="0" applyFont="1" applyBorder="1" applyProtection="1"/>
    <xf numFmtId="4" fontId="3" fillId="0" borderId="0" xfId="0" applyNumberFormat="1" applyFont="1" applyBorder="1" applyProtection="1"/>
    <xf numFmtId="0" fontId="3" fillId="0" borderId="0" xfId="0" applyFont="1" applyBorder="1" applyProtection="1"/>
    <xf numFmtId="0" fontId="0" fillId="0" borderId="0" xfId="0" applyBorder="1" applyProtection="1"/>
    <xf numFmtId="0" fontId="8" fillId="2" borderId="0" xfId="0" applyFont="1" applyFill="1" applyBorder="1" applyAlignment="1" applyProtection="1">
      <alignment horizontal="justify" vertical="center"/>
    </xf>
    <xf numFmtId="0" fontId="0" fillId="6" borderId="0" xfId="0" applyFont="1" applyFill="1" applyProtection="1"/>
    <xf numFmtId="14" fontId="0" fillId="6" borderId="0" xfId="0" applyNumberFormat="1" applyFill="1" applyProtection="1"/>
    <xf numFmtId="4" fontId="0" fillId="9" borderId="3" xfId="0" applyNumberFormat="1" applyFill="1" applyBorder="1" applyProtection="1"/>
    <xf numFmtId="2" fontId="0" fillId="9" borderId="8" xfId="0" applyNumberFormat="1" applyFill="1" applyBorder="1" applyProtection="1"/>
    <xf numFmtId="4" fontId="0" fillId="9" borderId="9" xfId="0" applyNumberFormat="1" applyFill="1" applyBorder="1" applyProtection="1"/>
    <xf numFmtId="0" fontId="1" fillId="10" borderId="2" xfId="0" applyFont="1" applyFill="1" applyBorder="1" applyProtection="1"/>
    <xf numFmtId="2" fontId="0" fillId="9" borderId="12" xfId="0" applyNumberFormat="1" applyFill="1" applyBorder="1" applyProtection="1"/>
    <xf numFmtId="4" fontId="0" fillId="9" borderId="13" xfId="0" applyNumberFormat="1" applyFill="1" applyBorder="1" applyProtection="1"/>
    <xf numFmtId="14" fontId="11" fillId="0" borderId="0" xfId="0" applyNumberFormat="1" applyFont="1" applyFill="1" applyProtection="1"/>
    <xf numFmtId="0" fontId="0" fillId="0" borderId="0" xfId="0" applyFill="1" applyAlignment="1" applyProtection="1">
      <alignment wrapText="1"/>
    </xf>
    <xf numFmtId="44" fontId="9" fillId="9" borderId="14" xfId="2" applyFont="1" applyFill="1" applyBorder="1" applyAlignment="1" applyProtection="1"/>
    <xf numFmtId="44" fontId="9" fillId="9" borderId="15" xfId="2" applyFont="1" applyFill="1" applyBorder="1" applyAlignment="1" applyProtection="1"/>
    <xf numFmtId="2" fontId="1" fillId="10" borderId="2" xfId="0" applyNumberFormat="1" applyFont="1" applyFill="1" applyBorder="1" applyProtection="1"/>
    <xf numFmtId="2" fontId="0" fillId="9" borderId="16" xfId="0" applyNumberFormat="1" applyFill="1" applyBorder="1" applyProtection="1"/>
    <xf numFmtId="4" fontId="0" fillId="9" borderId="17" xfId="0" applyNumberFormat="1" applyFill="1" applyBorder="1" applyProtection="1"/>
    <xf numFmtId="0" fontId="14" fillId="7" borderId="4" xfId="0" applyFont="1" applyFill="1" applyBorder="1" applyAlignment="1" applyProtection="1">
      <alignment horizontal="left" vertical="center" wrapText="1" indent="1"/>
    </xf>
    <xf numFmtId="0" fontId="14" fillId="7" borderId="4" xfId="0" applyFont="1" applyFill="1" applyBorder="1" applyAlignment="1" applyProtection="1">
      <alignment horizontal="center" vertical="center" wrapText="1"/>
    </xf>
    <xf numFmtId="0" fontId="9" fillId="8" borderId="10" xfId="0" applyFont="1" applyFill="1" applyBorder="1" applyAlignment="1" applyProtection="1">
      <alignment horizontal="center" vertical="center" wrapText="1"/>
    </xf>
    <xf numFmtId="0" fontId="9" fillId="8" borderId="11" xfId="0" applyFont="1" applyFill="1" applyBorder="1" applyAlignment="1" applyProtection="1">
      <alignment horizontal="center" vertical="center" wrapText="1"/>
    </xf>
    <xf numFmtId="4" fontId="0" fillId="10" borderId="5" xfId="0" applyNumberFormat="1" applyFill="1" applyBorder="1" applyProtection="1"/>
    <xf numFmtId="0" fontId="7" fillId="3" borderId="0" xfId="0" applyFont="1" applyFill="1" applyBorder="1" applyAlignment="1" applyProtection="1">
      <alignment horizontal="left" vertical="center"/>
    </xf>
    <xf numFmtId="0" fontId="8" fillId="3" borderId="0" xfId="0" applyFont="1" applyFill="1" applyBorder="1" applyAlignment="1" applyProtection="1">
      <alignment horizontal="left" vertical="center"/>
    </xf>
    <xf numFmtId="0" fontId="9" fillId="3" borderId="0" xfId="0" applyFont="1" applyFill="1" applyBorder="1" applyAlignment="1" applyProtection="1">
      <alignment horizontal="right" vertical="center"/>
    </xf>
    <xf numFmtId="14" fontId="15" fillId="3" borderId="0" xfId="0" applyNumberFormat="1" applyFont="1" applyFill="1" applyBorder="1" applyAlignment="1" applyProtection="1">
      <alignment horizontal="right" vertical="center"/>
    </xf>
    <xf numFmtId="14" fontId="15" fillId="3" borderId="0" xfId="0" applyNumberFormat="1" applyFont="1" applyFill="1" applyBorder="1" applyAlignment="1" applyProtection="1">
      <alignment horizontal="left" vertical="center"/>
    </xf>
    <xf numFmtId="165" fontId="3" fillId="3" borderId="0" xfId="0" applyNumberFormat="1" applyFont="1" applyFill="1" applyBorder="1" applyAlignment="1" applyProtection="1">
      <alignment vertical="center"/>
    </xf>
    <xf numFmtId="0" fontId="0" fillId="9" borderId="18" xfId="0" applyFill="1" applyBorder="1" applyProtection="1"/>
    <xf numFmtId="44" fontId="9" fillId="9" borderId="18" xfId="2" applyFont="1" applyFill="1" applyBorder="1" applyAlignment="1" applyProtection="1"/>
    <xf numFmtId="44" fontId="17" fillId="11" borderId="15" xfId="2" applyFont="1" applyFill="1" applyBorder="1" applyAlignment="1" applyProtection="1"/>
    <xf numFmtId="0" fontId="0" fillId="11" borderId="18" xfId="0" applyFill="1" applyBorder="1" applyProtection="1"/>
    <xf numFmtId="44" fontId="9" fillId="11" borderId="14" xfId="2" applyFont="1" applyFill="1" applyBorder="1" applyAlignment="1" applyProtection="1"/>
    <xf numFmtId="9" fontId="9" fillId="12" borderId="19" xfId="3" applyFont="1" applyFill="1" applyBorder="1" applyAlignment="1" applyProtection="1">
      <protection locked="0"/>
    </xf>
    <xf numFmtId="44" fontId="9" fillId="13" borderId="15" xfId="2" applyFont="1" applyFill="1" applyBorder="1" applyAlignment="1" applyProtection="1"/>
    <xf numFmtId="0" fontId="0" fillId="13" borderId="18" xfId="0" applyFill="1" applyBorder="1" applyProtection="1"/>
    <xf numFmtId="44" fontId="9" fillId="13" borderId="18" xfId="2" applyFont="1" applyFill="1" applyBorder="1" applyAlignment="1" applyProtection="1"/>
    <xf numFmtId="44" fontId="9" fillId="13" borderId="14" xfId="2" applyFont="1" applyFill="1" applyBorder="1" applyAlignment="1" applyProtection="1"/>
    <xf numFmtId="44" fontId="9" fillId="11" borderId="18" xfId="2" applyFont="1" applyFill="1" applyBorder="1" applyAlignment="1" applyProtection="1"/>
    <xf numFmtId="9" fontId="9" fillId="11" borderId="19" xfId="3" applyFont="1" applyFill="1" applyBorder="1" applyAlignment="1" applyProtection="1"/>
    <xf numFmtId="44" fontId="9" fillId="14" borderId="15" xfId="2" applyFont="1" applyFill="1" applyBorder="1" applyAlignment="1" applyProtection="1"/>
    <xf numFmtId="0" fontId="0" fillId="14" borderId="18" xfId="0" applyFill="1" applyBorder="1" applyProtection="1"/>
    <xf numFmtId="44" fontId="9" fillId="14" borderId="18" xfId="2" applyFont="1" applyFill="1" applyBorder="1" applyAlignment="1" applyProtection="1"/>
    <xf numFmtId="44" fontId="9" fillId="14" borderId="14" xfId="2" applyFont="1" applyFill="1" applyBorder="1" applyAlignment="1" applyProtection="1"/>
    <xf numFmtId="0" fontId="0" fillId="12" borderId="0" xfId="0" applyFill="1" applyAlignment="1" applyProtection="1">
      <alignment wrapText="1"/>
    </xf>
    <xf numFmtId="4" fontId="0" fillId="12" borderId="2" xfId="0" applyNumberFormat="1" applyFill="1" applyBorder="1" applyProtection="1">
      <protection locked="0"/>
    </xf>
    <xf numFmtId="4" fontId="0" fillId="5" borderId="2" xfId="0" applyNumberFormat="1" applyFill="1" applyBorder="1" applyProtection="1"/>
    <xf numFmtId="0" fontId="9" fillId="8" borderId="6" xfId="0" applyFont="1" applyFill="1" applyBorder="1" applyAlignment="1" applyProtection="1">
      <alignment horizontal="center" vertical="center" wrapText="1"/>
    </xf>
    <xf numFmtId="0" fontId="9" fillId="8" borderId="7" xfId="0" applyFont="1" applyFill="1" applyBorder="1" applyAlignment="1" applyProtection="1">
      <alignment horizontal="center" vertical="center" wrapText="1"/>
    </xf>
  </cellXfs>
  <cellStyles count="4">
    <cellStyle name="Moneda" xfId="2" builtinId="4"/>
    <cellStyle name="Normal" xfId="0" builtinId="0"/>
    <cellStyle name="Normal 2" xfId="1" xr:uid="{00000000-0005-0000-0000-000001000000}"/>
    <cellStyle name="Porcentaje" xfId="3" builtinId="5"/>
  </cellStyles>
  <dxfs count="0"/>
  <tableStyles count="0" defaultTableStyle="TableStyleMedium2" defaultPivotStyle="PivotStyleLight16"/>
  <colors>
    <mruColors>
      <color rgb="FFFFE2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Albert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E15B64"/>
      </a:accent1>
      <a:accent2>
        <a:srgbClr val="F27F62"/>
      </a:accent2>
      <a:accent3>
        <a:srgbClr val="FBB36B"/>
      </a:accent3>
      <a:accent4>
        <a:srgbClr val="ABBC85"/>
      </a:accent4>
      <a:accent5>
        <a:srgbClr val="849B89"/>
      </a:accent5>
      <a:accent6>
        <a:srgbClr val="849BC8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Q88"/>
  <sheetViews>
    <sheetView tabSelected="1" zoomScale="85" zoomScaleNormal="85" workbookViewId="0">
      <pane xSplit="4" ySplit="2" topLeftCell="E3" activePane="bottomRight" state="frozen"/>
      <selection activeCell="B1" sqref="B1"/>
      <selection pane="topRight" activeCell="E1" sqref="E1"/>
      <selection pane="bottomLeft" activeCell="B3" sqref="B3"/>
      <selection pane="bottomRight" activeCell="L27" sqref="L27"/>
    </sheetView>
  </sheetViews>
  <sheetFormatPr baseColWidth="10" defaultColWidth="11.42578125" defaultRowHeight="12.75" x14ac:dyDescent="0.2"/>
  <cols>
    <col min="1" max="1" width="11" style="2" hidden="1" customWidth="1"/>
    <col min="2" max="2" width="9" style="2" customWidth="1"/>
    <col min="3" max="3" width="9.140625" style="2" customWidth="1"/>
    <col min="4" max="4" width="62.7109375" style="2" bestFit="1" customWidth="1"/>
    <col min="5" max="5" width="20.5703125" style="2" bestFit="1" customWidth="1"/>
    <col min="6" max="6" width="15.7109375" style="2" customWidth="1"/>
    <col min="7" max="7" width="14.140625" style="2" customWidth="1"/>
    <col min="8" max="8" width="13.28515625" style="2" customWidth="1"/>
    <col min="9" max="9" width="12.7109375" style="2" bestFit="1" customWidth="1"/>
    <col min="10" max="10" width="15.5703125" style="2" customWidth="1"/>
    <col min="11" max="12" width="14.28515625" style="2" customWidth="1"/>
    <col min="13" max="13" width="13.140625" style="2" bestFit="1" customWidth="1"/>
    <col min="14" max="14" width="12.7109375" style="2" bestFit="1" customWidth="1"/>
    <col min="15" max="15" width="11.5703125" style="2" customWidth="1"/>
    <col min="16" max="16" width="11.5703125" style="2" bestFit="1" customWidth="1"/>
    <col min="17" max="16384" width="11.42578125" style="2"/>
  </cols>
  <sheetData>
    <row r="1" spans="1:11" ht="28.9" customHeight="1" x14ac:dyDescent="0.2">
      <c r="I1" s="78" t="s">
        <v>10</v>
      </c>
      <c r="J1" s="79"/>
    </row>
    <row r="2" spans="1:11" ht="57.75" thickBot="1" x14ac:dyDescent="0.25">
      <c r="A2" s="1" t="s">
        <v>0</v>
      </c>
      <c r="D2" s="48" t="s">
        <v>1</v>
      </c>
      <c r="E2" s="49" t="s">
        <v>2</v>
      </c>
      <c r="F2" s="49" t="s">
        <v>3</v>
      </c>
      <c r="G2" s="49" t="s">
        <v>15</v>
      </c>
      <c r="H2" s="49" t="s">
        <v>4</v>
      </c>
      <c r="I2" s="50" t="s">
        <v>9</v>
      </c>
      <c r="J2" s="51" t="s">
        <v>8</v>
      </c>
    </row>
    <row r="3" spans="1:11" ht="12.75" customHeight="1" x14ac:dyDescent="0.2">
      <c r="E3" s="3"/>
      <c r="F3" s="4"/>
      <c r="G3" s="5"/>
      <c r="H3" s="5"/>
      <c r="I3" s="8"/>
      <c r="J3" s="8"/>
    </row>
    <row r="4" spans="1:11" ht="12.75" customHeight="1" thickBot="1" x14ac:dyDescent="0.25">
      <c r="E4" s="3"/>
      <c r="F4" s="4"/>
      <c r="G4" s="5"/>
      <c r="H4" s="5"/>
      <c r="I4" s="8"/>
      <c r="J4" s="8"/>
    </row>
    <row r="5" spans="1:11" ht="18" x14ac:dyDescent="0.35">
      <c r="B5" s="9" t="s">
        <v>13</v>
      </c>
      <c r="C5" s="12"/>
      <c r="F5" s="38"/>
      <c r="G5" s="77"/>
      <c r="H5" s="52"/>
      <c r="I5" s="46"/>
      <c r="J5" s="47"/>
      <c r="K5" s="14"/>
    </row>
    <row r="6" spans="1:11" x14ac:dyDescent="0.2">
      <c r="A6" s="2" t="s">
        <v>5</v>
      </c>
      <c r="C6" s="16" t="s">
        <v>14</v>
      </c>
      <c r="D6" s="13"/>
      <c r="F6" s="38"/>
      <c r="G6" s="77"/>
      <c r="H6" s="52"/>
      <c r="I6" s="39"/>
      <c r="J6" s="35"/>
      <c r="K6" s="14"/>
    </row>
    <row r="7" spans="1:11" x14ac:dyDescent="0.2">
      <c r="A7" s="2" t="s">
        <v>5</v>
      </c>
      <c r="C7" s="12"/>
      <c r="D7" s="2" t="s">
        <v>17</v>
      </c>
      <c r="F7" s="38">
        <v>9</v>
      </c>
      <c r="G7" s="76"/>
      <c r="H7" s="52">
        <f>+G7*F7</f>
        <v>0</v>
      </c>
      <c r="I7" s="39">
        <f>IF($E7="",I$32,IF($E7&lt;$G$32,I$32,IF($E7&gt;$H$32,0,      TRUNC(DAYS360($E7+1,$H$32+1)/30) + (1-(DAY($E7)/DAY(EOMONTH($E7,0)))) * 30 / DAY(EOMONTH($E7,0))      )))</f>
        <v>24</v>
      </c>
      <c r="J7" s="35">
        <f>+I7*H7</f>
        <v>0</v>
      </c>
      <c r="K7" s="14"/>
    </row>
    <row r="8" spans="1:11" x14ac:dyDescent="0.2">
      <c r="C8" s="12"/>
      <c r="D8" s="2" t="s">
        <v>18</v>
      </c>
      <c r="F8" s="38">
        <v>2</v>
      </c>
      <c r="G8" s="76"/>
      <c r="H8" s="52">
        <f t="shared" ref="H8" si="0">+G8*F8</f>
        <v>0</v>
      </c>
      <c r="I8" s="39">
        <f>IF($E8="",I$32,IF($E8&lt;$G$32,I$32,IF($E8&gt;$H$32,0,      TRUNC(DAYS360($E8+1,$H$32+1)/30) + (1-(DAY($E8)/DAY(EOMONTH($E8,0)))) * 30 / DAY(EOMONTH($E8,0))      )))</f>
        <v>24</v>
      </c>
      <c r="J8" s="35">
        <f t="shared" ref="J8" si="1">+I8*H8</f>
        <v>0</v>
      </c>
      <c r="K8" s="14"/>
    </row>
    <row r="9" spans="1:11" x14ac:dyDescent="0.2">
      <c r="C9" s="12"/>
      <c r="D9" s="33" t="s">
        <v>18</v>
      </c>
      <c r="E9" s="34">
        <v>44954</v>
      </c>
      <c r="F9" s="38">
        <v>3</v>
      </c>
      <c r="G9" s="76"/>
      <c r="H9" s="52">
        <f t="shared" ref="H9:H14" si="2">+G9*F9</f>
        <v>0</v>
      </c>
      <c r="I9" s="39">
        <f t="shared" ref="I9:I14" si="3">IF($E9="",I$32,IF($E9&lt;$G$32,I$32,IF($E9&gt;$H$32,0,      TRUNC(DAYS360($E9+1,$H$32+1)/30) + (1-(DAY($E9)/DAY(EOMONTH($E9,0)))) * 30 / DAY(EOMONTH($E9,0))      )))</f>
        <v>19.093652445369408</v>
      </c>
      <c r="J9" s="35">
        <f t="shared" ref="J9:J14" si="4">+I9*H9</f>
        <v>0</v>
      </c>
      <c r="K9" s="14"/>
    </row>
    <row r="10" spans="1:11" x14ac:dyDescent="0.2">
      <c r="C10" s="12"/>
      <c r="D10" s="2" t="s">
        <v>19</v>
      </c>
      <c r="F10" s="38">
        <v>9</v>
      </c>
      <c r="G10" s="76"/>
      <c r="H10" s="52">
        <f t="shared" si="2"/>
        <v>0</v>
      </c>
      <c r="I10" s="39">
        <f t="shared" si="3"/>
        <v>24</v>
      </c>
      <c r="J10" s="35">
        <f t="shared" si="4"/>
        <v>0</v>
      </c>
      <c r="K10" s="14"/>
    </row>
    <row r="11" spans="1:11" x14ac:dyDescent="0.2">
      <c r="C11" s="12"/>
      <c r="D11" s="2" t="s">
        <v>20</v>
      </c>
      <c r="F11" s="38">
        <v>15</v>
      </c>
      <c r="G11" s="76"/>
      <c r="H11" s="52">
        <f t="shared" si="2"/>
        <v>0</v>
      </c>
      <c r="I11" s="39">
        <f t="shared" si="3"/>
        <v>24</v>
      </c>
      <c r="J11" s="35">
        <f t="shared" si="4"/>
        <v>0</v>
      </c>
      <c r="K11" s="14"/>
    </row>
    <row r="12" spans="1:11" x14ac:dyDescent="0.2">
      <c r="C12" s="12"/>
      <c r="D12" s="33" t="s">
        <v>25</v>
      </c>
      <c r="E12" s="34">
        <v>44954</v>
      </c>
      <c r="F12" s="38">
        <v>4</v>
      </c>
      <c r="G12" s="76"/>
      <c r="H12" s="52">
        <f t="shared" si="2"/>
        <v>0</v>
      </c>
      <c r="I12" s="39">
        <f t="shared" si="3"/>
        <v>19.093652445369408</v>
      </c>
      <c r="J12" s="35">
        <f t="shared" si="4"/>
        <v>0</v>
      </c>
      <c r="K12" s="14"/>
    </row>
    <row r="13" spans="1:11" x14ac:dyDescent="0.2">
      <c r="C13" s="12"/>
      <c r="D13" s="2" t="s">
        <v>21</v>
      </c>
      <c r="F13" s="38">
        <v>15</v>
      </c>
      <c r="G13" s="76"/>
      <c r="H13" s="52">
        <f t="shared" si="2"/>
        <v>0</v>
      </c>
      <c r="I13" s="39">
        <f t="shared" si="3"/>
        <v>24</v>
      </c>
      <c r="J13" s="35">
        <f t="shared" si="4"/>
        <v>0</v>
      </c>
      <c r="K13" s="14"/>
    </row>
    <row r="14" spans="1:11" x14ac:dyDescent="0.2">
      <c r="C14" s="12"/>
      <c r="D14" s="33" t="s">
        <v>22</v>
      </c>
      <c r="E14" s="34">
        <v>45077</v>
      </c>
      <c r="F14" s="38">
        <v>8</v>
      </c>
      <c r="G14" s="76"/>
      <c r="H14" s="52">
        <f t="shared" si="2"/>
        <v>0</v>
      </c>
      <c r="I14" s="39">
        <f t="shared" si="3"/>
        <v>15</v>
      </c>
      <c r="J14" s="35">
        <f t="shared" si="4"/>
        <v>0</v>
      </c>
      <c r="K14" s="14"/>
    </row>
    <row r="15" spans="1:11" x14ac:dyDescent="0.2">
      <c r="C15" s="12"/>
      <c r="F15" s="38"/>
      <c r="G15" s="77"/>
      <c r="H15" s="52"/>
      <c r="I15" s="39"/>
      <c r="J15" s="35"/>
      <c r="K15" s="14"/>
    </row>
    <row r="16" spans="1:11" x14ac:dyDescent="0.2">
      <c r="C16" s="12"/>
      <c r="D16" s="18"/>
      <c r="E16" s="17"/>
      <c r="F16" s="38"/>
      <c r="G16" s="77"/>
      <c r="H16" s="52"/>
      <c r="I16" s="39"/>
      <c r="J16" s="35"/>
      <c r="K16" s="14"/>
    </row>
    <row r="17" spans="1:11" ht="18" x14ac:dyDescent="0.35">
      <c r="B17" s="9" t="s">
        <v>11</v>
      </c>
      <c r="C17" s="12"/>
      <c r="E17" s="17"/>
      <c r="F17" s="38"/>
      <c r="G17" s="77"/>
      <c r="H17" s="52"/>
      <c r="I17" s="39"/>
      <c r="J17" s="35"/>
      <c r="K17" s="14"/>
    </row>
    <row r="18" spans="1:11" x14ac:dyDescent="0.2">
      <c r="C18" s="16" t="s">
        <v>11</v>
      </c>
      <c r="D18" s="13"/>
      <c r="E18" s="17"/>
      <c r="F18" s="38"/>
      <c r="G18" s="77"/>
      <c r="H18" s="52"/>
      <c r="I18" s="39"/>
      <c r="J18" s="40"/>
      <c r="K18" s="14"/>
    </row>
    <row r="19" spans="1:11" ht="13.5" thickBot="1" x14ac:dyDescent="0.25">
      <c r="A19" s="2" t="s">
        <v>5</v>
      </c>
      <c r="C19" s="12"/>
      <c r="D19" s="2" t="s">
        <v>16</v>
      </c>
      <c r="E19" s="17"/>
      <c r="F19" s="45">
        <f>20/I32</f>
        <v>0.83333333333333337</v>
      </c>
      <c r="G19" s="76"/>
      <c r="H19" s="52">
        <f t="shared" ref="H19" si="5">+G19*F19</f>
        <v>0</v>
      </c>
      <c r="I19" s="36">
        <f>IF($E19="",I$32,IF($E19&lt;$G$32,I$32,IF($E19&gt;$H$32,0,      TRUNC(DAYS360($E19+1,$H$32+1)/30) + (1-(DAY($E19)/DAY(EOMONTH($E19,0)))) * 30 / DAY(EOMONTH($E19,0))      )))</f>
        <v>24</v>
      </c>
      <c r="J19" s="37">
        <f t="shared" ref="J19" si="6">+I19*H19</f>
        <v>0</v>
      </c>
      <c r="K19" s="14"/>
    </row>
    <row r="20" spans="1:11" ht="13.5" thickBot="1" x14ac:dyDescent="0.25">
      <c r="C20" s="12"/>
      <c r="E20" s="17"/>
      <c r="F20" s="23"/>
      <c r="G20" s="8"/>
      <c r="H20" s="8"/>
      <c r="I20" s="7"/>
      <c r="K20" s="14"/>
    </row>
    <row r="21" spans="1:11" ht="15.75" thickBot="1" x14ac:dyDescent="0.3">
      <c r="C21" s="12"/>
      <c r="E21" s="17"/>
      <c r="F21" s="44" t="s">
        <v>26</v>
      </c>
      <c r="G21" s="59"/>
      <c r="H21" s="60"/>
      <c r="I21" s="43"/>
      <c r="J21" s="43">
        <f>SUM(J7:J19)</f>
        <v>0</v>
      </c>
      <c r="K21" s="14"/>
    </row>
    <row r="22" spans="1:11" ht="13.5" thickBot="1" x14ac:dyDescent="0.25">
      <c r="C22" s="12"/>
      <c r="E22" s="17"/>
      <c r="K22" s="14"/>
    </row>
    <row r="23" spans="1:11" ht="15.75" thickBot="1" x14ac:dyDescent="0.3">
      <c r="C23" s="12"/>
      <c r="E23" s="17"/>
      <c r="F23" s="61" t="s">
        <v>27</v>
      </c>
      <c r="G23" s="62"/>
      <c r="H23" s="63"/>
      <c r="I23" s="64"/>
      <c r="J23" s="63">
        <f>J21*I23</f>
        <v>0</v>
      </c>
      <c r="K23" s="14"/>
    </row>
    <row r="24" spans="1:11" ht="15.75" thickBot="1" x14ac:dyDescent="0.3">
      <c r="C24" s="12"/>
      <c r="E24" s="17"/>
      <c r="F24" s="61" t="s">
        <v>28</v>
      </c>
      <c r="G24" s="62"/>
      <c r="H24" s="63"/>
      <c r="I24" s="64"/>
      <c r="J24" s="63">
        <f>J21*I24</f>
        <v>0</v>
      </c>
      <c r="K24" s="14"/>
    </row>
    <row r="25" spans="1:11" ht="15.75" thickBot="1" x14ac:dyDescent="0.3">
      <c r="C25" s="12"/>
      <c r="E25" s="17"/>
      <c r="F25" s="65" t="s">
        <v>29</v>
      </c>
      <c r="G25" s="66"/>
      <c r="H25" s="67"/>
      <c r="I25" s="68"/>
      <c r="J25" s="68">
        <f>J21+J23+J24</f>
        <v>0</v>
      </c>
      <c r="K25" s="14"/>
    </row>
    <row r="26" spans="1:11" ht="13.5" thickBot="1" x14ac:dyDescent="0.25">
      <c r="C26" s="12"/>
      <c r="E26" s="17"/>
      <c r="K26" s="14"/>
    </row>
    <row r="27" spans="1:11" ht="15.75" thickBot="1" x14ac:dyDescent="0.3">
      <c r="C27" s="12"/>
      <c r="F27" s="61" t="s">
        <v>12</v>
      </c>
      <c r="G27" s="62"/>
      <c r="H27" s="69"/>
      <c r="I27" s="70">
        <v>0.21</v>
      </c>
      <c r="J27" s="63">
        <f>J25*I27</f>
        <v>0</v>
      </c>
      <c r="K27" s="14"/>
    </row>
    <row r="28" spans="1:11" ht="15.75" thickBot="1" x14ac:dyDescent="0.3">
      <c r="F28" s="71" t="s">
        <v>30</v>
      </c>
      <c r="G28" s="72"/>
      <c r="H28" s="73"/>
      <c r="I28" s="74"/>
      <c r="J28" s="74">
        <f>J25+J27</f>
        <v>0</v>
      </c>
    </row>
    <row r="30" spans="1:11" x14ac:dyDescent="0.2">
      <c r="G30" s="20"/>
    </row>
    <row r="31" spans="1:11" x14ac:dyDescent="0.2">
      <c r="G31" s="20"/>
      <c r="H31" s="20"/>
      <c r="I31" s="20"/>
      <c r="J31" s="20"/>
    </row>
    <row r="32" spans="1:11" ht="18" x14ac:dyDescent="0.2">
      <c r="D32" s="53" t="s">
        <v>6</v>
      </c>
      <c r="E32" s="54" t="s">
        <v>10</v>
      </c>
      <c r="F32" s="55" t="s">
        <v>7</v>
      </c>
      <c r="G32" s="56">
        <v>44805</v>
      </c>
      <c r="H32" s="57">
        <v>45535</v>
      </c>
      <c r="I32" s="58">
        <f>DAYS360(G32,H32+1)/30</f>
        <v>24</v>
      </c>
      <c r="J32" s="21"/>
    </row>
    <row r="33" spans="2:16" x14ac:dyDescent="0.2">
      <c r="I33" s="20"/>
      <c r="J33" s="21"/>
    </row>
    <row r="34" spans="2:16" x14ac:dyDescent="0.2">
      <c r="I34" s="20"/>
      <c r="J34" s="21"/>
    </row>
    <row r="35" spans="2:16" x14ac:dyDescent="0.2">
      <c r="D35" s="75" t="s">
        <v>32</v>
      </c>
      <c r="I35" s="15"/>
      <c r="J35" s="20"/>
    </row>
    <row r="36" spans="2:16" x14ac:dyDescent="0.2">
      <c r="B36" s="18"/>
      <c r="C36" s="18"/>
      <c r="D36" s="18"/>
      <c r="I36" s="23"/>
      <c r="J36" s="20"/>
      <c r="K36" s="22"/>
      <c r="L36" s="22"/>
      <c r="M36" s="22"/>
      <c r="N36" s="22"/>
      <c r="O36" s="22"/>
      <c r="P36" s="22"/>
    </row>
    <row r="37" spans="2:16" ht="25.5" x14ac:dyDescent="0.2">
      <c r="B37" s="18"/>
      <c r="C37" s="18"/>
      <c r="D37" s="75" t="s">
        <v>33</v>
      </c>
      <c r="I37" s="23"/>
      <c r="J37" s="20"/>
      <c r="K37" s="22"/>
      <c r="L37" s="22"/>
      <c r="M37" s="22"/>
      <c r="N37" s="22"/>
      <c r="O37" s="22"/>
      <c r="P37" s="22"/>
    </row>
    <row r="38" spans="2:16" x14ac:dyDescent="0.2">
      <c r="B38" s="18"/>
      <c r="C38" s="18"/>
      <c r="D38" s="18"/>
      <c r="I38" s="23"/>
      <c r="J38" s="20"/>
      <c r="K38" s="22"/>
      <c r="L38" s="22"/>
      <c r="M38" s="22"/>
      <c r="N38" s="22"/>
      <c r="O38" s="22"/>
      <c r="P38" s="22"/>
    </row>
    <row r="39" spans="2:16" ht="25.5" x14ac:dyDescent="0.2">
      <c r="B39" s="18"/>
      <c r="C39" s="18"/>
      <c r="D39" s="75" t="s">
        <v>23</v>
      </c>
      <c r="I39" s="20"/>
      <c r="J39" s="23"/>
    </row>
    <row r="40" spans="2:16" x14ac:dyDescent="0.2">
      <c r="B40" s="18"/>
      <c r="C40" s="18"/>
      <c r="D40" s="18"/>
      <c r="I40" s="20"/>
      <c r="J40" s="27"/>
    </row>
    <row r="41" spans="2:16" ht="38.25" x14ac:dyDescent="0.2">
      <c r="B41" s="18"/>
      <c r="C41" s="18"/>
      <c r="D41" s="75" t="s">
        <v>31</v>
      </c>
      <c r="I41" s="20"/>
      <c r="J41" s="20"/>
    </row>
    <row r="42" spans="2:16" x14ac:dyDescent="0.2">
      <c r="B42" s="18"/>
      <c r="C42" s="18"/>
      <c r="D42" s="18"/>
      <c r="I42" s="20"/>
      <c r="J42" s="20"/>
    </row>
    <row r="43" spans="2:16" ht="25.5" x14ac:dyDescent="0.2">
      <c r="B43" s="18"/>
      <c r="C43" s="18"/>
      <c r="D43" s="75" t="s">
        <v>24</v>
      </c>
      <c r="E43" s="18"/>
      <c r="F43" s="18"/>
      <c r="G43" s="18"/>
      <c r="H43" s="18"/>
      <c r="I43" s="22"/>
      <c r="J43" s="20"/>
    </row>
    <row r="44" spans="2:16" x14ac:dyDescent="0.2">
      <c r="B44" s="18"/>
      <c r="C44" s="10"/>
      <c r="D44" s="18"/>
      <c r="E44" s="18"/>
      <c r="F44" s="18"/>
      <c r="G44" s="18"/>
      <c r="H44" s="18"/>
      <c r="I44" s="22"/>
      <c r="J44" s="20"/>
    </row>
    <row r="45" spans="2:16" x14ac:dyDescent="0.2">
      <c r="B45" s="18"/>
      <c r="C45" s="18"/>
      <c r="D45" s="42"/>
      <c r="E45" s="18"/>
      <c r="F45" s="18"/>
      <c r="G45" s="18"/>
      <c r="H45" s="18"/>
      <c r="I45" s="22"/>
      <c r="J45" s="22"/>
    </row>
    <row r="46" spans="2:16" x14ac:dyDescent="0.2">
      <c r="B46" s="18"/>
      <c r="C46" s="18"/>
      <c r="D46" s="18"/>
      <c r="E46" s="18"/>
      <c r="F46" s="18"/>
      <c r="G46" s="18"/>
      <c r="H46" s="18"/>
      <c r="I46" s="18"/>
      <c r="J46" s="22"/>
    </row>
    <row r="47" spans="2:16" x14ac:dyDescent="0.2">
      <c r="B47" s="18"/>
      <c r="C47" s="18"/>
      <c r="D47" s="18"/>
      <c r="E47" s="17"/>
      <c r="F47" s="18"/>
      <c r="G47" s="18"/>
      <c r="H47" s="18"/>
      <c r="I47" s="18"/>
      <c r="J47" s="22"/>
    </row>
    <row r="48" spans="2:16" x14ac:dyDescent="0.2">
      <c r="B48" s="18"/>
      <c r="C48" s="18"/>
      <c r="D48" s="18"/>
      <c r="E48" s="18"/>
      <c r="F48" s="18"/>
      <c r="G48" s="18"/>
      <c r="H48" s="18"/>
      <c r="I48" s="18"/>
      <c r="J48" s="18"/>
    </row>
    <row r="49" spans="2:17" x14ac:dyDescent="0.2">
      <c r="B49" s="18"/>
      <c r="C49" s="18"/>
      <c r="D49" s="18"/>
      <c r="E49" s="18"/>
      <c r="F49" s="18"/>
      <c r="G49" s="18"/>
      <c r="H49" s="18"/>
      <c r="I49" s="18"/>
      <c r="J49" s="18"/>
    </row>
    <row r="50" spans="2:17" x14ac:dyDescent="0.2">
      <c r="D50" s="18"/>
      <c r="E50" s="18"/>
      <c r="F50" s="18"/>
      <c r="G50" s="18"/>
      <c r="H50" s="18"/>
      <c r="I50" s="18"/>
      <c r="J50" s="18"/>
    </row>
    <row r="51" spans="2:17" x14ac:dyDescent="0.2">
      <c r="D51" s="18"/>
      <c r="E51" s="18"/>
      <c r="F51" s="18"/>
      <c r="G51" s="18"/>
      <c r="H51" s="18"/>
      <c r="I51" s="18"/>
      <c r="J51" s="18"/>
    </row>
    <row r="52" spans="2:17" x14ac:dyDescent="0.2">
      <c r="D52" s="18"/>
      <c r="E52" s="17"/>
      <c r="F52" s="18"/>
      <c r="G52" s="18"/>
      <c r="H52" s="18"/>
      <c r="I52" s="18"/>
      <c r="J52" s="18"/>
    </row>
    <row r="53" spans="2:17" x14ac:dyDescent="0.2">
      <c r="D53" s="18"/>
      <c r="E53" s="18"/>
      <c r="F53" s="18"/>
      <c r="G53" s="18"/>
      <c r="H53" s="18"/>
      <c r="I53" s="18"/>
      <c r="J53" s="18"/>
    </row>
    <row r="54" spans="2:17" x14ac:dyDescent="0.2">
      <c r="D54" s="18"/>
      <c r="E54" s="18"/>
      <c r="F54" s="18"/>
      <c r="G54" s="18"/>
      <c r="H54" s="18"/>
      <c r="I54" s="18"/>
      <c r="J54" s="18"/>
    </row>
    <row r="55" spans="2:17" x14ac:dyDescent="0.2">
      <c r="D55" s="18"/>
      <c r="E55" s="17"/>
      <c r="F55" s="18"/>
      <c r="G55" s="18"/>
      <c r="H55" s="18"/>
      <c r="I55" s="18"/>
      <c r="J55" s="18"/>
    </row>
    <row r="56" spans="2:17" x14ac:dyDescent="0.2">
      <c r="D56" s="18"/>
      <c r="E56" s="18"/>
      <c r="F56" s="18"/>
      <c r="G56" s="18"/>
      <c r="H56" s="18"/>
      <c r="I56" s="18"/>
      <c r="J56" s="18"/>
    </row>
    <row r="57" spans="2:17" x14ac:dyDescent="0.2">
      <c r="D57" s="18"/>
      <c r="E57" s="18"/>
      <c r="F57" s="18"/>
      <c r="G57" s="18"/>
      <c r="H57" s="18"/>
      <c r="I57" s="18"/>
      <c r="J57" s="18"/>
    </row>
    <row r="58" spans="2:17" x14ac:dyDescent="0.2">
      <c r="D58" s="18"/>
      <c r="E58" s="25"/>
      <c r="F58" s="18"/>
      <c r="G58" s="18"/>
      <c r="H58" s="18"/>
      <c r="I58" s="26"/>
      <c r="J58" s="18"/>
    </row>
    <row r="59" spans="2:17" x14ac:dyDescent="0.2">
      <c r="D59" s="18"/>
      <c r="E59" s="25"/>
      <c r="F59" s="18"/>
      <c r="G59" s="18"/>
      <c r="H59" s="18"/>
      <c r="I59" s="26"/>
      <c r="J59" s="18"/>
    </row>
    <row r="60" spans="2:17" ht="15.75" x14ac:dyDescent="0.25">
      <c r="B60" s="28"/>
      <c r="C60" s="29"/>
      <c r="D60" s="24"/>
      <c r="E60" s="18"/>
      <c r="F60" s="18"/>
      <c r="G60" s="18"/>
      <c r="H60" s="18"/>
      <c r="I60" s="26"/>
      <c r="J60" s="18"/>
      <c r="K60" s="30"/>
      <c r="L60" s="30"/>
      <c r="M60" s="25"/>
      <c r="N60" s="24"/>
      <c r="O60" s="24"/>
      <c r="P60" s="24"/>
      <c r="Q60" s="24"/>
    </row>
    <row r="61" spans="2:17" ht="12.95" hidden="1" customHeight="1" x14ac:dyDescent="0.25">
      <c r="B61" s="28"/>
      <c r="C61" s="31"/>
      <c r="D61" s="18"/>
      <c r="E61" s="25"/>
      <c r="F61" s="18"/>
      <c r="G61" s="18"/>
      <c r="H61" s="18"/>
      <c r="I61" s="26"/>
      <c r="J61" s="18"/>
      <c r="K61" s="30"/>
      <c r="L61" s="30"/>
      <c r="M61" s="25"/>
      <c r="N61" s="25"/>
      <c r="O61" s="25"/>
      <c r="P61" s="25"/>
      <c r="Q61" s="8"/>
    </row>
    <row r="62" spans="2:17" ht="12.95" hidden="1" customHeight="1" x14ac:dyDescent="0.25">
      <c r="B62" s="28"/>
      <c r="C62" s="31"/>
      <c r="D62" s="18"/>
      <c r="E62" s="25"/>
      <c r="F62" s="18"/>
      <c r="G62" s="18"/>
      <c r="H62" s="18"/>
      <c r="I62" s="26"/>
      <c r="J62" s="18"/>
      <c r="K62" s="30"/>
      <c r="L62" s="30"/>
      <c r="N62" s="20"/>
      <c r="O62" s="20"/>
      <c r="Q62" s="20"/>
    </row>
    <row r="63" spans="2:17" ht="12.95" hidden="1" customHeight="1" x14ac:dyDescent="0.2">
      <c r="B63" s="15"/>
      <c r="C63" s="11"/>
      <c r="D63" s="17"/>
      <c r="E63" s="25"/>
      <c r="F63" s="18"/>
      <c r="G63" s="18"/>
      <c r="H63" s="18"/>
      <c r="I63" s="26"/>
      <c r="J63" s="18"/>
    </row>
    <row r="64" spans="2:17" ht="12.95" hidden="1" customHeight="1" x14ac:dyDescent="0.2">
      <c r="B64" s="15"/>
      <c r="C64" s="11"/>
      <c r="D64" s="41"/>
      <c r="E64" s="22"/>
      <c r="F64" s="18"/>
      <c r="G64" s="18"/>
      <c r="H64" s="18"/>
      <c r="I64" s="18"/>
      <c r="J64" s="18"/>
    </row>
    <row r="65" spans="1:17" ht="12.95" hidden="1" customHeight="1" x14ac:dyDescent="0.2">
      <c r="B65" s="15"/>
      <c r="C65" s="11"/>
      <c r="D65" s="17"/>
      <c r="E65" s="22"/>
      <c r="F65" s="18"/>
      <c r="G65" s="18"/>
      <c r="H65" s="18"/>
      <c r="I65" s="18"/>
      <c r="J65" s="18"/>
    </row>
    <row r="66" spans="1:17" ht="15.75" hidden="1" x14ac:dyDescent="0.2">
      <c r="A66" s="32"/>
      <c r="D66" s="18"/>
      <c r="E66" s="22"/>
      <c r="F66" s="18"/>
      <c r="G66" s="18"/>
      <c r="H66" s="18"/>
      <c r="I66" s="18"/>
      <c r="J66" s="18"/>
    </row>
    <row r="67" spans="1:17" hidden="1" x14ac:dyDescent="0.2">
      <c r="D67" s="18"/>
      <c r="E67" s="22"/>
      <c r="F67" s="18"/>
      <c r="G67" s="18"/>
      <c r="H67" s="18"/>
      <c r="I67" s="18"/>
      <c r="J67" s="18"/>
    </row>
    <row r="68" spans="1:17" hidden="1" x14ac:dyDescent="0.2">
      <c r="D68" s="18"/>
      <c r="E68" s="22"/>
      <c r="F68" s="18"/>
      <c r="G68" s="18"/>
      <c r="H68" s="18"/>
      <c r="I68" s="18"/>
      <c r="J68" s="18"/>
    </row>
    <row r="69" spans="1:17" hidden="1" x14ac:dyDescent="0.2">
      <c r="A69" s="15"/>
      <c r="D69" s="18"/>
      <c r="E69" s="22"/>
      <c r="F69" s="18"/>
      <c r="G69" s="18"/>
      <c r="H69" s="18"/>
      <c r="I69" s="18"/>
      <c r="J69" s="18"/>
    </row>
    <row r="70" spans="1:17" hidden="1" x14ac:dyDescent="0.2">
      <c r="D70" s="18"/>
      <c r="E70" s="22"/>
      <c r="F70" s="18"/>
      <c r="G70" s="18"/>
      <c r="H70" s="18"/>
      <c r="I70" s="18"/>
      <c r="J70" s="18"/>
    </row>
    <row r="71" spans="1:17" hidden="1" x14ac:dyDescent="0.2">
      <c r="D71" s="18"/>
      <c r="E71" s="25"/>
      <c r="F71" s="18"/>
      <c r="G71" s="18"/>
      <c r="H71" s="18"/>
      <c r="I71" s="26"/>
      <c r="J71" s="18"/>
    </row>
    <row r="72" spans="1:17" hidden="1" x14ac:dyDescent="0.2">
      <c r="D72" s="18"/>
      <c r="E72" s="25"/>
      <c r="F72" s="18"/>
      <c r="G72" s="18"/>
      <c r="H72" s="18"/>
      <c r="I72" s="26"/>
      <c r="J72" s="18"/>
    </row>
    <row r="73" spans="1:17" ht="12.95" hidden="1" customHeight="1" x14ac:dyDescent="0.2">
      <c r="B73" s="15"/>
      <c r="C73" s="11"/>
      <c r="D73" s="41"/>
      <c r="E73" s="18"/>
      <c r="F73" s="18"/>
      <c r="G73" s="18"/>
      <c r="H73" s="18"/>
      <c r="I73" s="26"/>
      <c r="J73" s="18"/>
    </row>
    <row r="74" spans="1:17" ht="12.95" hidden="1" customHeight="1" x14ac:dyDescent="0.2">
      <c r="B74" s="15"/>
      <c r="C74" s="11"/>
      <c r="D74" s="17"/>
      <c r="E74" s="18"/>
      <c r="F74" s="18"/>
      <c r="G74" s="18"/>
      <c r="H74" s="18"/>
      <c r="I74" s="18"/>
      <c r="J74" s="18"/>
    </row>
    <row r="75" spans="1:17" ht="12.95" hidden="1" customHeight="1" x14ac:dyDescent="0.2">
      <c r="B75" s="15"/>
      <c r="C75" s="6"/>
      <c r="D75" s="19"/>
      <c r="E75" s="25"/>
      <c r="F75" s="18"/>
      <c r="G75" s="18"/>
      <c r="H75" s="18"/>
      <c r="I75" s="26"/>
      <c r="J75" s="18"/>
    </row>
    <row r="76" spans="1:17" hidden="1" x14ac:dyDescent="0.2">
      <c r="D76" s="18"/>
      <c r="E76" s="25"/>
      <c r="F76" s="18"/>
      <c r="G76" s="18"/>
      <c r="H76" s="18"/>
      <c r="I76" s="26"/>
      <c r="J76" s="18"/>
    </row>
    <row r="77" spans="1:17" ht="15.75" x14ac:dyDescent="0.25">
      <c r="B77" s="28"/>
      <c r="C77" s="29"/>
      <c r="D77" s="24"/>
      <c r="E77" s="18"/>
      <c r="F77" s="18"/>
      <c r="G77" s="18"/>
      <c r="H77" s="18"/>
      <c r="I77" s="18"/>
      <c r="J77" s="18"/>
      <c r="K77" s="30"/>
      <c r="L77" s="30"/>
      <c r="M77" s="25"/>
      <c r="N77" s="24"/>
      <c r="O77" s="24"/>
      <c r="P77" s="24"/>
      <c r="Q77" s="24"/>
    </row>
    <row r="78" spans="1:17" ht="15.75" x14ac:dyDescent="0.25">
      <c r="B78" s="28"/>
      <c r="C78" s="29"/>
      <c r="D78" s="24"/>
      <c r="E78" s="18"/>
      <c r="F78" s="18"/>
      <c r="G78" s="18"/>
      <c r="H78" s="18"/>
      <c r="I78" s="18"/>
      <c r="J78" s="18"/>
      <c r="K78" s="30"/>
      <c r="L78" s="30"/>
      <c r="M78" s="25"/>
      <c r="N78" s="24"/>
      <c r="O78" s="24"/>
      <c r="P78" s="24"/>
      <c r="Q78" s="24"/>
    </row>
    <row r="79" spans="1:17" x14ac:dyDescent="0.2">
      <c r="D79" s="18"/>
      <c r="E79" s="18"/>
      <c r="F79" s="18"/>
      <c r="G79" s="18"/>
      <c r="H79" s="18"/>
      <c r="I79" s="18"/>
      <c r="J79" s="18"/>
    </row>
    <row r="80" spans="1:17" x14ac:dyDescent="0.2">
      <c r="D80" s="18"/>
      <c r="E80" s="18"/>
      <c r="F80" s="18"/>
      <c r="G80" s="18"/>
      <c r="H80" s="18"/>
      <c r="I80" s="18"/>
      <c r="J80" s="18"/>
    </row>
    <row r="81" spans="4:10" x14ac:dyDescent="0.2">
      <c r="D81" s="18"/>
      <c r="E81" s="18"/>
      <c r="F81" s="18"/>
      <c r="G81" s="18"/>
      <c r="H81" s="18"/>
      <c r="I81" s="18"/>
      <c r="J81" s="18"/>
    </row>
    <row r="82" spans="4:10" x14ac:dyDescent="0.2">
      <c r="D82" s="18"/>
      <c r="E82" s="18"/>
      <c r="F82" s="18"/>
      <c r="G82" s="18"/>
      <c r="H82" s="18"/>
      <c r="I82" s="18"/>
      <c r="J82" s="18"/>
    </row>
    <row r="83" spans="4:10" x14ac:dyDescent="0.2">
      <c r="D83" s="18"/>
      <c r="E83" s="18"/>
      <c r="F83" s="18"/>
      <c r="G83" s="18"/>
      <c r="H83" s="18"/>
      <c r="I83" s="22"/>
      <c r="J83" s="18"/>
    </row>
    <row r="84" spans="4:10" x14ac:dyDescent="0.2">
      <c r="D84" s="18"/>
      <c r="E84" s="18"/>
      <c r="F84" s="18"/>
      <c r="G84" s="18"/>
      <c r="H84" s="18"/>
      <c r="I84" s="18"/>
      <c r="J84" s="18"/>
    </row>
    <row r="85" spans="4:10" x14ac:dyDescent="0.2">
      <c r="D85" s="18"/>
      <c r="E85" s="18"/>
      <c r="F85" s="18"/>
      <c r="G85" s="18"/>
      <c r="H85" s="18"/>
      <c r="I85" s="18"/>
      <c r="J85" s="22"/>
    </row>
    <row r="86" spans="4:10" x14ac:dyDescent="0.2">
      <c r="D86" s="18"/>
      <c r="E86" s="18"/>
      <c r="F86" s="18"/>
      <c r="G86" s="18"/>
      <c r="H86" s="18"/>
      <c r="I86" s="18"/>
      <c r="J86" s="18"/>
    </row>
    <row r="87" spans="4:10" x14ac:dyDescent="0.2">
      <c r="D87" s="18"/>
      <c r="J87" s="18"/>
    </row>
    <row r="88" spans="4:10" x14ac:dyDescent="0.2">
      <c r="D88" s="18"/>
      <c r="J88" s="18"/>
    </row>
  </sheetData>
  <sheetProtection algorithmName="SHA-512" hashValue="qxkJQ9iltVBFo4kuwqZ6kXE77drmw8jzpHE2s56hFubo003VYkhk3IimRZ3nxRzgcz3oxBiTlVTa0324pNrPtQ==" saltValue="VqPdCwg0QfThcvMUDkRxGQ==" spinCount="100000" sheet="1" objects="1" scenarios="1"/>
  <mergeCells count="1">
    <mergeCell ref="I1:J1"/>
  </mergeCells>
  <pageMargins left="0.75" right="0.75" top="1" bottom="1" header="0" footer="0"/>
  <pageSetup paperSize="9" orientation="portrait" horizontalDpi="300" verticalDpi="300" r:id="rId1"/>
  <headerFooter alignWithMargins="0"/>
  <ignoredErrors>
    <ignoredError sqref="H15:H19 H5:H8" unlockedFormula="1"/>
    <ignoredError sqref="I15:J18 I5:J7" formula="1" unlockedFormula="1"/>
    <ignoredError sqref="I19 I8" 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Presupuesto 2022-24</vt:lpstr>
    </vt:vector>
  </TitlesOfParts>
  <Company>Metro de Madrid,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Donaire Granado, Alberto</dc:creator>
  <cp:lastModifiedBy>Cañete Mora, Francisco José</cp:lastModifiedBy>
  <dcterms:created xsi:type="dcterms:W3CDTF">2015-08-28T11:46:28Z</dcterms:created>
  <dcterms:modified xsi:type="dcterms:W3CDTF">2021-12-30T09:24:22Z</dcterms:modified>
</cp:coreProperties>
</file>