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istemas Multiplataforma\Gestion\SolCon\Prevención\Nueva CAE\"/>
    </mc:Choice>
  </mc:AlternateContent>
  <xr:revisionPtr revIDLastSave="0" documentId="13_ncr:1_{001D963B-3B60-40A0-99F8-9BE67329CC3A}" xr6:coauthVersionLast="36" xr6:coauthVersionMax="36" xr10:uidLastSave="{00000000-0000-0000-0000-000000000000}"/>
  <bookViews>
    <workbookView xWindow="0" yWindow="0" windowWidth="28800" windowHeight="11628" xr2:uid="{574D188A-E595-4D01-8607-B06B1EACC723}"/>
  </bookViews>
  <sheets>
    <sheet name="Oferta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2" l="1"/>
  <c r="G5" i="2"/>
  <c r="G6" i="2"/>
  <c r="G7" i="2"/>
  <c r="G8" i="2"/>
  <c r="G9" i="2"/>
  <c r="F15" i="2" l="1"/>
  <c r="G3" i="2"/>
  <c r="F14" i="2" s="1"/>
  <c r="F16" i="2" l="1"/>
  <c r="E14" i="2"/>
  <c r="D14" i="2"/>
  <c r="E15" i="2"/>
  <c r="D15" i="2"/>
  <c r="C15" i="2"/>
  <c r="C14" i="2"/>
  <c r="H4" i="2" l="1"/>
  <c r="H7" i="2"/>
  <c r="H8" i="2"/>
  <c r="I8" i="2" s="1"/>
  <c r="H9" i="2"/>
  <c r="I9" i="2" s="1"/>
  <c r="H3" i="2"/>
  <c r="I3" i="2" s="1"/>
  <c r="C9" i="2"/>
  <c r="C4" i="2" s="1"/>
  <c r="I7" i="2" l="1"/>
  <c r="H6" i="2"/>
  <c r="I6" i="2" s="1"/>
  <c r="H5" i="2"/>
  <c r="I5" i="2" s="1"/>
  <c r="I4" i="2"/>
  <c r="C8" i="2"/>
  <c r="C5" i="2" l="1"/>
  <c r="C7" i="2" l="1"/>
  <c r="C6" i="2"/>
</calcChain>
</file>

<file path=xl/sharedStrings.xml><?xml version="1.0" encoding="utf-8"?>
<sst xmlns="http://schemas.openxmlformats.org/spreadsheetml/2006/main" count="30" uniqueCount="22">
  <si>
    <t>Tramo</t>
  </si>
  <si>
    <t>Nº Documentos</t>
  </si>
  <si>
    <t>10.001-15.000</t>
  </si>
  <si>
    <t>15.001.20.000</t>
  </si>
  <si>
    <t>20.001-25.000</t>
  </si>
  <si>
    <t>A partir de 25.001</t>
  </si>
  <si>
    <t>1-5.000</t>
  </si>
  <si>
    <t>5.001-10.000</t>
  </si>
  <si>
    <t>IVA</t>
  </si>
  <si>
    <t>Cálculo del importe ofertado total</t>
  </si>
  <si>
    <t>A partir de 25.001 (por 24 meses)</t>
  </si>
  <si>
    <t>Total oferta</t>
  </si>
  <si>
    <t>Gastos generales (%)</t>
  </si>
  <si>
    <t>Beneficio industrial (%)</t>
  </si>
  <si>
    <t>Importe mensual sin IVA, ni Gastos generales ni Beneficio industrial</t>
  </si>
  <si>
    <t>0 *</t>
  </si>
  <si>
    <t>*</t>
  </si>
  <si>
    <t>Un solo abono al acabar la Instalación y la Migración.</t>
  </si>
  <si>
    <t>INSTALACIÓN + MIGRACIÓN/ACTUALIZACIÓN DE DOCUMENTOS EXISTENTES</t>
  </si>
  <si>
    <t>Importe mensual ofertado (SIN IVA) Suma de las 3 columnas previas</t>
  </si>
  <si>
    <t>Importe mensual  ofertado (CON IVA)</t>
  </si>
  <si>
    <t>Importe mensual máximo (con Gastos Generales y Beneficio Industrial) de Licitación SIN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</si>
</sst>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4472C4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rgb="FF8EA9DB"/>
      </left>
      <right/>
      <top style="medium">
        <color rgb="FF8EA9DB"/>
      </top>
      <bottom/>
      <diagonal/>
    </border>
    <border>
      <left/>
      <right/>
      <top style="medium">
        <color rgb="FF8EA9DB"/>
      </top>
      <bottom/>
      <diagonal/>
    </border>
    <border>
      <left/>
      <right style="medium">
        <color rgb="FF8EA9DB"/>
      </right>
      <top style="medium">
        <color rgb="FF8EA9DB"/>
      </top>
      <bottom/>
      <diagonal/>
    </border>
    <border>
      <left style="medium">
        <color rgb="FF8EA9DB"/>
      </left>
      <right/>
      <top style="medium">
        <color rgb="FF8EA9DB"/>
      </top>
      <bottom style="medium">
        <color rgb="FF8EA9DB"/>
      </bottom>
      <diagonal/>
    </border>
    <border>
      <left/>
      <right/>
      <top style="medium">
        <color rgb="FF8EA9DB"/>
      </top>
      <bottom style="medium">
        <color rgb="FF8EA9DB"/>
      </bottom>
      <diagonal/>
    </border>
    <border>
      <left/>
      <right style="medium">
        <color rgb="FF8EA9DB"/>
      </right>
      <top style="medium">
        <color rgb="FF8EA9DB"/>
      </top>
      <bottom style="medium">
        <color rgb="FF8EA9DB"/>
      </bottom>
      <diagonal/>
    </border>
    <border>
      <left/>
      <right/>
      <top/>
      <bottom style="medium">
        <color rgb="FF8EA9DB"/>
      </bottom>
      <diagonal/>
    </border>
    <border>
      <left style="medium">
        <color rgb="FF8EA9DB"/>
      </left>
      <right style="medium">
        <color rgb="FF8EA9DB"/>
      </right>
      <top style="medium">
        <color rgb="FF8EA9DB"/>
      </top>
      <bottom style="medium">
        <color rgb="FF8EA9DB"/>
      </bottom>
      <diagonal/>
    </border>
    <border>
      <left style="thin">
        <color indexed="64"/>
      </left>
      <right style="medium">
        <color rgb="FF8EA9DB"/>
      </right>
      <top style="medium">
        <color rgb="FF8EA9DB"/>
      </top>
      <bottom/>
      <diagonal/>
    </border>
    <border>
      <left style="medium">
        <color theme="8" tint="0.39994506668294322"/>
      </left>
      <right style="medium">
        <color rgb="FF8EA9DB"/>
      </right>
      <top style="medium">
        <color rgb="FF8EA9DB"/>
      </top>
      <bottom style="medium">
        <color rgb="FF8EA9DB"/>
      </bottom>
      <diagonal/>
    </border>
    <border>
      <left style="medium">
        <color theme="8" tint="0.39994506668294322"/>
      </left>
      <right style="medium">
        <color rgb="FF8EA9DB"/>
      </right>
      <top style="medium">
        <color rgb="FF8EA9DB"/>
      </top>
      <bottom/>
      <diagonal/>
    </border>
    <border>
      <left style="thin">
        <color indexed="64"/>
      </left>
      <right style="medium">
        <color rgb="FF8EA9DB"/>
      </right>
      <top style="medium">
        <color rgb="FF8EA9DB"/>
      </top>
      <bottom style="medium">
        <color rgb="FF8EA9DB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vertical="center"/>
    </xf>
    <xf numFmtId="164" fontId="2" fillId="3" borderId="6" xfId="0" applyNumberFormat="1" applyFont="1" applyFill="1" applyBorder="1" applyAlignment="1">
      <alignment horizontal="right" vertical="center"/>
    </xf>
    <xf numFmtId="164" fontId="2" fillId="0" borderId="3" xfId="0" applyNumberFormat="1" applyFont="1" applyBorder="1" applyAlignment="1">
      <alignment horizontal="right" vertical="center"/>
    </xf>
    <xf numFmtId="164" fontId="2" fillId="3" borderId="3" xfId="0" applyNumberFormat="1" applyFont="1" applyFill="1" applyBorder="1" applyAlignment="1">
      <alignment horizontal="right" vertical="center"/>
    </xf>
    <xf numFmtId="0" fontId="2" fillId="3" borderId="2" xfId="0" applyFont="1" applyFill="1" applyBorder="1" applyAlignment="1">
      <alignment vertical="center" wrapText="1"/>
    </xf>
    <xf numFmtId="164" fontId="2" fillId="4" borderId="3" xfId="0" applyNumberFormat="1" applyFont="1" applyFill="1" applyBorder="1" applyAlignment="1" applyProtection="1">
      <alignment horizontal="right" vertical="center"/>
      <protection locked="0"/>
    </xf>
    <xf numFmtId="164" fontId="2" fillId="3" borderId="8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4" fillId="0" borderId="0" xfId="0" applyFont="1"/>
    <xf numFmtId="10" fontId="2" fillId="4" borderId="9" xfId="0" applyNumberFormat="1" applyFont="1" applyFill="1" applyBorder="1" applyAlignment="1" applyProtection="1">
      <alignment horizontal="right" vertical="center"/>
      <protection locked="0"/>
    </xf>
    <xf numFmtId="164" fontId="2" fillId="4" borderId="8" xfId="0" applyNumberFormat="1" applyFont="1" applyFill="1" applyBorder="1" applyAlignment="1" applyProtection="1">
      <alignment horizontal="right" vertical="center"/>
      <protection locked="0"/>
    </xf>
    <xf numFmtId="164" fontId="2" fillId="5" borderId="11" xfId="0" applyNumberFormat="1" applyFont="1" applyFill="1" applyBorder="1" applyAlignment="1" applyProtection="1">
      <alignment horizontal="right" vertical="center"/>
      <protection locked="0"/>
    </xf>
    <xf numFmtId="10" fontId="2" fillId="5" borderId="9" xfId="0" applyNumberFormat="1" applyFont="1" applyFill="1" applyBorder="1" applyAlignment="1" applyProtection="1">
      <alignment horizontal="right" vertical="center"/>
      <protection locked="0"/>
    </xf>
    <xf numFmtId="164" fontId="2" fillId="0" borderId="10" xfId="0" applyNumberFormat="1" applyFont="1" applyFill="1" applyBorder="1" applyAlignment="1" applyProtection="1">
      <alignment horizontal="right" vertical="center"/>
      <protection locked="0"/>
    </xf>
    <xf numFmtId="10" fontId="2" fillId="0" borderId="9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/>
    </xf>
    <xf numFmtId="164" fontId="2" fillId="0" borderId="0" xfId="0" applyNumberFormat="1" applyFont="1" applyFill="1" applyBorder="1" applyAlignment="1">
      <alignment horizontal="right" vertical="center"/>
    </xf>
    <xf numFmtId="10" fontId="2" fillId="4" borderId="12" xfId="0" applyNumberFormat="1" applyFont="1" applyFill="1" applyBorder="1" applyAlignment="1" applyProtection="1">
      <alignment horizontal="right" vertical="center"/>
      <protection locked="0"/>
    </xf>
    <xf numFmtId="164" fontId="2" fillId="0" borderId="3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0B5C2-7747-43E6-826B-E63B796F9D86}">
  <dimension ref="A1:I17"/>
  <sheetViews>
    <sheetView tabSelected="1" zoomScale="110" zoomScaleNormal="110" workbookViewId="0">
      <selection activeCell="A26" sqref="A26"/>
    </sheetView>
  </sheetViews>
  <sheetFormatPr baseColWidth="10" defaultRowHeight="14.4" x14ac:dyDescent="0.3"/>
  <cols>
    <col min="1" max="1" width="8" customWidth="1"/>
    <col min="2" max="2" width="64.6640625" customWidth="1"/>
    <col min="3" max="3" width="19.33203125" customWidth="1"/>
    <col min="4" max="4" width="17.88671875" customWidth="1"/>
    <col min="5" max="5" width="10.5546875" customWidth="1"/>
    <col min="6" max="6" width="16.44140625" customWidth="1"/>
    <col min="7" max="7" width="19" customWidth="1"/>
    <col min="8" max="8" width="11.6640625" customWidth="1"/>
    <col min="9" max="9" width="14.33203125" bestFit="1" customWidth="1"/>
  </cols>
  <sheetData>
    <row r="1" spans="1:9" ht="61.5" customHeight="1" x14ac:dyDescent="0.3">
      <c r="A1" s="28" t="s">
        <v>0</v>
      </c>
      <c r="B1" s="28" t="s">
        <v>1</v>
      </c>
      <c r="C1" s="28" t="s">
        <v>21</v>
      </c>
      <c r="D1" s="28" t="s">
        <v>14</v>
      </c>
      <c r="E1" s="28" t="s">
        <v>12</v>
      </c>
      <c r="F1" s="28" t="s">
        <v>13</v>
      </c>
      <c r="G1" s="28" t="s">
        <v>19</v>
      </c>
      <c r="H1" s="28" t="s">
        <v>8</v>
      </c>
      <c r="I1" s="28" t="s">
        <v>20</v>
      </c>
    </row>
    <row r="2" spans="1:9" ht="15" thickBot="1" x14ac:dyDescent="0.35">
      <c r="A2" s="29"/>
      <c r="B2" s="29"/>
      <c r="C2" s="29"/>
      <c r="D2" s="29"/>
      <c r="E2" s="29"/>
      <c r="F2" s="29"/>
      <c r="G2" s="29"/>
      <c r="H2" s="29"/>
      <c r="I2" s="28"/>
    </row>
    <row r="3" spans="1:9" ht="16.2" customHeight="1" thickBot="1" x14ac:dyDescent="0.35">
      <c r="A3" s="1" t="s">
        <v>15</v>
      </c>
      <c r="B3" s="10" t="s">
        <v>18</v>
      </c>
      <c r="C3" s="9">
        <v>27000</v>
      </c>
      <c r="D3" s="11"/>
      <c r="E3" s="17"/>
      <c r="F3" s="17"/>
      <c r="G3" s="9">
        <f>D3*(1+(E3+F3))</f>
        <v>0</v>
      </c>
      <c r="H3" s="9">
        <f>G3*0.21</f>
        <v>0</v>
      </c>
      <c r="I3" s="9">
        <f>G3+H3</f>
        <v>0</v>
      </c>
    </row>
    <row r="4" spans="1:9" ht="15" thickBot="1" x14ac:dyDescent="0.35">
      <c r="A4" s="3">
        <v>1</v>
      </c>
      <c r="B4" s="4" t="s">
        <v>6</v>
      </c>
      <c r="C4" s="8">
        <f>C9*0.5</f>
        <v>15062.5</v>
      </c>
      <c r="D4" s="11"/>
      <c r="E4" s="17"/>
      <c r="F4" s="17"/>
      <c r="G4" s="27">
        <f t="shared" ref="G4:G9" si="0">D4*(1+(E4+F4))</f>
        <v>0</v>
      </c>
      <c r="H4" s="8">
        <f t="shared" ref="H4:H9" si="1">G4*0.21</f>
        <v>0</v>
      </c>
      <c r="I4" s="8">
        <f t="shared" ref="I4:I9" si="2">G4+H4</f>
        <v>0</v>
      </c>
    </row>
    <row r="5" spans="1:9" ht="15" thickBot="1" x14ac:dyDescent="0.35">
      <c r="A5" s="1">
        <v>2</v>
      </c>
      <c r="B5" s="2" t="s">
        <v>7</v>
      </c>
      <c r="C5" s="9">
        <f>C9*0.6</f>
        <v>18075</v>
      </c>
      <c r="D5" s="11"/>
      <c r="E5" s="17"/>
      <c r="F5" s="17"/>
      <c r="G5" s="9">
        <f t="shared" si="0"/>
        <v>0</v>
      </c>
      <c r="H5" s="9">
        <f t="shared" si="1"/>
        <v>0</v>
      </c>
      <c r="I5" s="9">
        <f t="shared" si="2"/>
        <v>0</v>
      </c>
    </row>
    <row r="6" spans="1:9" ht="15" thickBot="1" x14ac:dyDescent="0.35">
      <c r="A6" s="3">
        <v>3</v>
      </c>
      <c r="B6" s="4" t="s">
        <v>2</v>
      </c>
      <c r="C6" s="8">
        <f>C9*0.7</f>
        <v>21087.5</v>
      </c>
      <c r="D6" s="11"/>
      <c r="E6" s="17"/>
      <c r="F6" s="17"/>
      <c r="G6" s="27">
        <f t="shared" si="0"/>
        <v>0</v>
      </c>
      <c r="H6" s="8">
        <f t="shared" si="1"/>
        <v>0</v>
      </c>
      <c r="I6" s="8">
        <f t="shared" si="2"/>
        <v>0</v>
      </c>
    </row>
    <row r="7" spans="1:9" ht="15" thickBot="1" x14ac:dyDescent="0.35">
      <c r="A7" s="1">
        <v>4</v>
      </c>
      <c r="B7" s="2" t="s">
        <v>3</v>
      </c>
      <c r="C7" s="9">
        <f>C9*0.8</f>
        <v>24100</v>
      </c>
      <c r="D7" s="11"/>
      <c r="E7" s="17"/>
      <c r="F7" s="17"/>
      <c r="G7" s="9">
        <f t="shared" si="0"/>
        <v>0</v>
      </c>
      <c r="H7" s="9">
        <f t="shared" si="1"/>
        <v>0</v>
      </c>
      <c r="I7" s="9">
        <f t="shared" si="2"/>
        <v>0</v>
      </c>
    </row>
    <row r="8" spans="1:9" ht="15" thickBot="1" x14ac:dyDescent="0.35">
      <c r="A8" s="3">
        <v>5</v>
      </c>
      <c r="B8" s="4" t="s">
        <v>4</v>
      </c>
      <c r="C8" s="8">
        <f>C9*0.9</f>
        <v>27112.5</v>
      </c>
      <c r="D8" s="11"/>
      <c r="E8" s="17"/>
      <c r="F8" s="17"/>
      <c r="G8" s="27">
        <f t="shared" si="0"/>
        <v>0</v>
      </c>
      <c r="H8" s="8">
        <f t="shared" si="1"/>
        <v>0</v>
      </c>
      <c r="I8" s="8">
        <f t="shared" si="2"/>
        <v>0</v>
      </c>
    </row>
    <row r="9" spans="1:9" ht="15" thickBot="1" x14ac:dyDescent="0.35">
      <c r="A9" s="5">
        <v>6</v>
      </c>
      <c r="B9" s="6" t="s">
        <v>5</v>
      </c>
      <c r="C9" s="7">
        <f>(750000-C3)/24</f>
        <v>30125</v>
      </c>
      <c r="D9" s="18"/>
      <c r="E9" s="26"/>
      <c r="F9" s="26"/>
      <c r="G9" s="12">
        <f t="shared" si="0"/>
        <v>0</v>
      </c>
      <c r="H9" s="7">
        <f t="shared" si="1"/>
        <v>0</v>
      </c>
      <c r="I9" s="7">
        <f t="shared" si="2"/>
        <v>0</v>
      </c>
    </row>
    <row r="10" spans="1:9" x14ac:dyDescent="0.3">
      <c r="E10" s="24"/>
      <c r="F10" s="24"/>
      <c r="G10" s="25"/>
      <c r="H10" s="25"/>
      <c r="I10" s="25"/>
    </row>
    <row r="11" spans="1:9" ht="15.6" x14ac:dyDescent="0.3">
      <c r="A11" s="16" t="s">
        <v>9</v>
      </c>
    </row>
    <row r="12" spans="1:9" ht="14.4" customHeight="1" x14ac:dyDescent="0.3">
      <c r="A12" s="28" t="s">
        <v>0</v>
      </c>
      <c r="B12" s="28" t="s">
        <v>1</v>
      </c>
      <c r="C12" s="28" t="s">
        <v>14</v>
      </c>
      <c r="D12" s="28" t="s">
        <v>12</v>
      </c>
      <c r="E12" s="28" t="s">
        <v>13</v>
      </c>
      <c r="F12" s="28" t="s">
        <v>19</v>
      </c>
    </row>
    <row r="13" spans="1:9" ht="61.2" customHeight="1" thickBot="1" x14ac:dyDescent="0.35">
      <c r="A13" s="29"/>
      <c r="B13" s="29"/>
      <c r="C13" s="29"/>
      <c r="D13" s="29"/>
      <c r="E13" s="29"/>
      <c r="F13" s="29"/>
    </row>
    <row r="14" spans="1:9" ht="18" customHeight="1" thickBot="1" x14ac:dyDescent="0.35">
      <c r="A14" s="3" t="s">
        <v>15</v>
      </c>
      <c r="B14" s="13" t="s">
        <v>18</v>
      </c>
      <c r="C14" s="19">
        <f>+D3</f>
        <v>0</v>
      </c>
      <c r="D14" s="20">
        <f>+E3</f>
        <v>0</v>
      </c>
      <c r="E14" s="20">
        <f>+F3</f>
        <v>0</v>
      </c>
      <c r="F14" s="9">
        <f>+G3</f>
        <v>0</v>
      </c>
    </row>
    <row r="15" spans="1:9" ht="15" thickBot="1" x14ac:dyDescent="0.35">
      <c r="A15" s="15">
        <v>6</v>
      </c>
      <c r="B15" s="14" t="s">
        <v>10</v>
      </c>
      <c r="C15" s="21">
        <f>+D9</f>
        <v>0</v>
      </c>
      <c r="D15" s="22">
        <f>+E9</f>
        <v>0</v>
      </c>
      <c r="E15" s="22">
        <f>+F9</f>
        <v>0</v>
      </c>
      <c r="F15" s="8">
        <f>+G9</f>
        <v>0</v>
      </c>
    </row>
    <row r="16" spans="1:9" ht="15" thickBot="1" x14ac:dyDescent="0.35">
      <c r="D16" s="30" t="s">
        <v>11</v>
      </c>
      <c r="E16" s="30"/>
      <c r="F16" s="12">
        <f>+F14+(24*F15)</f>
        <v>0</v>
      </c>
    </row>
    <row r="17" spans="1:2" x14ac:dyDescent="0.3">
      <c r="A17" s="23" t="s">
        <v>16</v>
      </c>
      <c r="B17" t="s">
        <v>17</v>
      </c>
    </row>
  </sheetData>
  <sheetProtection algorithmName="SHA-512" hashValue="9Ma8FuxuNShSaqcXVS2J0C7emFNshc4+ud9GChFdoWmnz7vAoPmB93ee9tjvVwFgZvUHUcQXt7SP45gHZXXmDQ==" saltValue="4BfHrkIsUtmLheTEgyleEA==" spinCount="100000" sheet="1" objects="1" scenarios="1"/>
  <mergeCells count="16">
    <mergeCell ref="I1:I2"/>
    <mergeCell ref="C1:C2"/>
    <mergeCell ref="B1:B2"/>
    <mergeCell ref="A1:A2"/>
    <mergeCell ref="G1:G2"/>
    <mergeCell ref="H1:H2"/>
    <mergeCell ref="D1:D2"/>
    <mergeCell ref="E1:E2"/>
    <mergeCell ref="F1:F2"/>
    <mergeCell ref="F12:F13"/>
    <mergeCell ref="D16:E16"/>
    <mergeCell ref="A12:A13"/>
    <mergeCell ref="E12:E13"/>
    <mergeCell ref="C12:C13"/>
    <mergeCell ref="B12:B13"/>
    <mergeCell ref="D12:D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Herraiz Ortiz, Antonio</dc:creator>
  <cp:lastModifiedBy>Herraiz Ortiz, Francisco Javier</cp:lastModifiedBy>
  <dcterms:created xsi:type="dcterms:W3CDTF">2021-11-26T13:30:23Z</dcterms:created>
  <dcterms:modified xsi:type="dcterms:W3CDTF">2022-07-22T11:48:46Z</dcterms:modified>
</cp:coreProperties>
</file>