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04425\Desktop\"/>
    </mc:Choice>
  </mc:AlternateContent>
  <xr:revisionPtr revIDLastSave="0" documentId="13_ncr:1_{966BB603-8631-4B3F-B6B4-54145875A654}" xr6:coauthVersionLast="36" xr6:coauthVersionMax="36" xr10:uidLastSave="{00000000-0000-0000-0000-000000000000}"/>
  <bookViews>
    <workbookView xWindow="0" yWindow="0" windowWidth="17250" windowHeight="4890" xr2:uid="{0C76F28F-73E4-4DE5-8CC3-21113CAB0A63}"/>
  </bookViews>
  <sheets>
    <sheet name="Hoja1" sheetId="1" r:id="rId1"/>
  </sheets>
  <definedNames>
    <definedName name="_xlnm._FilterDatabase" localSheetId="0" hidden="1">Hoja1!$B$1:$B$793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78" i="1" l="1"/>
  <c r="G778" i="1"/>
  <c r="J769" i="1" l="1"/>
  <c r="I770" i="1" s="1"/>
  <c r="H768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H752" i="1"/>
  <c r="J747" i="1"/>
  <c r="J746" i="1"/>
  <c r="H745" i="1"/>
  <c r="J740" i="1"/>
  <c r="J739" i="1"/>
  <c r="H738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H721" i="1"/>
  <c r="J718" i="1"/>
  <c r="J717" i="1"/>
  <c r="J716" i="1"/>
  <c r="J715" i="1"/>
  <c r="J714" i="1"/>
  <c r="J713" i="1"/>
  <c r="J712" i="1"/>
  <c r="H711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H691" i="1"/>
  <c r="H690" i="1"/>
  <c r="J687" i="1"/>
  <c r="J686" i="1"/>
  <c r="J685" i="1"/>
  <c r="J684" i="1"/>
  <c r="J683" i="1"/>
  <c r="H682" i="1"/>
  <c r="J679" i="1"/>
  <c r="J678" i="1"/>
  <c r="J677" i="1"/>
  <c r="H676" i="1"/>
  <c r="J673" i="1"/>
  <c r="I674" i="1" s="1"/>
  <c r="J674" i="1" s="1"/>
  <c r="J672" i="1" s="1"/>
  <c r="H672" i="1"/>
  <c r="J669" i="1"/>
  <c r="I670" i="1" s="1"/>
  <c r="I668" i="1" s="1"/>
  <c r="H668" i="1"/>
  <c r="H667" i="1"/>
  <c r="J660" i="1"/>
  <c r="J659" i="1"/>
  <c r="J658" i="1"/>
  <c r="J657" i="1"/>
  <c r="J656" i="1"/>
  <c r="J655" i="1"/>
  <c r="J654" i="1"/>
  <c r="H653" i="1"/>
  <c r="J650" i="1"/>
  <c r="J649" i="1"/>
  <c r="J648" i="1"/>
  <c r="J647" i="1"/>
  <c r="J646" i="1"/>
  <c r="J645" i="1"/>
  <c r="J644" i="1"/>
  <c r="J643" i="1"/>
  <c r="H642" i="1"/>
  <c r="J639" i="1"/>
  <c r="J638" i="1"/>
  <c r="J637" i="1"/>
  <c r="J636" i="1"/>
  <c r="J635" i="1"/>
  <c r="J634" i="1"/>
  <c r="J633" i="1"/>
  <c r="J632" i="1"/>
  <c r="H631" i="1"/>
  <c r="J628" i="1"/>
  <c r="J627" i="1"/>
  <c r="J626" i="1"/>
  <c r="J625" i="1"/>
  <c r="J624" i="1"/>
  <c r="J623" i="1"/>
  <c r="J622" i="1"/>
  <c r="J621" i="1"/>
  <c r="H620" i="1"/>
  <c r="J617" i="1"/>
  <c r="J616" i="1"/>
  <c r="J615" i="1"/>
  <c r="J614" i="1"/>
  <c r="J613" i="1"/>
  <c r="J612" i="1"/>
  <c r="J611" i="1"/>
  <c r="J610" i="1"/>
  <c r="J609" i="1"/>
  <c r="J608" i="1"/>
  <c r="H607" i="1"/>
  <c r="J604" i="1"/>
  <c r="J603" i="1"/>
  <c r="J602" i="1"/>
  <c r="J601" i="1"/>
  <c r="J600" i="1"/>
  <c r="J599" i="1"/>
  <c r="J598" i="1"/>
  <c r="H597" i="1"/>
  <c r="J594" i="1"/>
  <c r="J593" i="1"/>
  <c r="J592" i="1"/>
  <c r="J591" i="1"/>
  <c r="J590" i="1"/>
  <c r="J589" i="1"/>
  <c r="J588" i="1"/>
  <c r="J587" i="1"/>
  <c r="H586" i="1"/>
  <c r="J583" i="1"/>
  <c r="J582" i="1"/>
  <c r="J581" i="1"/>
  <c r="J580" i="1"/>
  <c r="J579" i="1"/>
  <c r="J578" i="1"/>
  <c r="J577" i="1"/>
  <c r="J576" i="1"/>
  <c r="H575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H558" i="1"/>
  <c r="J555" i="1"/>
  <c r="J554" i="1"/>
  <c r="J553" i="1"/>
  <c r="J552" i="1"/>
  <c r="J551" i="1"/>
  <c r="J550" i="1"/>
  <c r="J549" i="1"/>
  <c r="J548" i="1"/>
  <c r="H547" i="1"/>
  <c r="J544" i="1"/>
  <c r="J543" i="1"/>
  <c r="J542" i="1"/>
  <c r="J541" i="1"/>
  <c r="J540" i="1"/>
  <c r="J539" i="1"/>
  <c r="J538" i="1"/>
  <c r="J537" i="1"/>
  <c r="J536" i="1"/>
  <c r="H535" i="1"/>
  <c r="J532" i="1"/>
  <c r="J531" i="1"/>
  <c r="J530" i="1"/>
  <c r="J529" i="1"/>
  <c r="J528" i="1"/>
  <c r="J527" i="1"/>
  <c r="J526" i="1"/>
  <c r="J525" i="1"/>
  <c r="J524" i="1"/>
  <c r="H523" i="1"/>
  <c r="J520" i="1"/>
  <c r="J519" i="1"/>
  <c r="J518" i="1"/>
  <c r="J517" i="1"/>
  <c r="J516" i="1"/>
  <c r="J515" i="1"/>
  <c r="J514" i="1"/>
  <c r="J513" i="1"/>
  <c r="J512" i="1"/>
  <c r="H511" i="1"/>
  <c r="H510" i="1"/>
  <c r="J505" i="1"/>
  <c r="J504" i="1"/>
  <c r="J503" i="1"/>
  <c r="H502" i="1"/>
  <c r="J499" i="1"/>
  <c r="J498" i="1"/>
  <c r="J497" i="1"/>
  <c r="H496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H470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H449" i="1"/>
  <c r="J446" i="1"/>
  <c r="J445" i="1"/>
  <c r="J444" i="1"/>
  <c r="H443" i="1"/>
  <c r="H442" i="1"/>
  <c r="J437" i="1"/>
  <c r="J436" i="1"/>
  <c r="J435" i="1"/>
  <c r="J434" i="1"/>
  <c r="J433" i="1"/>
  <c r="J432" i="1"/>
  <c r="J431" i="1"/>
  <c r="J430" i="1"/>
  <c r="J429" i="1"/>
  <c r="J428" i="1"/>
  <c r="J427" i="1"/>
  <c r="H426" i="1"/>
  <c r="J423" i="1"/>
  <c r="J422" i="1"/>
  <c r="J421" i="1"/>
  <c r="J420" i="1"/>
  <c r="H419" i="1"/>
  <c r="H418" i="1"/>
  <c r="J413" i="1"/>
  <c r="J412" i="1"/>
  <c r="J411" i="1"/>
  <c r="H410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H395" i="1"/>
  <c r="H394" i="1"/>
  <c r="J391" i="1"/>
  <c r="J390" i="1"/>
  <c r="J389" i="1"/>
  <c r="J388" i="1"/>
  <c r="J387" i="1"/>
  <c r="J386" i="1"/>
  <c r="J385" i="1"/>
  <c r="J384" i="1"/>
  <c r="J383" i="1"/>
  <c r="H382" i="1"/>
  <c r="J379" i="1"/>
  <c r="J378" i="1"/>
  <c r="H377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H354" i="1"/>
  <c r="J351" i="1"/>
  <c r="J350" i="1"/>
  <c r="J349" i="1"/>
  <c r="H348" i="1"/>
  <c r="H347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H326" i="1"/>
  <c r="J323" i="1"/>
  <c r="J322" i="1"/>
  <c r="J321" i="1"/>
  <c r="J320" i="1"/>
  <c r="H319" i="1"/>
  <c r="H318" i="1"/>
  <c r="J315" i="1"/>
  <c r="J314" i="1"/>
  <c r="J313" i="1"/>
  <c r="J312" i="1"/>
  <c r="H311" i="1"/>
  <c r="H310" i="1"/>
  <c r="J305" i="1"/>
  <c r="J304" i="1"/>
  <c r="J303" i="1"/>
  <c r="J302" i="1"/>
  <c r="J301" i="1"/>
  <c r="J300" i="1"/>
  <c r="J299" i="1"/>
  <c r="J298" i="1"/>
  <c r="J297" i="1"/>
  <c r="H296" i="1"/>
  <c r="J293" i="1"/>
  <c r="I294" i="1" s="1"/>
  <c r="H292" i="1"/>
  <c r="J289" i="1"/>
  <c r="J288" i="1"/>
  <c r="J287" i="1"/>
  <c r="J286" i="1"/>
  <c r="J285" i="1"/>
  <c r="J284" i="1"/>
  <c r="J283" i="1"/>
  <c r="J282" i="1"/>
  <c r="J281" i="1"/>
  <c r="J280" i="1"/>
  <c r="J279" i="1"/>
  <c r="H278" i="1"/>
  <c r="H277" i="1"/>
  <c r="J272" i="1"/>
  <c r="J271" i="1"/>
  <c r="H270" i="1"/>
  <c r="J267" i="1"/>
  <c r="I268" i="1" s="1"/>
  <c r="I266" i="1" s="1"/>
  <c r="H266" i="1"/>
  <c r="J263" i="1"/>
  <c r="J262" i="1"/>
  <c r="J261" i="1"/>
  <c r="J260" i="1"/>
  <c r="J259" i="1"/>
  <c r="J258" i="1"/>
  <c r="H257" i="1"/>
  <c r="J254" i="1"/>
  <c r="J253" i="1"/>
  <c r="J252" i="1"/>
  <c r="J251" i="1"/>
  <c r="J250" i="1"/>
  <c r="H249" i="1"/>
  <c r="J246" i="1"/>
  <c r="J245" i="1"/>
  <c r="J244" i="1"/>
  <c r="J243" i="1"/>
  <c r="J242" i="1"/>
  <c r="J241" i="1"/>
  <c r="J240" i="1"/>
  <c r="H239" i="1"/>
  <c r="J236" i="1"/>
  <c r="J235" i="1"/>
  <c r="J234" i="1"/>
  <c r="J233" i="1"/>
  <c r="J232" i="1"/>
  <c r="J231" i="1"/>
  <c r="J230" i="1"/>
  <c r="J229" i="1"/>
  <c r="H228" i="1"/>
  <c r="J225" i="1"/>
  <c r="J224" i="1"/>
  <c r="J223" i="1"/>
  <c r="J222" i="1"/>
  <c r="J221" i="1"/>
  <c r="J220" i="1"/>
  <c r="J219" i="1"/>
  <c r="J218" i="1"/>
  <c r="J217" i="1"/>
  <c r="J216" i="1"/>
  <c r="J215" i="1"/>
  <c r="H214" i="1"/>
  <c r="J211" i="1"/>
  <c r="J210" i="1"/>
  <c r="I212" i="1" s="1"/>
  <c r="H209" i="1"/>
  <c r="H208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H183" i="1"/>
  <c r="H182" i="1"/>
  <c r="J177" i="1"/>
  <c r="J176" i="1"/>
  <c r="J175" i="1"/>
  <c r="J174" i="1"/>
  <c r="J173" i="1"/>
  <c r="J172" i="1"/>
  <c r="H171" i="1"/>
  <c r="J166" i="1"/>
  <c r="J165" i="1"/>
  <c r="J164" i="1"/>
  <c r="J163" i="1"/>
  <c r="J162" i="1"/>
  <c r="J161" i="1"/>
  <c r="J160" i="1"/>
  <c r="J159" i="1"/>
  <c r="J158" i="1"/>
  <c r="J157" i="1"/>
  <c r="J156" i="1"/>
  <c r="H155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H139" i="1"/>
  <c r="H138" i="1"/>
  <c r="J135" i="1"/>
  <c r="J134" i="1"/>
  <c r="H133" i="1"/>
  <c r="J128" i="1"/>
  <c r="J127" i="1"/>
  <c r="J126" i="1"/>
  <c r="J125" i="1"/>
  <c r="J124" i="1"/>
  <c r="J123" i="1"/>
  <c r="J122" i="1"/>
  <c r="J121" i="1"/>
  <c r="H120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H105" i="1"/>
  <c r="J102" i="1"/>
  <c r="J101" i="1"/>
  <c r="J100" i="1"/>
  <c r="J99" i="1"/>
  <c r="J98" i="1"/>
  <c r="J97" i="1"/>
  <c r="J96" i="1"/>
  <c r="J95" i="1"/>
  <c r="J94" i="1"/>
  <c r="H93" i="1"/>
  <c r="J90" i="1"/>
  <c r="J89" i="1"/>
  <c r="J88" i="1"/>
  <c r="J87" i="1"/>
  <c r="J86" i="1"/>
  <c r="J85" i="1"/>
  <c r="J84" i="1"/>
  <c r="J83" i="1"/>
  <c r="J82" i="1"/>
  <c r="J81" i="1"/>
  <c r="J80" i="1"/>
  <c r="H79" i="1"/>
  <c r="H78" i="1"/>
  <c r="J73" i="1"/>
  <c r="I74" i="1" s="1"/>
  <c r="J74" i="1" s="1"/>
  <c r="J72" i="1" s="1"/>
  <c r="H72" i="1"/>
  <c r="J69" i="1"/>
  <c r="J68" i="1"/>
  <c r="J67" i="1"/>
  <c r="J66" i="1"/>
  <c r="J65" i="1"/>
  <c r="J64" i="1"/>
  <c r="J63" i="1"/>
  <c r="J62" i="1"/>
  <c r="H61" i="1"/>
  <c r="J58" i="1"/>
  <c r="J57" i="1"/>
  <c r="J56" i="1"/>
  <c r="J55" i="1"/>
  <c r="J54" i="1"/>
  <c r="J53" i="1"/>
  <c r="J52" i="1"/>
  <c r="J51" i="1"/>
  <c r="J50" i="1"/>
  <c r="J49" i="1"/>
  <c r="J48" i="1"/>
  <c r="J47" i="1"/>
  <c r="H46" i="1"/>
  <c r="J43" i="1"/>
  <c r="J42" i="1"/>
  <c r="J41" i="1"/>
  <c r="J40" i="1"/>
  <c r="H39" i="1"/>
  <c r="H38" i="1"/>
  <c r="J33" i="1"/>
  <c r="J32" i="1"/>
  <c r="H31" i="1"/>
  <c r="J28" i="1"/>
  <c r="J27" i="1"/>
  <c r="J26" i="1"/>
  <c r="H25" i="1"/>
  <c r="J22" i="1"/>
  <c r="J21" i="1"/>
  <c r="J20" i="1"/>
  <c r="J19" i="1"/>
  <c r="J18" i="1"/>
  <c r="H17" i="1"/>
  <c r="J14" i="1"/>
  <c r="J13" i="1"/>
  <c r="J12" i="1"/>
  <c r="J11" i="1"/>
  <c r="J10" i="1"/>
  <c r="J9" i="1"/>
  <c r="J8" i="1"/>
  <c r="J7" i="1"/>
  <c r="H6" i="1"/>
  <c r="H5" i="1"/>
  <c r="H4" i="1"/>
  <c r="I680" i="1" l="1"/>
  <c r="J680" i="1" s="1"/>
  <c r="J676" i="1" s="1"/>
  <c r="I748" i="1"/>
  <c r="I745" i="1" s="1"/>
  <c r="I424" i="1"/>
  <c r="I419" i="1" s="1"/>
  <c r="I741" i="1"/>
  <c r="I738" i="1" s="1"/>
  <c r="I324" i="1"/>
  <c r="I766" i="1"/>
  <c r="I752" i="1" s="1"/>
  <c r="I736" i="1"/>
  <c r="I721" i="1" s="1"/>
  <c r="I719" i="1"/>
  <c r="J719" i="1" s="1"/>
  <c r="J711" i="1" s="1"/>
  <c r="I709" i="1"/>
  <c r="I691" i="1" s="1"/>
  <c r="I688" i="1"/>
  <c r="I682" i="1" s="1"/>
  <c r="I661" i="1"/>
  <c r="I653" i="1" s="1"/>
  <c r="I651" i="1"/>
  <c r="J651" i="1" s="1"/>
  <c r="J642" i="1" s="1"/>
  <c r="I640" i="1"/>
  <c r="I629" i="1"/>
  <c r="I618" i="1"/>
  <c r="J618" i="1" s="1"/>
  <c r="J607" i="1" s="1"/>
  <c r="I605" i="1"/>
  <c r="J605" i="1" s="1"/>
  <c r="J597" i="1" s="1"/>
  <c r="I595" i="1"/>
  <c r="J595" i="1" s="1"/>
  <c r="J586" i="1" s="1"/>
  <c r="I584" i="1"/>
  <c r="I575" i="1" s="1"/>
  <c r="I573" i="1"/>
  <c r="J573" i="1" s="1"/>
  <c r="J558" i="1" s="1"/>
  <c r="I556" i="1"/>
  <c r="J556" i="1" s="1"/>
  <c r="J547" i="1" s="1"/>
  <c r="I545" i="1"/>
  <c r="I533" i="1"/>
  <c r="J533" i="1" s="1"/>
  <c r="J523" i="1" s="1"/>
  <c r="I521" i="1"/>
  <c r="I511" i="1" s="1"/>
  <c r="I506" i="1"/>
  <c r="I502" i="1" s="1"/>
  <c r="I500" i="1"/>
  <c r="I496" i="1" s="1"/>
  <c r="I494" i="1"/>
  <c r="J494" i="1" s="1"/>
  <c r="J470" i="1" s="1"/>
  <c r="I466" i="1"/>
  <c r="I449" i="1" s="1"/>
  <c r="I447" i="1"/>
  <c r="J447" i="1" s="1"/>
  <c r="J443" i="1" s="1"/>
  <c r="I438" i="1"/>
  <c r="I414" i="1"/>
  <c r="J414" i="1" s="1"/>
  <c r="J410" i="1" s="1"/>
  <c r="I408" i="1"/>
  <c r="J408" i="1" s="1"/>
  <c r="J395" i="1" s="1"/>
  <c r="I392" i="1"/>
  <c r="I382" i="1" s="1"/>
  <c r="I380" i="1"/>
  <c r="J380" i="1" s="1"/>
  <c r="J377" i="1" s="1"/>
  <c r="I373" i="1"/>
  <c r="J373" i="1" s="1"/>
  <c r="J354" i="1" s="1"/>
  <c r="I352" i="1"/>
  <c r="J352" i="1" s="1"/>
  <c r="J348" i="1" s="1"/>
  <c r="I343" i="1"/>
  <c r="I326" i="1" s="1"/>
  <c r="I316" i="1"/>
  <c r="J316" i="1" s="1"/>
  <c r="J311" i="1" s="1"/>
  <c r="I306" i="1"/>
  <c r="I296" i="1" s="1"/>
  <c r="I290" i="1"/>
  <c r="I278" i="1" s="1"/>
  <c r="I273" i="1"/>
  <c r="I270" i="1" s="1"/>
  <c r="I264" i="1"/>
  <c r="J264" i="1" s="1"/>
  <c r="J257" i="1" s="1"/>
  <c r="I255" i="1"/>
  <c r="I249" i="1" s="1"/>
  <c r="I247" i="1"/>
  <c r="J247" i="1" s="1"/>
  <c r="J239" i="1" s="1"/>
  <c r="I237" i="1"/>
  <c r="J237" i="1" s="1"/>
  <c r="J228" i="1" s="1"/>
  <c r="I226" i="1"/>
  <c r="I214" i="1" s="1"/>
  <c r="I206" i="1"/>
  <c r="I183" i="1" s="1"/>
  <c r="I178" i="1"/>
  <c r="J178" i="1" s="1"/>
  <c r="J171" i="1" s="1"/>
  <c r="I167" i="1"/>
  <c r="J167" i="1" s="1"/>
  <c r="J155" i="1" s="1"/>
  <c r="I153" i="1"/>
  <c r="I139" i="1" s="1"/>
  <c r="I136" i="1"/>
  <c r="J136" i="1" s="1"/>
  <c r="J133" i="1" s="1"/>
  <c r="I129" i="1"/>
  <c r="I120" i="1" s="1"/>
  <c r="I118" i="1"/>
  <c r="J118" i="1" s="1"/>
  <c r="J105" i="1" s="1"/>
  <c r="I103" i="1"/>
  <c r="I91" i="1"/>
  <c r="J91" i="1" s="1"/>
  <c r="J79" i="1" s="1"/>
  <c r="I70" i="1"/>
  <c r="I61" i="1" s="1"/>
  <c r="I59" i="1"/>
  <c r="I46" i="1" s="1"/>
  <c r="I44" i="1"/>
  <c r="I39" i="1" s="1"/>
  <c r="I34" i="1"/>
  <c r="J34" i="1" s="1"/>
  <c r="J31" i="1" s="1"/>
  <c r="I29" i="1"/>
  <c r="J29" i="1" s="1"/>
  <c r="J25" i="1" s="1"/>
  <c r="I23" i="1"/>
  <c r="I15" i="1"/>
  <c r="J15" i="1" s="1"/>
  <c r="J6" i="1" s="1"/>
  <c r="I105" i="1"/>
  <c r="I319" i="1"/>
  <c r="J324" i="1"/>
  <c r="J319" i="1" s="1"/>
  <c r="I348" i="1"/>
  <c r="I443" i="1"/>
  <c r="J741" i="1"/>
  <c r="J738" i="1" s="1"/>
  <c r="J306" i="1"/>
  <c r="J296" i="1" s="1"/>
  <c r="I228" i="1"/>
  <c r="J545" i="1"/>
  <c r="J535" i="1" s="1"/>
  <c r="I535" i="1"/>
  <c r="J640" i="1"/>
  <c r="J631" i="1" s="1"/>
  <c r="I631" i="1"/>
  <c r="J212" i="1"/>
  <c r="J209" i="1" s="1"/>
  <c r="I209" i="1"/>
  <c r="I292" i="1"/>
  <c r="J294" i="1"/>
  <c r="J292" i="1" s="1"/>
  <c r="I426" i="1"/>
  <c r="J438" i="1"/>
  <c r="J426" i="1" s="1"/>
  <c r="I642" i="1"/>
  <c r="J629" i="1"/>
  <c r="J620" i="1" s="1"/>
  <c r="I620" i="1"/>
  <c r="J343" i="1"/>
  <c r="J326" i="1" s="1"/>
  <c r="I547" i="1"/>
  <c r="I17" i="1"/>
  <c r="J23" i="1"/>
  <c r="J17" i="1" s="1"/>
  <c r="I93" i="1"/>
  <c r="J103" i="1"/>
  <c r="J93" i="1" s="1"/>
  <c r="I768" i="1"/>
  <c r="J770" i="1"/>
  <c r="J768" i="1" s="1"/>
  <c r="I311" i="1"/>
  <c r="J268" i="1"/>
  <c r="J266" i="1" s="1"/>
  <c r="J670" i="1"/>
  <c r="J668" i="1" s="1"/>
  <c r="I72" i="1"/>
  <c r="I672" i="1"/>
  <c r="J506" i="1" l="1"/>
  <c r="J502" i="1" s="1"/>
  <c r="J736" i="1"/>
  <c r="J721" i="1" s="1"/>
  <c r="J206" i="1"/>
  <c r="J183" i="1" s="1"/>
  <c r="J129" i="1"/>
  <c r="J120" i="1" s="1"/>
  <c r="I131" i="1" s="1"/>
  <c r="I597" i="1"/>
  <c r="I257" i="1"/>
  <c r="I31" i="1"/>
  <c r="I354" i="1"/>
  <c r="J392" i="1"/>
  <c r="J382" i="1" s="1"/>
  <c r="I607" i="1"/>
  <c r="I676" i="1"/>
  <c r="J766" i="1"/>
  <c r="J752" i="1" s="1"/>
  <c r="I558" i="1"/>
  <c r="J500" i="1"/>
  <c r="J496" i="1" s="1"/>
  <c r="J688" i="1"/>
  <c r="J682" i="1" s="1"/>
  <c r="J255" i="1"/>
  <c r="J249" i="1" s="1"/>
  <c r="I25" i="1"/>
  <c r="I133" i="1"/>
  <c r="J661" i="1"/>
  <c r="J653" i="1" s="1"/>
  <c r="J521" i="1"/>
  <c r="J511" i="1" s="1"/>
  <c r="J584" i="1"/>
  <c r="J575" i="1" s="1"/>
  <c r="I79" i="1"/>
  <c r="I239" i="1"/>
  <c r="J748" i="1"/>
  <c r="J745" i="1" s="1"/>
  <c r="I377" i="1"/>
  <c r="J153" i="1"/>
  <c r="J139" i="1" s="1"/>
  <c r="I169" i="1" s="1"/>
  <c r="J169" i="1" s="1"/>
  <c r="J138" i="1" s="1"/>
  <c r="I155" i="1"/>
  <c r="I171" i="1"/>
  <c r="J709" i="1"/>
  <c r="J691" i="1" s="1"/>
  <c r="I586" i="1"/>
  <c r="J44" i="1"/>
  <c r="J39" i="1" s="1"/>
  <c r="I523" i="1"/>
  <c r="J59" i="1"/>
  <c r="J46" i="1" s="1"/>
  <c r="J226" i="1"/>
  <c r="J214" i="1" s="1"/>
  <c r="J290" i="1"/>
  <c r="J278" i="1" s="1"/>
  <c r="J424" i="1"/>
  <c r="J419" i="1" s="1"/>
  <c r="I440" i="1" s="1"/>
  <c r="J70" i="1"/>
  <c r="J61" i="1" s="1"/>
  <c r="J273" i="1"/>
  <c r="J270" i="1" s="1"/>
  <c r="I410" i="1"/>
  <c r="I711" i="1"/>
  <c r="I470" i="1"/>
  <c r="J466" i="1"/>
  <c r="J449" i="1" s="1"/>
  <c r="I468" i="1" s="1"/>
  <c r="I416" i="1"/>
  <c r="I394" i="1" s="1"/>
  <c r="I395" i="1"/>
  <c r="I345" i="1"/>
  <c r="I318" i="1" s="1"/>
  <c r="I308" i="1"/>
  <c r="J308" i="1" s="1"/>
  <c r="J277" i="1" s="1"/>
  <c r="I36" i="1"/>
  <c r="I6" i="1"/>
  <c r="J36" i="1"/>
  <c r="J5" i="1" s="1"/>
  <c r="I5" i="1"/>
  <c r="I375" i="1"/>
  <c r="I743" i="1" l="1"/>
  <c r="I690" i="1" s="1"/>
  <c r="I275" i="1"/>
  <c r="I663" i="1"/>
  <c r="J663" i="1" s="1"/>
  <c r="J510" i="1" s="1"/>
  <c r="I277" i="1"/>
  <c r="J416" i="1"/>
  <c r="J394" i="1" s="1"/>
  <c r="I76" i="1"/>
  <c r="J76" i="1" s="1"/>
  <c r="J38" i="1" s="1"/>
  <c r="J440" i="1"/>
  <c r="J418" i="1" s="1"/>
  <c r="I418" i="1"/>
  <c r="I138" i="1"/>
  <c r="J345" i="1"/>
  <c r="J318" i="1" s="1"/>
  <c r="I78" i="1"/>
  <c r="J131" i="1"/>
  <c r="J78" i="1" s="1"/>
  <c r="I208" i="1"/>
  <c r="J275" i="1"/>
  <c r="J208" i="1" s="1"/>
  <c r="I347" i="1"/>
  <c r="J375" i="1"/>
  <c r="J347" i="1" s="1"/>
  <c r="J468" i="1"/>
  <c r="J442" i="1" s="1"/>
  <c r="I442" i="1"/>
  <c r="J743" i="1" l="1"/>
  <c r="J690" i="1" s="1"/>
  <c r="I750" i="1" s="1"/>
  <c r="I38" i="1"/>
  <c r="I510" i="1"/>
  <c r="I508" i="1"/>
  <c r="J508" i="1" s="1"/>
  <c r="J310" i="1" s="1"/>
  <c r="I665" i="1" s="1"/>
  <c r="I180" i="1"/>
  <c r="J180" i="1" s="1"/>
  <c r="J4" i="1" s="1"/>
  <c r="J750" i="1"/>
  <c r="J667" i="1" s="1"/>
  <c r="I667" i="1"/>
  <c r="E768" i="1"/>
  <c r="G769" i="1"/>
  <c r="F770" i="1" s="1"/>
  <c r="E752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E667" i="1"/>
  <c r="E745" i="1"/>
  <c r="G747" i="1"/>
  <c r="G746" i="1"/>
  <c r="E690" i="1"/>
  <c r="E738" i="1"/>
  <c r="G740" i="1"/>
  <c r="G739" i="1"/>
  <c r="E721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E711" i="1"/>
  <c r="G718" i="1"/>
  <c r="G717" i="1"/>
  <c r="G716" i="1"/>
  <c r="G715" i="1"/>
  <c r="G714" i="1"/>
  <c r="G713" i="1"/>
  <c r="G712" i="1"/>
  <c r="E691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E682" i="1"/>
  <c r="G687" i="1"/>
  <c r="G686" i="1"/>
  <c r="G685" i="1"/>
  <c r="G684" i="1"/>
  <c r="G683" i="1"/>
  <c r="E676" i="1"/>
  <c r="G679" i="1"/>
  <c r="G678" i="1"/>
  <c r="G677" i="1"/>
  <c r="E672" i="1"/>
  <c r="G673" i="1"/>
  <c r="F674" i="1" s="1"/>
  <c r="E668" i="1"/>
  <c r="G669" i="1"/>
  <c r="F670" i="1" s="1"/>
  <c r="E182" i="1"/>
  <c r="E510" i="1"/>
  <c r="E653" i="1"/>
  <c r="G660" i="1"/>
  <c r="G659" i="1"/>
  <c r="G658" i="1"/>
  <c r="G657" i="1"/>
  <c r="G656" i="1"/>
  <c r="G655" i="1"/>
  <c r="G654" i="1"/>
  <c r="E642" i="1"/>
  <c r="G650" i="1"/>
  <c r="G649" i="1"/>
  <c r="G648" i="1"/>
  <c r="G647" i="1"/>
  <c r="G646" i="1"/>
  <c r="G645" i="1"/>
  <c r="G644" i="1"/>
  <c r="G643" i="1"/>
  <c r="E631" i="1"/>
  <c r="G639" i="1"/>
  <c r="G638" i="1"/>
  <c r="G637" i="1"/>
  <c r="G636" i="1"/>
  <c r="G635" i="1"/>
  <c r="G634" i="1"/>
  <c r="G633" i="1"/>
  <c r="G632" i="1"/>
  <c r="E620" i="1"/>
  <c r="G628" i="1"/>
  <c r="G627" i="1"/>
  <c r="G626" i="1"/>
  <c r="G625" i="1"/>
  <c r="G624" i="1"/>
  <c r="G623" i="1"/>
  <c r="G622" i="1"/>
  <c r="G621" i="1"/>
  <c r="E607" i="1"/>
  <c r="G617" i="1"/>
  <c r="G616" i="1"/>
  <c r="G615" i="1"/>
  <c r="G614" i="1"/>
  <c r="G613" i="1"/>
  <c r="G612" i="1"/>
  <c r="G611" i="1"/>
  <c r="G610" i="1"/>
  <c r="G609" i="1"/>
  <c r="G608" i="1"/>
  <c r="E597" i="1"/>
  <c r="G604" i="1"/>
  <c r="G603" i="1"/>
  <c r="G602" i="1"/>
  <c r="G601" i="1"/>
  <c r="G600" i="1"/>
  <c r="G599" i="1"/>
  <c r="G598" i="1"/>
  <c r="E586" i="1"/>
  <c r="G594" i="1"/>
  <c r="G593" i="1"/>
  <c r="G592" i="1"/>
  <c r="G591" i="1"/>
  <c r="G590" i="1"/>
  <c r="G589" i="1"/>
  <c r="G588" i="1"/>
  <c r="G587" i="1"/>
  <c r="E575" i="1"/>
  <c r="G583" i="1"/>
  <c r="G582" i="1"/>
  <c r="G581" i="1"/>
  <c r="G580" i="1"/>
  <c r="G579" i="1"/>
  <c r="G578" i="1"/>
  <c r="G577" i="1"/>
  <c r="G576" i="1"/>
  <c r="E558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E547" i="1"/>
  <c r="G555" i="1"/>
  <c r="G554" i="1"/>
  <c r="G553" i="1"/>
  <c r="G552" i="1"/>
  <c r="G551" i="1"/>
  <c r="G550" i="1"/>
  <c r="G549" i="1"/>
  <c r="G548" i="1"/>
  <c r="E535" i="1"/>
  <c r="G544" i="1"/>
  <c r="G543" i="1"/>
  <c r="G542" i="1"/>
  <c r="G541" i="1"/>
  <c r="G540" i="1"/>
  <c r="G539" i="1"/>
  <c r="G538" i="1"/>
  <c r="G537" i="1"/>
  <c r="G536" i="1"/>
  <c r="E523" i="1"/>
  <c r="G532" i="1"/>
  <c r="G531" i="1"/>
  <c r="G530" i="1"/>
  <c r="G529" i="1"/>
  <c r="G528" i="1"/>
  <c r="G527" i="1"/>
  <c r="G526" i="1"/>
  <c r="G525" i="1"/>
  <c r="G524" i="1"/>
  <c r="E511" i="1"/>
  <c r="G520" i="1"/>
  <c r="G519" i="1"/>
  <c r="G518" i="1"/>
  <c r="G517" i="1"/>
  <c r="G516" i="1"/>
  <c r="G515" i="1"/>
  <c r="G514" i="1"/>
  <c r="G513" i="1"/>
  <c r="G512" i="1"/>
  <c r="E310" i="1"/>
  <c r="E502" i="1"/>
  <c r="G505" i="1"/>
  <c r="G504" i="1"/>
  <c r="G503" i="1"/>
  <c r="E496" i="1"/>
  <c r="G499" i="1"/>
  <c r="G498" i="1"/>
  <c r="G497" i="1"/>
  <c r="E470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E442" i="1"/>
  <c r="E449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E443" i="1"/>
  <c r="G446" i="1"/>
  <c r="G445" i="1"/>
  <c r="G444" i="1"/>
  <c r="E418" i="1"/>
  <c r="E426" i="1"/>
  <c r="G437" i="1"/>
  <c r="G436" i="1"/>
  <c r="G435" i="1"/>
  <c r="G434" i="1"/>
  <c r="G433" i="1"/>
  <c r="G432" i="1"/>
  <c r="G431" i="1"/>
  <c r="G430" i="1"/>
  <c r="G429" i="1"/>
  <c r="G428" i="1"/>
  <c r="G427" i="1"/>
  <c r="E419" i="1"/>
  <c r="G423" i="1"/>
  <c r="G422" i="1"/>
  <c r="G421" i="1"/>
  <c r="G420" i="1"/>
  <c r="E394" i="1"/>
  <c r="E410" i="1"/>
  <c r="G413" i="1"/>
  <c r="G412" i="1"/>
  <c r="G411" i="1"/>
  <c r="E395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E382" i="1"/>
  <c r="G391" i="1"/>
  <c r="G390" i="1"/>
  <c r="G389" i="1"/>
  <c r="G388" i="1"/>
  <c r="G387" i="1"/>
  <c r="G386" i="1"/>
  <c r="G385" i="1"/>
  <c r="G384" i="1"/>
  <c r="G383" i="1"/>
  <c r="E377" i="1"/>
  <c r="G379" i="1"/>
  <c r="G378" i="1"/>
  <c r="E347" i="1"/>
  <c r="E354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E348" i="1"/>
  <c r="G351" i="1"/>
  <c r="G350" i="1"/>
  <c r="G349" i="1"/>
  <c r="E318" i="1"/>
  <c r="E326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E319" i="1"/>
  <c r="G323" i="1"/>
  <c r="G322" i="1"/>
  <c r="G321" i="1"/>
  <c r="G320" i="1"/>
  <c r="E311" i="1"/>
  <c r="G315" i="1"/>
  <c r="G314" i="1"/>
  <c r="G313" i="1"/>
  <c r="G312" i="1"/>
  <c r="E277" i="1"/>
  <c r="E296" i="1"/>
  <c r="G305" i="1"/>
  <c r="G304" i="1"/>
  <c r="G303" i="1"/>
  <c r="G302" i="1"/>
  <c r="G301" i="1"/>
  <c r="G300" i="1"/>
  <c r="G299" i="1"/>
  <c r="G298" i="1"/>
  <c r="G297" i="1"/>
  <c r="E292" i="1"/>
  <c r="G293" i="1"/>
  <c r="F294" i="1" s="1"/>
  <c r="F292" i="1" s="1"/>
  <c r="E278" i="1"/>
  <c r="G289" i="1"/>
  <c r="G288" i="1"/>
  <c r="G287" i="1"/>
  <c r="G286" i="1"/>
  <c r="G285" i="1"/>
  <c r="G284" i="1"/>
  <c r="G283" i="1"/>
  <c r="G282" i="1"/>
  <c r="G281" i="1"/>
  <c r="G280" i="1"/>
  <c r="G279" i="1"/>
  <c r="E208" i="1"/>
  <c r="E270" i="1"/>
  <c r="G272" i="1"/>
  <c r="G271" i="1"/>
  <c r="E266" i="1"/>
  <c r="G267" i="1"/>
  <c r="F268" i="1" s="1"/>
  <c r="E257" i="1"/>
  <c r="G263" i="1"/>
  <c r="G262" i="1"/>
  <c r="G261" i="1"/>
  <c r="G260" i="1"/>
  <c r="G259" i="1"/>
  <c r="G258" i="1"/>
  <c r="E249" i="1"/>
  <c r="G254" i="1"/>
  <c r="G253" i="1"/>
  <c r="G252" i="1"/>
  <c r="G251" i="1"/>
  <c r="G250" i="1"/>
  <c r="E239" i="1"/>
  <c r="G246" i="1"/>
  <c r="G245" i="1"/>
  <c r="G244" i="1"/>
  <c r="G243" i="1"/>
  <c r="G242" i="1"/>
  <c r="G241" i="1"/>
  <c r="G240" i="1"/>
  <c r="E228" i="1"/>
  <c r="G236" i="1"/>
  <c r="G235" i="1"/>
  <c r="G234" i="1"/>
  <c r="G233" i="1"/>
  <c r="G232" i="1"/>
  <c r="G231" i="1"/>
  <c r="G230" i="1"/>
  <c r="G229" i="1"/>
  <c r="E214" i="1"/>
  <c r="G225" i="1"/>
  <c r="G224" i="1"/>
  <c r="G223" i="1"/>
  <c r="G222" i="1"/>
  <c r="G221" i="1"/>
  <c r="G220" i="1"/>
  <c r="G219" i="1"/>
  <c r="G218" i="1"/>
  <c r="G217" i="1"/>
  <c r="G216" i="1"/>
  <c r="G215" i="1"/>
  <c r="E209" i="1"/>
  <c r="G211" i="1"/>
  <c r="G210" i="1"/>
  <c r="F212" i="1" s="1"/>
  <c r="E183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E4" i="1"/>
  <c r="E171" i="1"/>
  <c r="G177" i="1"/>
  <c r="G176" i="1"/>
  <c r="G175" i="1"/>
  <c r="G174" i="1"/>
  <c r="G173" i="1"/>
  <c r="G172" i="1"/>
  <c r="E138" i="1"/>
  <c r="E155" i="1"/>
  <c r="G166" i="1"/>
  <c r="G165" i="1"/>
  <c r="G164" i="1"/>
  <c r="G163" i="1"/>
  <c r="G162" i="1"/>
  <c r="G161" i="1"/>
  <c r="G160" i="1"/>
  <c r="G159" i="1"/>
  <c r="G158" i="1"/>
  <c r="G157" i="1"/>
  <c r="G156" i="1"/>
  <c r="E139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E133" i="1"/>
  <c r="G135" i="1"/>
  <c r="G134" i="1"/>
  <c r="E78" i="1"/>
  <c r="E120" i="1"/>
  <c r="G128" i="1"/>
  <c r="G127" i="1"/>
  <c r="G126" i="1"/>
  <c r="G125" i="1"/>
  <c r="G124" i="1"/>
  <c r="G123" i="1"/>
  <c r="G122" i="1"/>
  <c r="G121" i="1"/>
  <c r="E105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E93" i="1"/>
  <c r="G102" i="1"/>
  <c r="G101" i="1"/>
  <c r="G100" i="1"/>
  <c r="G99" i="1"/>
  <c r="G98" i="1"/>
  <c r="G97" i="1"/>
  <c r="G96" i="1"/>
  <c r="G95" i="1"/>
  <c r="G94" i="1"/>
  <c r="E79" i="1"/>
  <c r="G90" i="1"/>
  <c r="G89" i="1"/>
  <c r="G88" i="1"/>
  <c r="G87" i="1"/>
  <c r="G86" i="1"/>
  <c r="G85" i="1"/>
  <c r="G84" i="1"/>
  <c r="G83" i="1"/>
  <c r="G82" i="1"/>
  <c r="G81" i="1"/>
  <c r="G80" i="1"/>
  <c r="E38" i="1"/>
  <c r="E72" i="1"/>
  <c r="G73" i="1"/>
  <c r="F74" i="1" s="1"/>
  <c r="E61" i="1"/>
  <c r="G69" i="1"/>
  <c r="G68" i="1"/>
  <c r="G67" i="1"/>
  <c r="G66" i="1"/>
  <c r="G65" i="1"/>
  <c r="G64" i="1"/>
  <c r="G63" i="1"/>
  <c r="G62" i="1"/>
  <c r="E46" i="1"/>
  <c r="G58" i="1"/>
  <c r="G57" i="1"/>
  <c r="G56" i="1"/>
  <c r="G55" i="1"/>
  <c r="G54" i="1"/>
  <c r="G53" i="1"/>
  <c r="G52" i="1"/>
  <c r="G51" i="1"/>
  <c r="G50" i="1"/>
  <c r="G49" i="1"/>
  <c r="G48" i="1"/>
  <c r="G47" i="1"/>
  <c r="E39" i="1"/>
  <c r="G43" i="1"/>
  <c r="G42" i="1"/>
  <c r="G41" i="1"/>
  <c r="G40" i="1"/>
  <c r="E5" i="1"/>
  <c r="E31" i="1"/>
  <c r="G33" i="1"/>
  <c r="G32" i="1"/>
  <c r="E25" i="1"/>
  <c r="G28" i="1"/>
  <c r="G27" i="1"/>
  <c r="G26" i="1"/>
  <c r="E17" i="1"/>
  <c r="G22" i="1"/>
  <c r="G21" i="1"/>
  <c r="G20" i="1"/>
  <c r="G19" i="1"/>
  <c r="G18" i="1"/>
  <c r="E6" i="1"/>
  <c r="G14" i="1"/>
  <c r="G13" i="1"/>
  <c r="G12" i="1"/>
  <c r="G11" i="1"/>
  <c r="G10" i="1"/>
  <c r="G9" i="1"/>
  <c r="G8" i="1"/>
  <c r="G7" i="1"/>
  <c r="F521" i="1" l="1"/>
  <c r="G521" i="1" s="1"/>
  <c r="G511" i="1" s="1"/>
  <c r="F605" i="1"/>
  <c r="F618" i="1"/>
  <c r="F688" i="1"/>
  <c r="F719" i="1"/>
  <c r="G719" i="1" s="1"/>
  <c r="G711" i="1" s="1"/>
  <c r="F736" i="1"/>
  <c r="F70" i="1"/>
  <c r="G70" i="1" s="1"/>
  <c r="G61" i="1" s="1"/>
  <c r="F324" i="1"/>
  <c r="F319" i="1" s="1"/>
  <c r="F447" i="1"/>
  <c r="F443" i="1" s="1"/>
  <c r="F136" i="1"/>
  <c r="G136" i="1" s="1"/>
  <c r="G133" i="1" s="1"/>
  <c r="F23" i="1"/>
  <c r="F103" i="1"/>
  <c r="F93" i="1" s="1"/>
  <c r="F178" i="1"/>
  <c r="G178" i="1" s="1"/>
  <c r="G171" i="1" s="1"/>
  <c r="F206" i="1"/>
  <c r="G206" i="1" s="1"/>
  <c r="G183" i="1" s="1"/>
  <c r="F226" i="1"/>
  <c r="G226" i="1" s="1"/>
  <c r="G214" i="1" s="1"/>
  <c r="F290" i="1"/>
  <c r="G290" i="1" s="1"/>
  <c r="G278" i="1" s="1"/>
  <c r="F414" i="1"/>
  <c r="F410" i="1" s="1"/>
  <c r="F34" i="1"/>
  <c r="F31" i="1" s="1"/>
  <c r="F118" i="1"/>
  <c r="F167" i="1"/>
  <c r="G167" i="1" s="1"/>
  <c r="G155" i="1" s="1"/>
  <c r="F316" i="1"/>
  <c r="G316" i="1" s="1"/>
  <c r="G311" i="1" s="1"/>
  <c r="F373" i="1"/>
  <c r="F354" i="1" s="1"/>
  <c r="F392" i="1"/>
  <c r="F382" i="1" s="1"/>
  <c r="F438" i="1"/>
  <c r="F426" i="1" s="1"/>
  <c r="F506" i="1"/>
  <c r="G506" i="1" s="1"/>
  <c r="G502" i="1" s="1"/>
  <c r="F533" i="1"/>
  <c r="F523" i="1" s="1"/>
  <c r="F629" i="1"/>
  <c r="F748" i="1"/>
  <c r="G748" i="1" s="1"/>
  <c r="G745" i="1" s="1"/>
  <c r="F306" i="1"/>
  <c r="F296" i="1" s="1"/>
  <c r="F91" i="1"/>
  <c r="G91" i="1" s="1"/>
  <c r="G79" i="1" s="1"/>
  <c r="F153" i="1"/>
  <c r="F139" i="1" s="1"/>
  <c r="F408" i="1"/>
  <c r="G408" i="1" s="1"/>
  <c r="G395" i="1" s="1"/>
  <c r="F545" i="1"/>
  <c r="G545" i="1" s="1"/>
  <c r="G535" i="1" s="1"/>
  <c r="F640" i="1"/>
  <c r="G640" i="1" s="1"/>
  <c r="G631" i="1" s="1"/>
  <c r="F680" i="1"/>
  <c r="I4" i="1"/>
  <c r="F59" i="1"/>
  <c r="F237" i="1"/>
  <c r="G237" i="1" s="1"/>
  <c r="G228" i="1" s="1"/>
  <c r="F273" i="1"/>
  <c r="F270" i="1" s="1"/>
  <c r="F343" i="1"/>
  <c r="F326" i="1" s="1"/>
  <c r="F466" i="1"/>
  <c r="G466" i="1" s="1"/>
  <c r="G449" i="1" s="1"/>
  <c r="F651" i="1"/>
  <c r="F642" i="1" s="1"/>
  <c r="F44" i="1"/>
  <c r="F247" i="1"/>
  <c r="G247" i="1" s="1"/>
  <c r="G239" i="1" s="1"/>
  <c r="F255" i="1"/>
  <c r="G255" i="1" s="1"/>
  <c r="G249" i="1" s="1"/>
  <c r="F264" i="1"/>
  <c r="F257" i="1" s="1"/>
  <c r="F424" i="1"/>
  <c r="G424" i="1" s="1"/>
  <c r="G419" i="1" s="1"/>
  <c r="F556" i="1"/>
  <c r="G556" i="1" s="1"/>
  <c r="G547" i="1" s="1"/>
  <c r="F584" i="1"/>
  <c r="F575" i="1" s="1"/>
  <c r="F661" i="1"/>
  <c r="F653" i="1" s="1"/>
  <c r="F709" i="1"/>
  <c r="F29" i="1"/>
  <c r="F25" i="1" s="1"/>
  <c r="F15" i="1"/>
  <c r="G15" i="1" s="1"/>
  <c r="G6" i="1" s="1"/>
  <c r="F352" i="1"/>
  <c r="F348" i="1" s="1"/>
  <c r="F380" i="1"/>
  <c r="G380" i="1" s="1"/>
  <c r="G377" i="1" s="1"/>
  <c r="F494" i="1"/>
  <c r="G494" i="1" s="1"/>
  <c r="G470" i="1" s="1"/>
  <c r="F500" i="1"/>
  <c r="F496" i="1" s="1"/>
  <c r="F573" i="1"/>
  <c r="G573" i="1" s="1"/>
  <c r="G558" i="1" s="1"/>
  <c r="F595" i="1"/>
  <c r="F741" i="1"/>
  <c r="G741" i="1" s="1"/>
  <c r="G738" i="1" s="1"/>
  <c r="F766" i="1"/>
  <c r="G766" i="1" s="1"/>
  <c r="G752" i="1" s="1"/>
  <c r="I310" i="1"/>
  <c r="I182" i="1"/>
  <c r="J665" i="1"/>
  <c r="J182" i="1" s="1"/>
  <c r="I772" i="1" s="1"/>
  <c r="J772" i="1" s="1"/>
  <c r="J774" i="1" s="1"/>
  <c r="G44" i="1"/>
  <c r="G39" i="1" s="1"/>
  <c r="F39" i="1"/>
  <c r="G118" i="1"/>
  <c r="G105" i="1" s="1"/>
  <c r="F105" i="1"/>
  <c r="G59" i="1"/>
  <c r="G46" i="1" s="1"/>
  <c r="F46" i="1"/>
  <c r="G29" i="1"/>
  <c r="G25" i="1" s="1"/>
  <c r="F17" i="1"/>
  <c r="G23" i="1"/>
  <c r="G17" i="1" s="1"/>
  <c r="G74" i="1"/>
  <c r="G72" i="1" s="1"/>
  <c r="F72" i="1"/>
  <c r="G103" i="1"/>
  <c r="G93" i="1" s="1"/>
  <c r="G268" i="1"/>
  <c r="G266" i="1" s="1"/>
  <c r="F266" i="1"/>
  <c r="G438" i="1"/>
  <c r="G426" i="1" s="1"/>
  <c r="F470" i="1"/>
  <c r="G595" i="1"/>
  <c r="G586" i="1" s="1"/>
  <c r="F586" i="1"/>
  <c r="G629" i="1"/>
  <c r="G620" i="1" s="1"/>
  <c r="F620" i="1"/>
  <c r="F745" i="1"/>
  <c r="G605" i="1"/>
  <c r="G597" i="1" s="1"/>
  <c r="F597" i="1"/>
  <c r="G618" i="1"/>
  <c r="G607" i="1" s="1"/>
  <c r="F607" i="1"/>
  <c r="F668" i="1"/>
  <c r="G670" i="1"/>
  <c r="G668" i="1" s="1"/>
  <c r="G680" i="1"/>
  <c r="G676" i="1" s="1"/>
  <c r="F676" i="1"/>
  <c r="F682" i="1"/>
  <c r="G688" i="1"/>
  <c r="G682" i="1" s="1"/>
  <c r="G736" i="1"/>
  <c r="G721" i="1" s="1"/>
  <c r="F721" i="1"/>
  <c r="F129" i="1"/>
  <c r="F183" i="1"/>
  <c r="G770" i="1"/>
  <c r="G768" i="1" s="1"/>
  <c r="F768" i="1"/>
  <c r="F155" i="1"/>
  <c r="G212" i="1"/>
  <c r="G209" i="1" s="1"/>
  <c r="F209" i="1"/>
  <c r="F239" i="1"/>
  <c r="F547" i="1"/>
  <c r="G674" i="1"/>
  <c r="G672" i="1" s="1"/>
  <c r="F672" i="1"/>
  <c r="G709" i="1"/>
  <c r="G691" i="1" s="1"/>
  <c r="F691" i="1"/>
  <c r="G294" i="1"/>
  <c r="G292" i="1" s="1"/>
  <c r="G447" i="1"/>
  <c r="G443" i="1" s="1"/>
  <c r="F61" i="1" l="1"/>
  <c r="F419" i="1"/>
  <c r="G264" i="1"/>
  <c r="G257" i="1" s="1"/>
  <c r="F228" i="1"/>
  <c r="F249" i="1"/>
  <c r="F214" i="1"/>
  <c r="G306" i="1"/>
  <c r="G296" i="1" s="1"/>
  <c r="F308" i="1" s="1"/>
  <c r="G392" i="1"/>
  <c r="G382" i="1" s="1"/>
  <c r="G373" i="1"/>
  <c r="G354" i="1" s="1"/>
  <c r="F395" i="1"/>
  <c r="F449" i="1"/>
  <c r="F377" i="1"/>
  <c r="F535" i="1"/>
  <c r="G651" i="1"/>
  <c r="G642" i="1" s="1"/>
  <c r="G343" i="1"/>
  <c r="G326" i="1" s="1"/>
  <c r="F631" i="1"/>
  <c r="F558" i="1"/>
  <c r="G273" i="1"/>
  <c r="G270" i="1" s="1"/>
  <c r="G153" i="1"/>
  <c r="G139" i="1" s="1"/>
  <c r="F169" i="1" s="1"/>
  <c r="G533" i="1"/>
  <c r="G523" i="1" s="1"/>
  <c r="G34" i="1"/>
  <c r="G31" i="1" s="1"/>
  <c r="F133" i="1"/>
  <c r="G661" i="1"/>
  <c r="G653" i="1" s="1"/>
  <c r="G584" i="1"/>
  <c r="G575" i="1" s="1"/>
  <c r="F752" i="1"/>
  <c r="G500" i="1"/>
  <c r="G496" i="1" s="1"/>
  <c r="F311" i="1"/>
  <c r="F468" i="1"/>
  <c r="G414" i="1"/>
  <c r="G410" i="1" s="1"/>
  <c r="F416" i="1" s="1"/>
  <c r="F711" i="1"/>
  <c r="F511" i="1"/>
  <c r="G352" i="1"/>
  <c r="G348" i="1" s="1"/>
  <c r="F375" i="1" s="1"/>
  <c r="G375" i="1" s="1"/>
  <c r="G347" i="1" s="1"/>
  <c r="F6" i="1"/>
  <c r="F278" i="1"/>
  <c r="F171" i="1"/>
  <c r="G324" i="1"/>
  <c r="G319" i="1" s="1"/>
  <c r="F502" i="1"/>
  <c r="F738" i="1"/>
  <c r="F743" i="1"/>
  <c r="G743" i="1" s="1"/>
  <c r="G690" i="1" s="1"/>
  <c r="F750" i="1" s="1"/>
  <c r="F79" i="1"/>
  <c r="F440" i="1"/>
  <c r="G440" i="1" s="1"/>
  <c r="G418" i="1" s="1"/>
  <c r="F275" i="1"/>
  <c r="F208" i="1" s="1"/>
  <c r="F36" i="1"/>
  <c r="F5" i="1" s="1"/>
  <c r="J775" i="1"/>
  <c r="J776" i="1" s="1"/>
  <c r="G468" i="1"/>
  <c r="G442" i="1" s="1"/>
  <c r="F442" i="1"/>
  <c r="F345" i="1"/>
  <c r="F76" i="1"/>
  <c r="G129" i="1"/>
  <c r="G120" i="1" s="1"/>
  <c r="F131" i="1" s="1"/>
  <c r="F120" i="1"/>
  <c r="F663" i="1" l="1"/>
  <c r="G663" i="1" s="1"/>
  <c r="G510" i="1" s="1"/>
  <c r="F347" i="1"/>
  <c r="G36" i="1"/>
  <c r="G5" i="1" s="1"/>
  <c r="G275" i="1"/>
  <c r="G208" i="1" s="1"/>
  <c r="F690" i="1"/>
  <c r="J779" i="1"/>
  <c r="J780" i="1" s="1"/>
  <c r="J781" i="1" s="1"/>
  <c r="J782" i="1" s="1"/>
  <c r="F418" i="1"/>
  <c r="G131" i="1"/>
  <c r="G78" i="1" s="1"/>
  <c r="F78" i="1"/>
  <c r="G750" i="1"/>
  <c r="G667" i="1" s="1"/>
  <c r="F667" i="1"/>
  <c r="G76" i="1"/>
  <c r="G38" i="1" s="1"/>
  <c r="F38" i="1"/>
  <c r="G416" i="1"/>
  <c r="G394" i="1" s="1"/>
  <c r="F394" i="1"/>
  <c r="G345" i="1"/>
  <c r="G318" i="1" s="1"/>
  <c r="F318" i="1"/>
  <c r="F138" i="1"/>
  <c r="G169" i="1"/>
  <c r="G138" i="1" s="1"/>
  <c r="G308" i="1"/>
  <c r="G277" i="1" s="1"/>
  <c r="F277" i="1"/>
  <c r="F510" i="1" l="1"/>
  <c r="F180" i="1"/>
  <c r="F4" i="1" s="1"/>
  <c r="F508" i="1"/>
  <c r="G180" i="1" l="1"/>
  <c r="G4" i="1" s="1"/>
  <c r="G508" i="1"/>
  <c r="G310" i="1" s="1"/>
  <c r="F665" i="1" s="1"/>
  <c r="F310" i="1"/>
  <c r="G665" i="1" l="1"/>
  <c r="G182" i="1" s="1"/>
  <c r="F772" i="1" s="1"/>
  <c r="G772" i="1" s="1"/>
  <c r="G774" i="1" s="1"/>
  <c r="F182" i="1"/>
  <c r="G775" i="1" l="1"/>
  <c r="G776" i="1" s="1"/>
  <c r="G779" i="1" s="1"/>
  <c r="G780" i="1" s="1"/>
  <c r="G781" i="1" s="1"/>
  <c r="G78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García Muñoz, Felipe</author>
    <author>Cárdaba Prada, Luis María</author>
  </authors>
  <commentList>
    <comment ref="A3" authorId="0" shapeId="0" xr:uid="{8025E392-B720-48BD-8351-5BF129CE46C3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70C83916-FD41-4B60-B496-88B3D7C43656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4444CC6E-6502-4592-94A9-4871A4251CD3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892ABDE0-34A6-4F62-B36E-BD1FE1EBB72B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ABD31598-C9AB-47A4-B64C-ECBC446C48DC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10F99D99-0832-462E-81E3-7DAC0E5F7261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81AAEFB9-480E-4816-B7AA-E885C5053515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863EDF74-8F96-4064-85C3-6F38D600184F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6842DF9F-579D-47C0-B1A9-96AFE01D63B3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E4790E8E-BE8E-4B7F-A78D-575128C300E2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780" authorId="1" shapeId="0" xr:uid="{8E14B40C-138F-4881-8F2E-32A6C62DD422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782" authorId="1" shapeId="0" xr:uid="{D6D66262-5F56-4F06-85A0-65358CC712E3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<sst xmlns="http://schemas.openxmlformats.org/spreadsheetml/2006/main" count="2497" uniqueCount="919">
  <si>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</si>
  <si>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</si>
  <si>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</si>
  <si>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</si>
  <si>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</si>
  <si>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</si>
  <si>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</si>
  <si>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</si>
  <si>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</si>
  <si>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</si>
  <si>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/>
  </si>
  <si>
    <t>OBRA CIVIL Y ARQUITECTURA</t>
  </si>
  <si>
    <t>01.01</t>
  </si>
  <si>
    <t>RENOVACIÓN CUBIERTA</t>
  </si>
  <si>
    <t>01.01.01</t>
  </si>
  <si>
    <t>DESMONTAJES</t>
  </si>
  <si>
    <t>ED0781</t>
  </si>
  <si>
    <t>Partida</t>
  </si>
  <si>
    <t>m2</t>
  </si>
  <si>
    <t>DESMONTAJE DE PLACAS DE FIBROCEMENTO EN CUBIERTA</t>
  </si>
  <si>
    <t>APEO01</t>
  </si>
  <si>
    <t>kg</t>
  </si>
  <si>
    <t>APUNTALAMIENTO METÁLICO PROVISIONAL</t>
  </si>
  <si>
    <t>PNALB</t>
  </si>
  <si>
    <t>ML</t>
  </si>
  <si>
    <t>DESMONTAJE Y DEMOLICION DE ALBARDILLA</t>
  </si>
  <si>
    <t>mE01DIS140</t>
  </si>
  <si>
    <t>m</t>
  </si>
  <si>
    <t>LEVANTADO CANALÓN A MANO</t>
  </si>
  <si>
    <t>T0060</t>
  </si>
  <si>
    <t>CERRAMIENTO PERIMETRAL SECTORIZACIÓN DESAMIANTADO</t>
  </si>
  <si>
    <t>E07X0001</t>
  </si>
  <si>
    <t>VALLA TRASLADABLE/VALLA DE OCULTACIÓN</t>
  </si>
  <si>
    <t>BE0910N</t>
  </si>
  <si>
    <t>CERRAMIENTO OBRA EN VALLA CHAPA METÁLICA GALVANIZADA</t>
  </si>
  <si>
    <t>QV0190NT</t>
  </si>
  <si>
    <t>h</t>
  </si>
  <si>
    <t>DRESINA CON GRÚA Y VAGÓN CUALQUIER HORARIO</t>
  </si>
  <si>
    <t>Total 01.01.01</t>
  </si>
  <si>
    <t>01.01.02</t>
  </si>
  <si>
    <t>CUBIERTA</t>
  </si>
  <si>
    <t>EHAD0131</t>
  </si>
  <si>
    <t>CUBIERTA PLANA NO TRANSITABLE LÁMINA VISTA REFLECTANTE DECK</t>
  </si>
  <si>
    <t>ER0070x</t>
  </si>
  <si>
    <t>CANALON LONGITUDINAL OCULTO ACERO GALVANIZADO</t>
  </si>
  <si>
    <t>ER0121x</t>
  </si>
  <si>
    <t>BAJANTE DE ACERO PRELACADO D=110MM</t>
  </si>
  <si>
    <t>EHAD0132</t>
  </si>
  <si>
    <t>PANEL POLICARBONATO TRANSLÚCIDO ACH POLIVALENTE</t>
  </si>
  <si>
    <t>E12PAH120</t>
  </si>
  <si>
    <t>ALBARDILLA HORMIGÓN PREFABRICADO BLANCO a=25 cm</t>
  </si>
  <si>
    <t>Total 01.01.02</t>
  </si>
  <si>
    <t>01.01.03</t>
  </si>
  <si>
    <t>ADECUACIÓN VÍAS DE ESTACIONAMIENTO</t>
  </si>
  <si>
    <t>ESTACC</t>
  </si>
  <si>
    <t>PLATAFORMA ACCESO VÍA ESTACIONAMIENTO</t>
  </si>
  <si>
    <t>ESTPLAT</t>
  </si>
  <si>
    <t>ud</t>
  </si>
  <si>
    <t>PLATAFORMA ACCESO COCHE ESTACIONADO</t>
  </si>
  <si>
    <t>U17LB010</t>
  </si>
  <si>
    <t>BALIZA DESTELLANTE INCANDESCENTE</t>
  </si>
  <si>
    <t>Total 01.01.03</t>
  </si>
  <si>
    <t>01.01.04</t>
  </si>
  <si>
    <t>VARIOS</t>
  </si>
  <si>
    <t>JCORTE</t>
  </si>
  <si>
    <t>JORNADA DE CORTE DE TRACCIÓN</t>
  </si>
  <si>
    <t>CALC05</t>
  </si>
  <si>
    <t>CÁLCULO ESTRUCTURAL RENOVACIÓN CUBIERTA</t>
  </si>
  <si>
    <t>Total 01.01.04</t>
  </si>
  <si>
    <t>Total 01.01</t>
  </si>
  <si>
    <t>01.02</t>
  </si>
  <si>
    <t>EJECUCIÓN PLATAFORMAS DE TRABAJO</t>
  </si>
  <si>
    <t>01.02.01</t>
  </si>
  <si>
    <t>EL0510</t>
  </si>
  <si>
    <t>m3</t>
  </si>
  <si>
    <t>DEMOLICION DE VOLUMEN APARENTE DE EDIFICACIÓN EXISTENTE</t>
  </si>
  <si>
    <t>EL0120</t>
  </si>
  <si>
    <t>CORTE DE PAVIMENTO Y LOSA CON RADIAL</t>
  </si>
  <si>
    <t>EL0420</t>
  </si>
  <si>
    <t>DEMOLICION DE OBRAS DE HORMIGON ARMADO O EN MASA</t>
  </si>
  <si>
    <t>TYP-E04LMM010A</t>
  </si>
  <si>
    <t>HORMIGÓN PARA ARMAR EN LOSA SOBRE EL TERRENO HA-25/B/20/IIa VERT BOMBEO</t>
  </si>
  <si>
    <t>Total 01.02.01</t>
  </si>
  <si>
    <t>01.02.02</t>
  </si>
  <si>
    <t>PLATAFORMAS DE TRABAJO</t>
  </si>
  <si>
    <t>TYP-E02EAA010</t>
  </si>
  <si>
    <t>EXCAVACIÓN ZANJA A MANO &lt;2 m TERRENO DISGREGADO A BORDES</t>
  </si>
  <si>
    <t>TYP-E04NLM071</t>
  </si>
  <si>
    <t>HORMIGÓN LIMPIEZA Y NIVELACIÓN HL-150/B/25 VERT. MANUAL</t>
  </si>
  <si>
    <t>TYP-E04AB020</t>
  </si>
  <si>
    <t>ACERO CORRUGADO B 500 S/SD</t>
  </si>
  <si>
    <t>E05AP020N</t>
  </si>
  <si>
    <t>PLACA ANCLAJE S275 50x50x3cm.</t>
  </si>
  <si>
    <t>E05AAL005N</t>
  </si>
  <si>
    <t>ACERO LAMINADO S275 JR EN ESTRUCTURAS ESPACIALES.</t>
  </si>
  <si>
    <t>EE0350</t>
  </si>
  <si>
    <t>INCREMENTO POR ESTRUCTURA METALICA DE ACERO GALVANIZADO</t>
  </si>
  <si>
    <t>EB0030</t>
  </si>
  <si>
    <t>ESMALTE SINTÉTICO MATE S/METAL I/MINIO</t>
  </si>
  <si>
    <t>E15DE020B</t>
  </si>
  <si>
    <t>ENTRAMADO METÁLICO TIPO TRAMEX 100x5/40x5 ACERO GALVANIZADO</t>
  </si>
  <si>
    <t>CALC02</t>
  </si>
  <si>
    <t>CÁLCULO ESTRUCTURAL PLATAFORMAS</t>
  </si>
  <si>
    <t>Total 01.02.02</t>
  </si>
  <si>
    <t>01.02.03</t>
  </si>
  <si>
    <t>INSTALACIONES</t>
  </si>
  <si>
    <t>EJA0010</t>
  </si>
  <si>
    <t>TUBERIA ACERO GALVAN. HASTA 2" 50 MM</t>
  </si>
  <si>
    <t>EJA0230</t>
  </si>
  <si>
    <t>TUBERÍA POLIETILENO DN50 HASTA MM. 2"</t>
  </si>
  <si>
    <t>EC0050</t>
  </si>
  <si>
    <t>TUBERÍA DE PVC D. 110 MM PARA CANALIZ</t>
  </si>
  <si>
    <t>EE0450</t>
  </si>
  <si>
    <t>HORMIGÓN EN MASA HM-20/20/B IIA, DE CENTRAL CON BOMBEO</t>
  </si>
  <si>
    <t>TYP-E15DE020A</t>
  </si>
  <si>
    <t>ENTRAMADO METÁLICO TIPO TRAMEX PLETINAS 35x5/15x5 ACERO GALVANIZADO S-275JR INCL. BASTIDOR CHAPAS ACERO S-355JR</t>
  </si>
  <si>
    <t>EJI0010</t>
  </si>
  <si>
    <t>ACONDICIONAMIENTO INSTALACIÓN AGUA EN PLATAFORMAS DE TRABAJO</t>
  </si>
  <si>
    <t>Total 01.02.03</t>
  </si>
  <si>
    <t>01.02.04</t>
  </si>
  <si>
    <t>Total 01.02.04</t>
  </si>
  <si>
    <t>Total 01.02</t>
  </si>
  <si>
    <t>01.03</t>
  </si>
  <si>
    <t>ADECUACIÓN CUARTOS Y NAVE</t>
  </si>
  <si>
    <t>01.03.01</t>
  </si>
  <si>
    <t>NUEVA CABINA DE MANDOS</t>
  </si>
  <si>
    <t>EE0230</t>
  </si>
  <si>
    <t>CARGADERO METALICO FORMADO POR DOS PERFILES IPN-140.</t>
  </si>
  <si>
    <t>EL0060</t>
  </si>
  <si>
    <t>APERTURA HUECOS &gt;1M2 LADRILLO MACIZO C/COMPRESOR</t>
  </si>
  <si>
    <t>EL0070</t>
  </si>
  <si>
    <t>APERTURA HUECOS &gt;1M2 MURO HORMIGÓN C/COMPRESOR</t>
  </si>
  <si>
    <t>EAR0070</t>
  </si>
  <si>
    <t>RECIBIDO CARPINTERIA METÁLICA.</t>
  </si>
  <si>
    <t>EHAP0080</t>
  </si>
  <si>
    <t>PUERTA CORTAFUEGO RF-120 DOS HOJAS. ÓCULO</t>
  </si>
  <si>
    <t>EHI0090</t>
  </si>
  <si>
    <t>CARPINTERIA FIJA CIEGA DE ACERO INOXIDABLE</t>
  </si>
  <si>
    <t>EHV0010</t>
  </si>
  <si>
    <t>CLIMALIT 4/ 10,12,16/ 4 MM.</t>
  </si>
  <si>
    <t>EB0050</t>
  </si>
  <si>
    <t>LAVADO Y RASCADO PINTURAS VIEJAS</t>
  </si>
  <si>
    <t>EB0220</t>
  </si>
  <si>
    <t>PINTURA PLÁSTICA ACRIL.MATE SUPERIOR</t>
  </si>
  <si>
    <t>ED1060</t>
  </si>
  <si>
    <t>DESPLAZAMIENTO MOBILIARIO Y EQUIPOS</t>
  </si>
  <si>
    <t>CALEF01</t>
  </si>
  <si>
    <t>RETRANQUEO INSTALACIÓN CALEFACCIÓN</t>
  </si>
  <si>
    <t>Total 01.03.01</t>
  </si>
  <si>
    <t>01.03.02</t>
  </si>
  <si>
    <t>NUEVO CUARTO LIMPIEZA y CGBT</t>
  </si>
  <si>
    <t>EE0050</t>
  </si>
  <si>
    <t>ACERO PERFIL TUBULAR PARA ESTRUCTURA</t>
  </si>
  <si>
    <t>EAT0010</t>
  </si>
  <si>
    <t>TABICÓN DE LADRILLO H/D DE 24X12X8 CM</t>
  </si>
  <si>
    <t>EVG0030</t>
  </si>
  <si>
    <t>ENFOSCADO FRATASADO CSIV-W1 VERTICAL</t>
  </si>
  <si>
    <t>EVA0010</t>
  </si>
  <si>
    <t>ALICATADO AZULEJO BLANCO 20X20CM REC.MORTERO</t>
  </si>
  <si>
    <t>EE0380</t>
  </si>
  <si>
    <t>FORJADO COLABORANTE FORMADO POR CHAPA AIRCOOL-59</t>
  </si>
  <si>
    <t>EAR0070N</t>
  </si>
  <si>
    <t>RECIBIDO CARPINTERIA METÁLICA</t>
  </si>
  <si>
    <t>EHAP0070z</t>
  </si>
  <si>
    <t>PUERTA DE ACERO LACADA AL HORNO CON REJILLAS (0,72 x 2,00m)</t>
  </si>
  <si>
    <t>Total 01.03.02</t>
  </si>
  <si>
    <t>01.03.03</t>
  </si>
  <si>
    <t>ELIMINACIÓN NAVE SOPLADO</t>
  </si>
  <si>
    <t>EL0330</t>
  </si>
  <si>
    <t>DEMOLICION DE FÁBRICA DE LADRILLO, BLOQUE O MAMPOSTERÍA</t>
  </si>
  <si>
    <t>EL0880</t>
  </si>
  <si>
    <t>LEVANTADO CARPINTERÍA EN TABIQUES MANO</t>
  </si>
  <si>
    <t>ES0070</t>
  </si>
  <si>
    <t>ARQUETA LADRILLO DE PASO 38X38 / 58X58 X50 CM (NOCTURNO)</t>
  </si>
  <si>
    <t>EJE0010</t>
  </si>
  <si>
    <t>ARQUETA SIFONICA REGISTRABLE DE 38X38 / 58X58 X80 CM. DE MEDIDAS INTERIOR</t>
  </si>
  <si>
    <t>ES0250</t>
  </si>
  <si>
    <t>TAPA ESTANCA PARA ARQUETA REGISTRABLE  DE 40X40 / 60X60 CM</t>
  </si>
  <si>
    <t>Total 01.03.03</t>
  </si>
  <si>
    <t>01.03.04</t>
  </si>
  <si>
    <t>ADECUACIÓN NMMM</t>
  </si>
  <si>
    <t>EQ0180</t>
  </si>
  <si>
    <t>PAVIMENTO CONTÍNUO DE RESINA EPOXI, SIN JUNTAS VISIBLES.</t>
  </si>
  <si>
    <t>ED0782</t>
  </si>
  <si>
    <t>DESMONTAJE DE CONDUCTOS DE FIBROCEMENTO EN DRENAJES Y PASACABLES</t>
  </si>
  <si>
    <t>ER0510</t>
  </si>
  <si>
    <t>TUBO PVC P.COMPACTA JUNTA ELÁSTICA SN2 C.TEJA  250MM</t>
  </si>
  <si>
    <t>Total 01.03.04</t>
  </si>
  <si>
    <t>Total 01.03</t>
  </si>
  <si>
    <t>01.04</t>
  </si>
  <si>
    <t>DESPLAZAMIENTOS PROVISONALES</t>
  </si>
  <si>
    <t>ED1040</t>
  </si>
  <si>
    <t>DESPLAZAMIENTO CONTENEDOR EQUIPOS</t>
  </si>
  <si>
    <t>MOBIL01</t>
  </si>
  <si>
    <t>DESPLAZAMIENTO EQUIPAMIENTO</t>
  </si>
  <si>
    <t>Total 01.04</t>
  </si>
  <si>
    <t>01.05</t>
  </si>
  <si>
    <t>OBRA CIVIL SISTEMAS DE ELEVACIÓN</t>
  </si>
  <si>
    <t>01.01.05.01</t>
  </si>
  <si>
    <t>PUENTE GRÚA</t>
  </si>
  <si>
    <t>ED0090</t>
  </si>
  <si>
    <t>DESMONTAJE DE GATO HIDRÁULICO</t>
  </si>
  <si>
    <t>TYP-E04FL020</t>
  </si>
  <si>
    <t>ENCOFRADO MADERA LOSAS DE CIMENTACIÓN</t>
  </si>
  <si>
    <t>CALC03</t>
  </si>
  <si>
    <t>CÁLCULO ESTRUCTURAL PUENTE GRÚA</t>
  </si>
  <si>
    <t>Total 01.01.05.01</t>
  </si>
  <si>
    <t>01.01.05.02</t>
  </si>
  <si>
    <t>LÍNEA DE ELEVACIÓN 6 COCHES</t>
  </si>
  <si>
    <t>CALC04</t>
  </si>
  <si>
    <t>CÁLCULO ESTRUCTURAL LÍNEA ELEVACIÓN</t>
  </si>
  <si>
    <t>Total 01.01.05.02</t>
  </si>
  <si>
    <t>Total 01.05</t>
  </si>
  <si>
    <t>01.06</t>
  </si>
  <si>
    <t>CNTCAL01</t>
  </si>
  <si>
    <t>CONTROL DE CALIDAD OBRA CIVIL Y ARQUITECTURA</t>
  </si>
  <si>
    <t>TP01</t>
  </si>
  <si>
    <t>LEVANTAMIENTOS TOPOGRÁFICOS</t>
  </si>
  <si>
    <t>TYP-TP0001A</t>
  </si>
  <si>
    <t>VERIFICACIÓN IN-SITU DE LA GEOMETRÍA, ARMADO Y DETALLES DE LAS ESTRUCTURAS EXISTENTES</t>
  </si>
  <si>
    <t>CALC01</t>
  </si>
  <si>
    <t>PA</t>
  </si>
  <si>
    <t>CÁLCULO DE ESTRUCTURAS NECESARIAS PARA LA RENOVACIÓN DE LA CUBIERTA Y OBRAS ASOCIADAS</t>
  </si>
  <si>
    <t>SAF01</t>
  </si>
  <si>
    <t>DESVíO SERVICIOS NO LOCALIZADOS EN FASE DE PROYECTO</t>
  </si>
  <si>
    <t>DESPL01</t>
  </si>
  <si>
    <t>DESPLAZAMIENTO COCHES ESTACIONADOS MCA</t>
  </si>
  <si>
    <t>Total 01.06</t>
  </si>
  <si>
    <t>Total 01</t>
  </si>
  <si>
    <t>02</t>
  </si>
  <si>
    <t>02.I01</t>
  </si>
  <si>
    <t>INSTALACIONES DE PROTECCIÓN CONTRA INCENDIOS</t>
  </si>
  <si>
    <t>I05XN410</t>
  </si>
  <si>
    <t>Vaciado de la instalación</t>
  </si>
  <si>
    <t>I05XND10</t>
  </si>
  <si>
    <t>Desmontaje de tuberías de sistema extinción y soportes</t>
  </si>
  <si>
    <t>I05XND11</t>
  </si>
  <si>
    <t>Desmontaje / Montaje hidrante interior</t>
  </si>
  <si>
    <t>I05XC360</t>
  </si>
  <si>
    <t>Hidrante interior</t>
  </si>
  <si>
    <t>I05XND12</t>
  </si>
  <si>
    <t>Desmontaje / Montaje extintor</t>
  </si>
  <si>
    <t>I05XE010</t>
  </si>
  <si>
    <t>Extintor polvo ABC 6 kg</t>
  </si>
  <si>
    <t>I05XE020</t>
  </si>
  <si>
    <t>Extintor CO2 - 5 kg</t>
  </si>
  <si>
    <t>I05XC260</t>
  </si>
  <si>
    <t>Tubería de A.E.S.S. de 1 1/2"</t>
  </si>
  <si>
    <t>I05XC270</t>
  </si>
  <si>
    <t>Tubería de A.E.S.S. de 2"</t>
  </si>
  <si>
    <t>I05XC280</t>
  </si>
  <si>
    <t>Tubería de A.E.S.S. de 2 1/2"</t>
  </si>
  <si>
    <t>I05XC290</t>
  </si>
  <si>
    <t>Tubería de A.E.S.S. de 3"</t>
  </si>
  <si>
    <t>I05XC300</t>
  </si>
  <si>
    <t>Tubería de A.E.S.S. de 4"</t>
  </si>
  <si>
    <t>I05XC230</t>
  </si>
  <si>
    <t>Tubería de PEAD de 6''</t>
  </si>
  <si>
    <t>I05XC400</t>
  </si>
  <si>
    <t>Válvula de Ø 2" para sectorización</t>
  </si>
  <si>
    <t>I05XC420</t>
  </si>
  <si>
    <t>Válvula de Ø 3" para sectorización</t>
  </si>
  <si>
    <t>I05XC460</t>
  </si>
  <si>
    <t>Pruebas de presión de la red y puesta en marcha instalación</t>
  </si>
  <si>
    <t>I05XND13</t>
  </si>
  <si>
    <t>Desmontaje cartel evacuación</t>
  </si>
  <si>
    <t>I05S140</t>
  </si>
  <si>
    <t>Cartel de señalización fotoluminiscente de 320 x 160 mm</t>
  </si>
  <si>
    <t>I05S185</t>
  </si>
  <si>
    <t>Cartel de señalización fotoluminiscente de 632 x 316 mm</t>
  </si>
  <si>
    <t>I05XNSELLO1</t>
  </si>
  <si>
    <t>Sellado pasos instalaciones PCI por paramentos verticales y techos</t>
  </si>
  <si>
    <t>I05XN370</t>
  </si>
  <si>
    <t>Ayudas a obra civil en extinción</t>
  </si>
  <si>
    <t>I05VDFO</t>
  </si>
  <si>
    <t>Documentación final de Obra</t>
  </si>
  <si>
    <t>Total 02.I01</t>
  </si>
  <si>
    <t>02.I02</t>
  </si>
  <si>
    <t>INSTALACIÓN DE CLIMATIZACIÓN Y VENTILACIÓN DE CONFORT</t>
  </si>
  <si>
    <t>2.1</t>
  </si>
  <si>
    <t>ASISTENCIA A TRABAJOS DE DESMONTAJE Y MONTAJE DE CUBIERTA</t>
  </si>
  <si>
    <t>ICV_AMC_1</t>
  </si>
  <si>
    <t>ASISTENCIA Y ASESORAMIENTO</t>
  </si>
  <si>
    <t>ICV_AMC_2</t>
  </si>
  <si>
    <t>RETRANQUEOS PROVISIONALES</t>
  </si>
  <si>
    <t>Total 2.1</t>
  </si>
  <si>
    <t>2.2</t>
  </si>
  <si>
    <t>ACTUACIONES EN ENTREVIA 522-523</t>
  </si>
  <si>
    <t>ICV_522_523_1</t>
  </si>
  <si>
    <t>DESMONTAJE TRAMO CONDUCTO CLIMATIZACIÓN ACTUAL</t>
  </si>
  <si>
    <t>ICV_522_523_2</t>
  </si>
  <si>
    <t>MODIFICACIÓN SOPORTACIÓN</t>
  </si>
  <si>
    <t>ICV_522_523_3</t>
  </si>
  <si>
    <t>SUMINISTRO E INSTALACIÓN TRAMO NUEVO CONDUCTO CLIMATIZACIÓN</t>
  </si>
  <si>
    <t>ICV_522_523_4</t>
  </si>
  <si>
    <t>ICV_522_523_5</t>
  </si>
  <si>
    <t>ICV_522_523_6</t>
  </si>
  <si>
    <t>SUMINISTRO E INSTALACIÓN PIEZAS CONEXIÓN CONDUCTOS GENERALES</t>
  </si>
  <si>
    <t>ICV_522_523_7</t>
  </si>
  <si>
    <t>SUMINISTRO E INSTALACIÓN DE TOBERAS DE IMPULSIÓN EN CONDUCTOS</t>
  </si>
  <si>
    <t>ICV_522_523_8</t>
  </si>
  <si>
    <t>SUMINISTRO E INSTALACIÓN DE TUBERÍAS DE ACS</t>
  </si>
  <si>
    <t>ICV_522_523_9</t>
  </si>
  <si>
    <t>ICV_522_523_10</t>
  </si>
  <si>
    <t>SUMINISTRO Y MONTAJE DE VENTEOS EN TUBERÍAS DE ACS</t>
  </si>
  <si>
    <t>ICV_522_523_11</t>
  </si>
  <si>
    <t>SUMINISTRO E INSTALACIÓN DE ELEMENTOS ADHESIVOS CRUCE LAC</t>
  </si>
  <si>
    <t>Total 2.2</t>
  </si>
  <si>
    <t>2.3</t>
  </si>
  <si>
    <t>ACTUACIONES EN VIA 718-719</t>
  </si>
  <si>
    <t>ICV_718_719_1</t>
  </si>
  <si>
    <t>ICV_718_719_2</t>
  </si>
  <si>
    <t>ICV_718_719_3</t>
  </si>
  <si>
    <t>ICV_718_719_4</t>
  </si>
  <si>
    <t>ICV_718_719_5</t>
  </si>
  <si>
    <t>ICV_718_719_6</t>
  </si>
  <si>
    <t>ICV_718_719_7</t>
  </si>
  <si>
    <t>ICV_718_719_8</t>
  </si>
  <si>
    <t>Total 2.3</t>
  </si>
  <si>
    <t>2.4</t>
  </si>
  <si>
    <t>ACTUACIONES EN VIA 526</t>
  </si>
  <si>
    <t>ICV_526_2</t>
  </si>
  <si>
    <t>ICV_526_1</t>
  </si>
  <si>
    <t>ICV_526_3</t>
  </si>
  <si>
    <t>ICV_526_4</t>
  </si>
  <si>
    <t>ICV_526_5</t>
  </si>
  <si>
    <t>ICV_526_6</t>
  </si>
  <si>
    <t>ICV_526_7</t>
  </si>
  <si>
    <t>Total 2.4</t>
  </si>
  <si>
    <t>2.5</t>
  </si>
  <si>
    <t>ACTUACIONES EN VIA 527</t>
  </si>
  <si>
    <t>ICV_527_1</t>
  </si>
  <si>
    <t>ICV_527_2</t>
  </si>
  <si>
    <t>ICV_527_3</t>
  </si>
  <si>
    <t>ICV_527_4</t>
  </si>
  <si>
    <t>ICV_527_5</t>
  </si>
  <si>
    <t>SUMINISTRO E INSTALACIÓN DE REJILLAS RETORNO EN CONDUCTO</t>
  </si>
  <si>
    <t>Total 2.5</t>
  </si>
  <si>
    <t>2.6</t>
  </si>
  <si>
    <t>ACTUACIONES EN VIA 511</t>
  </si>
  <si>
    <t>ICV_511_1</t>
  </si>
  <si>
    <t>DESMONTAJE TRAMO TUBERIAS ACTUAL</t>
  </si>
  <si>
    <t>ICV_511_2</t>
  </si>
  <si>
    <t>ICV_511_3</t>
  </si>
  <si>
    <t>ICV_511_4</t>
  </si>
  <si>
    <t>ICV_511_5</t>
  </si>
  <si>
    <t>ICV_511_6</t>
  </si>
  <si>
    <t>RETIRADA DE PANEL RADIANTE</t>
  </si>
  <si>
    <t>Total 2.6</t>
  </si>
  <si>
    <t>2.7</t>
  </si>
  <si>
    <t>ACTUACIONES EN NAVE DE SOPLADO</t>
  </si>
  <si>
    <t>ICV_NS_1</t>
  </si>
  <si>
    <t>DESMANTELAMIENTO INSTALACIÓN CALEFACCIÓN Y CLIMATIZACIÓN</t>
  </si>
  <si>
    <t>Total 2.7</t>
  </si>
  <si>
    <t>2.8</t>
  </si>
  <si>
    <t>MEJORAS EN DIFUSIÓN DE AIRE RESTO DE NAVE</t>
  </si>
  <si>
    <t>ICV_MD_1</t>
  </si>
  <si>
    <t>DESMONTAJE ELEMENTOS DIFUSIÓN EXISTENTES</t>
  </si>
  <si>
    <t>ICV_MD_2</t>
  </si>
  <si>
    <t>Total 2.8</t>
  </si>
  <si>
    <t>Total 02.I02</t>
  </si>
  <si>
    <t>02.I03</t>
  </si>
  <si>
    <t>INSTALACIONES DE COMUNICACIONES Y CONTROL</t>
  </si>
  <si>
    <t>02.I03.1</t>
  </si>
  <si>
    <t>INSTALACIONES ZONA LÍNEA 5</t>
  </si>
  <si>
    <t>DIKCYS101</t>
  </si>
  <si>
    <t>Identificación del cableado de fibra óptica en la caja de segregación de las cámaras</t>
  </si>
  <si>
    <t>DIKCYS102</t>
  </si>
  <si>
    <t>Desconexión y retranqueo de cable de fibra óptica y protección del mismo</t>
  </si>
  <si>
    <t>DIKFOM012</t>
  </si>
  <si>
    <t>Reinstalación de cable de fibra óptica multimodo por ubicación definitiva</t>
  </si>
  <si>
    <t>DIKCYS103</t>
  </si>
  <si>
    <t>Desinstalación de canaleta metálica y reinstalación de la misma en nuevo trazado</t>
  </si>
  <si>
    <t>DIKCYS104</t>
  </si>
  <si>
    <t>Desinstalación de cableado eléctrico y reinstalación en ubicación definitiva</t>
  </si>
  <si>
    <t>DDIKBXX760</t>
  </si>
  <si>
    <t>Traslado y reinstalación de KIOSKO de PDI.</t>
  </si>
  <si>
    <t>DIKWXX100</t>
  </si>
  <si>
    <t>ml</t>
  </si>
  <si>
    <t>Canaleta bajo falso suelo.</t>
  </si>
  <si>
    <t>DIKWXX101</t>
  </si>
  <si>
    <t>Tubo de acero traqueal o rígido.</t>
  </si>
  <si>
    <t>DIKCDX010E</t>
  </si>
  <si>
    <t>Cable UTP Cat 6A.</t>
  </si>
  <si>
    <t>CCTV001</t>
  </si>
  <si>
    <t>Desmontaje y reinstalación de cámara del Sistema de CCTV.</t>
  </si>
  <si>
    <t>DIKOBA008</t>
  </si>
  <si>
    <t>Cable de 4 F.O. multimodo antirroedores.</t>
  </si>
  <si>
    <t>Total 02.I03.1</t>
  </si>
  <si>
    <t>02.I03.2</t>
  </si>
  <si>
    <t>INSTALACIONES ZONA LÍNEA 7</t>
  </si>
  <si>
    <t>Total 02.I03.2</t>
  </si>
  <si>
    <t>02.I03.3</t>
  </si>
  <si>
    <t>INSTALACIONES DE COMUNICACIONES EN CASETAS DE OBRA</t>
  </si>
  <si>
    <t>CABLE 12 F.O. MM</t>
  </si>
  <si>
    <t>Suministro e instalación de cable de 12 fibras ópticas multimodo</t>
  </si>
  <si>
    <t>EPKCMP048</t>
  </si>
  <si>
    <t>Suministro e instalación de caja de montaje en pared de fibra óptica</t>
  </si>
  <si>
    <t>I04COM01</t>
  </si>
  <si>
    <t>Armario de 19" de 9u 600 (a) x 550 (f) x 480 (h)</t>
  </si>
  <si>
    <t>DIKCON024</t>
  </si>
  <si>
    <t>u</t>
  </si>
  <si>
    <t>Suministro, instalación, configuración y pruebas de conmutador de 24 bocas</t>
  </si>
  <si>
    <t>I04COM10</t>
  </si>
  <si>
    <t>Panel modular de 24 módulos.</t>
  </si>
  <si>
    <t>I04COM11</t>
  </si>
  <si>
    <t>Roseta doble 2 tomas RJ45.</t>
  </si>
  <si>
    <t>TFCOM002</t>
  </si>
  <si>
    <t>Terminal telefónico IP (incluye licencia OSV )</t>
  </si>
  <si>
    <t>CECOM002</t>
  </si>
  <si>
    <t>Latiguillo RJ45-RJ45 UTP C.6A 5 MTS</t>
  </si>
  <si>
    <t>Total 02.I03.3</t>
  </si>
  <si>
    <t>Total 02.I03</t>
  </si>
  <si>
    <t>02.I04</t>
  </si>
  <si>
    <t>INSTALACIONES ELÉCTRICAS Y DE ALUMBRADO</t>
  </si>
  <si>
    <t>DE.1</t>
  </si>
  <si>
    <t>I31ITALO1</t>
  </si>
  <si>
    <t>Instalación temporal de obra para alumbrado y fuerza</t>
  </si>
  <si>
    <t>I31ITALMODE</t>
  </si>
  <si>
    <t>Desmontaje y traslado de instalación temporal de obra entre zonas de trabajo</t>
  </si>
  <si>
    <t>I31DLUM</t>
  </si>
  <si>
    <t>Desmontaje y posterior montaje de líneas de luminarias</t>
  </si>
  <si>
    <t>I31ITALC2</t>
  </si>
  <si>
    <t>Instalación temporal de obra para alumbrado vías estacionamiento provisional</t>
  </si>
  <si>
    <t>Total DE.1</t>
  </si>
  <si>
    <t>DE.2</t>
  </si>
  <si>
    <t>NUEVAS PLATAFORMAS ENTREVÍAS 522/523 Y 718/719</t>
  </si>
  <si>
    <t>DE.2.01</t>
  </si>
  <si>
    <t>I31DRPLA01</t>
  </si>
  <si>
    <t>Desmontaje y retirada de luminarias y tomas de fuerza de plataformas</t>
  </si>
  <si>
    <t>I31DRPLA02</t>
  </si>
  <si>
    <t>Desmontaje y retirada de cableados y canalizaciones de plataformas</t>
  </si>
  <si>
    <t>I31DRPLA03</t>
  </si>
  <si>
    <t>Desmontaje y retirada de cuadros eléctricos de plataformas</t>
  </si>
  <si>
    <t>I31RELU01</t>
  </si>
  <si>
    <t>Retranqueo luminarias suspendidas</t>
  </si>
  <si>
    <t>Total DE.2.01</t>
  </si>
  <si>
    <t>DE.2.02</t>
  </si>
  <si>
    <t>INSTALACIÓN DE ALUMBRADO Y FUERZA PLATAFORMAS</t>
  </si>
  <si>
    <t>I31EST041</t>
  </si>
  <si>
    <t>Luminaria estanca LED. 15-50W 4000K.</t>
  </si>
  <si>
    <t>131ILE010</t>
  </si>
  <si>
    <t>Luminaria de emergencia LED 500 lm, 1h, NP, estanca, autotest</t>
  </si>
  <si>
    <t>I31NWS070</t>
  </si>
  <si>
    <t>Punto Luz superficie</t>
  </si>
  <si>
    <t>I31FTX015</t>
  </si>
  <si>
    <t>Cofre estanco con interruptor automático + diferencial (BLOQUE VIGI) + enchufes.</t>
  </si>
  <si>
    <t>DIDKTA004X0</t>
  </si>
  <si>
    <t>Tubo rígido M20 libre de halógenos.</t>
  </si>
  <si>
    <t>DIDKTA004X2</t>
  </si>
  <si>
    <t>Tubo rígido M40 libre de halogenos</t>
  </si>
  <si>
    <t>DIDKTA004X7</t>
  </si>
  <si>
    <t>Tubo rígido M50 libre de halogenos</t>
  </si>
  <si>
    <t>I31CBG004</t>
  </si>
  <si>
    <t>Cable Cu. de 3 G 6 mm². RZ1-K (AS)-0.6/1 KV.</t>
  </si>
  <si>
    <t>I31CBF006</t>
  </si>
  <si>
    <t>Cable Cu. de 5 G 16 mm². RZ1-K (AS)-0.6/1 KV.</t>
  </si>
  <si>
    <t>I31CBA007</t>
  </si>
  <si>
    <t>Cable Cu. de 1 x 25 mm². RZ1-K (AS)-0.6/1 KV.</t>
  </si>
  <si>
    <t>I31CBA015</t>
  </si>
  <si>
    <t>Cable de Cu. de 1 x 240 mm². RZ1 (AS)-0.6/1KV.</t>
  </si>
  <si>
    <t>I31ZKA002</t>
  </si>
  <si>
    <t>Bandeja perforada aislante libre de halógenos 200x60 mm con tapa y p.p. soportes</t>
  </si>
  <si>
    <t>I31ZKA004</t>
  </si>
  <si>
    <t>Bandeja perforada aislante libre de halógenos 400x100 mm con tapa y p.p. soportes</t>
  </si>
  <si>
    <t>I31BDA014</t>
  </si>
  <si>
    <t>Cuadro secundario general de alumbrado y fuerza plataforma</t>
  </si>
  <si>
    <t>I31NWS080</t>
  </si>
  <si>
    <t>Base de enchufe schuko instalación superificial</t>
  </si>
  <si>
    <t>I31BJD001X</t>
  </si>
  <si>
    <t>Base de enchufe industrial, 63A 6h/400-415 V. 3P+T fijas a pared a 90º,</t>
  </si>
  <si>
    <t>Total DE.2.02</t>
  </si>
  <si>
    <t>Total DE.2</t>
  </si>
  <si>
    <t>DE.3</t>
  </si>
  <si>
    <t>NUEVA PASARELA LIMPIEZA Y SOPLADO VÍA 511</t>
  </si>
  <si>
    <t>DE.3.01</t>
  </si>
  <si>
    <t>I31DRPLA04</t>
  </si>
  <si>
    <t>Desmontaje y retirada de tomas de fuerza entrevías</t>
  </si>
  <si>
    <t>I31DRPLA05</t>
  </si>
  <si>
    <t>Desmontaje y retirada de cableados y canalizaciones entrevías</t>
  </si>
  <si>
    <t>Total DE.3.01</t>
  </si>
  <si>
    <t>DE.3.02</t>
  </si>
  <si>
    <t>INSTALACIÓN DE ALUMBRADO Y FUERZA PLATAFORMA</t>
  </si>
  <si>
    <t>I31CBA012</t>
  </si>
  <si>
    <t>Cable de Cu. de 1 x 120 mm². RZ1 (AS)-0.6/1KV.</t>
  </si>
  <si>
    <t>I31CSECLIM01</t>
  </si>
  <si>
    <t>Cuadro secundario equipo limpieza vía 511</t>
  </si>
  <si>
    <t>Total DE.3.02</t>
  </si>
  <si>
    <t>Total DE.3</t>
  </si>
  <si>
    <t>DE.4</t>
  </si>
  <si>
    <t>DESPLAZAMIENTO EQUIPOS VÍA 525</t>
  </si>
  <si>
    <t>I31DRCAN00</t>
  </si>
  <si>
    <t>Desmontaje y situación provisional para equipos</t>
  </si>
  <si>
    <t>I31MCAN00</t>
  </si>
  <si>
    <t>Reubicación de alimentaciones a equipos</t>
  </si>
  <si>
    <t>Total DE.4</t>
  </si>
  <si>
    <t>DE.5</t>
  </si>
  <si>
    <t>NUEVO ELEVADOR DE COCHES VIA 527</t>
  </si>
  <si>
    <t>I31CTC01</t>
  </si>
  <si>
    <t>Cuadro de tomas de corriente vía 527</t>
  </si>
  <si>
    <t>I31CSECTC01</t>
  </si>
  <si>
    <t>Cuadro secundario distribución cuadros de tomas de corriente vía 527</t>
  </si>
  <si>
    <t>I31CSECGAT01</t>
  </si>
  <si>
    <t>Cuadro secundario gatos línea de elevación vía 527</t>
  </si>
  <si>
    <t>I31CBF005</t>
  </si>
  <si>
    <t>Cable Cu. de 5 G 10 mm². RZ1-K (AS)-0.6/1 KV</t>
  </si>
  <si>
    <t>I31CBA014</t>
  </si>
  <si>
    <t>Cable de Cu. de 1 x 185 mm². RZ1 (AS)-0.6/1KV.</t>
  </si>
  <si>
    <t>I31ZKA001</t>
  </si>
  <si>
    <t>Bandeja perforada aislante libre de halógenos 100x60 mm con tapa y p.p. soportes</t>
  </si>
  <si>
    <t>Total DE.5</t>
  </si>
  <si>
    <t>DE.6</t>
  </si>
  <si>
    <t>ELIMINACIÓN NAVE DE SOPLADO VÍA 528</t>
  </si>
  <si>
    <t>DE.7.01</t>
  </si>
  <si>
    <t>EXTERIOR NAVE SOPLADO</t>
  </si>
  <si>
    <t>I31DRALF01</t>
  </si>
  <si>
    <t>Desmontaje y retirada de luminarias y tomas de fuerza de paredes exteriores</t>
  </si>
  <si>
    <t>I31DRCAN01</t>
  </si>
  <si>
    <t>Desmontaje y retirada de cableados y canalizaciones de paredes exteriores</t>
  </si>
  <si>
    <t>I31DRCU01</t>
  </si>
  <si>
    <t>Desmontaje y situación provisional de cuadros eléctricos de paredes exteriores</t>
  </si>
  <si>
    <t>I31MCU01</t>
  </si>
  <si>
    <t>Reubicación e instalación de cuadros eléctricos en paredes finales</t>
  </si>
  <si>
    <t>I31CBG005</t>
  </si>
  <si>
    <t>Cable Cu. de 3 G 10 mm². RZ1-K (AS)-0.6/1 KV.</t>
  </si>
  <si>
    <t>I31ZKA003</t>
  </si>
  <si>
    <t>Bandeja perforada aislante libre de halógenos 300x60 mm con tapa y p.p. soportes</t>
  </si>
  <si>
    <t>Total DE.7.01</t>
  </si>
  <si>
    <t>DE.7.02</t>
  </si>
  <si>
    <t>INTERIOR NAVE SOPLADO Y CONTIGUA</t>
  </si>
  <si>
    <t>I31DRALF02</t>
  </si>
  <si>
    <t>Desmontaje y retirada de luminarias y tomas de fuerza interior nave</t>
  </si>
  <si>
    <t>I31DRCAN02</t>
  </si>
  <si>
    <t>Desmontaje y retirada de cableados y canalizaciones interior nave</t>
  </si>
  <si>
    <t>I31DRCU02</t>
  </si>
  <si>
    <t>Desmontaje y retirada de cuadros eléctricos interior nave</t>
  </si>
  <si>
    <t>Total DE.7.02</t>
  </si>
  <si>
    <t>Total DE.6</t>
  </si>
  <si>
    <t>DE.7</t>
  </si>
  <si>
    <t>DESPLAZAMIENTO EQUIPOS PARED INTERIOR NAVE</t>
  </si>
  <si>
    <t>DE.8.01</t>
  </si>
  <si>
    <t>I31DRVE01</t>
  </si>
  <si>
    <t>Desmontaje y situación provisional de cargadores vehículos eléctricos de paredes</t>
  </si>
  <si>
    <t>I31DRCU03</t>
  </si>
  <si>
    <t>Desmontaje y situación provisional de cuadros eléctricos en paredes</t>
  </si>
  <si>
    <t>I31DRALF03</t>
  </si>
  <si>
    <t>Desmontaje y retirada de luminaria y tomas de fuerza en paredes</t>
  </si>
  <si>
    <t>I31DRCAN03</t>
  </si>
  <si>
    <t>Desmontaje y retirada de cableados y canalizaciones en paredes</t>
  </si>
  <si>
    <t>Total DE.8.01</t>
  </si>
  <si>
    <t>DE.8.02</t>
  </si>
  <si>
    <t>REUBICACIÓN DE EQUIPOS</t>
  </si>
  <si>
    <t>I31MVE01</t>
  </si>
  <si>
    <t>Reubicación e instalación de cargadores vehículos eléctricos en pared final</t>
  </si>
  <si>
    <t>I31MCU02</t>
  </si>
  <si>
    <t>DIDKTA004X3</t>
  </si>
  <si>
    <t>Tubo rígido M32 libre de halogenos</t>
  </si>
  <si>
    <t>Total DE.8.02</t>
  </si>
  <si>
    <t>Total DE.7</t>
  </si>
  <si>
    <t>DE.8</t>
  </si>
  <si>
    <t>NUEVA CABINA DE MANDOS L5</t>
  </si>
  <si>
    <t>DE.9.01</t>
  </si>
  <si>
    <t>I31DRALF04</t>
  </si>
  <si>
    <t>Desmontaje y retirada de luminaria y tomas de fuerza oficina</t>
  </si>
  <si>
    <t>I31DRCAN04</t>
  </si>
  <si>
    <t>Desmontaje y retirada de cableados y canalizaciones oficina</t>
  </si>
  <si>
    <t>I31DRCU04</t>
  </si>
  <si>
    <t>Desmontaje y retirada de cuadros eléctricos oficina</t>
  </si>
  <si>
    <t>Total DE.9.01</t>
  </si>
  <si>
    <t>DE.9.02</t>
  </si>
  <si>
    <t>INSTALACIÓN DE ALUMBRADO Y FUERZA OFICINA</t>
  </si>
  <si>
    <t>I31LUMOC01</t>
  </si>
  <si>
    <t>Luminaria empotrable LED 60x60 4000K</t>
  </si>
  <si>
    <t>131ILE007</t>
  </si>
  <si>
    <t>Luminaria de emergencia LED 300 lm, 1h, NP, estanca, autotest</t>
  </si>
  <si>
    <t>I31KD020</t>
  </si>
  <si>
    <t>Kit puesto de trabajo eléctrico PVC superficie/empotrar 4 TC + 1-4 conectores voz/datos</t>
  </si>
  <si>
    <t>I31BIA0019</t>
  </si>
  <si>
    <t>Base de enchufe Schuko 2x16+T c/marco y caja empotrar</t>
  </si>
  <si>
    <t>I31HC122</t>
  </si>
  <si>
    <t>Kit completo para dentro de la mesa con tapa, precableado con 4 TC + 4 conectores RJ45</t>
  </si>
  <si>
    <t>I31HDV050</t>
  </si>
  <si>
    <t>Canaleta PVC blanco 40x90 mm</t>
  </si>
  <si>
    <t>I31HDV070</t>
  </si>
  <si>
    <t>Marco y placa PVC 2 mecanismos canal 90 mm</t>
  </si>
  <si>
    <t>I31BDA013T</t>
  </si>
  <si>
    <t>Cuadro secundario general de alumbrado y fuerza para cuartos técnicos</t>
  </si>
  <si>
    <t>I31BDA008X</t>
  </si>
  <si>
    <t>Cuadro secundario A/A</t>
  </si>
  <si>
    <t>I31CBG002</t>
  </si>
  <si>
    <t>Cable Cu. de 3 G 2,5 mm². RZ1-K (AS)-0.6/1 KV.</t>
  </si>
  <si>
    <t>I31CBG003</t>
  </si>
  <si>
    <t>Cable Cu. de 3 G 4 mm². RZ1-K (AS)-0.6/1 KV.</t>
  </si>
  <si>
    <t>I31CBF004</t>
  </si>
  <si>
    <t>Cable Cu. de 5 G 6 mm². RZ1-K (AS)-0.6/1 KV.</t>
  </si>
  <si>
    <t>Total DE.9.02</t>
  </si>
  <si>
    <t>Total DE.8</t>
  </si>
  <si>
    <t>DE.9</t>
  </si>
  <si>
    <t>CUARTO BAJA TENSIÓN</t>
  </si>
  <si>
    <t>I31CGBT01</t>
  </si>
  <si>
    <t>Cuadro general de baja tensión nuevo</t>
  </si>
  <si>
    <t>I31BBB22EMED</t>
  </si>
  <si>
    <t>Monitorización de parámetros eléctricos en el CGBT</t>
  </si>
  <si>
    <t>I31AWR002</t>
  </si>
  <si>
    <t>Rótulos serigrafiados y esquema sinóptico en BT</t>
  </si>
  <si>
    <t>I31BAT106</t>
  </si>
  <si>
    <t>Red de toma de tierra mediante conductor de cobre desnudo</t>
  </si>
  <si>
    <t>I31BFX001E</t>
  </si>
  <si>
    <t>Equipo de ventilador</t>
  </si>
  <si>
    <t>I31XGCCF600</t>
  </si>
  <si>
    <t>Compuerta Cortafuegos motorizada y sensorizada EI120 600x600</t>
  </si>
  <si>
    <t>I31DBX001</t>
  </si>
  <si>
    <t>Armario de control para Baja Tensión y módulos de entradas/salidas en CGBT.</t>
  </si>
  <si>
    <t>I31DBX0030</t>
  </si>
  <si>
    <t>Personalización del programa estándar y puesta en servicio para armario de control B.T.</t>
  </si>
  <si>
    <t>I31DBX003</t>
  </si>
  <si>
    <t>Integración de CGBT en COMMIT</t>
  </si>
  <si>
    <t>I31BDX0021</t>
  </si>
  <si>
    <t>Programación e integración de parámetros energía</t>
  </si>
  <si>
    <t>I31DAX110</t>
  </si>
  <si>
    <t>Cable de red Ethernet FTP cat. 6A, libre de halógenos</t>
  </si>
  <si>
    <t>I31CBS201</t>
  </si>
  <si>
    <t>Cable resistente al fuego de Cu. de 3 G 2,5 mm². SZ1-K (AS+)-0.6/1 KV.</t>
  </si>
  <si>
    <t>I31ZKA005</t>
  </si>
  <si>
    <t>Bandeja perforada aislante libre de halógenos 600x100 mm con tapa y p.p. soportes</t>
  </si>
  <si>
    <t>I31KBC117</t>
  </si>
  <si>
    <t>Bandeja de rejilla 100x400 GC C7</t>
  </si>
  <si>
    <t>Total DE.9</t>
  </si>
  <si>
    <t>DE.10</t>
  </si>
  <si>
    <t>I31BJW020XX</t>
  </si>
  <si>
    <t>Toma de datos y estudios de instalación eléctrica</t>
  </si>
  <si>
    <t>I31BJW030XX</t>
  </si>
  <si>
    <t>Identificación de circuitos</t>
  </si>
  <si>
    <t>I41WTX360</t>
  </si>
  <si>
    <t>Brigada nocturna para realización de corte de tensión de tracción en Metro de Madrid. En horario nocturno tún</t>
  </si>
  <si>
    <t>Total DE.10</t>
  </si>
  <si>
    <t>DE.11</t>
  </si>
  <si>
    <t>DOCUMENTACIÓN Y LEGALIZACIONES</t>
  </si>
  <si>
    <t>I31DOC01XX</t>
  </si>
  <si>
    <t>Documentación fin de obra</t>
  </si>
  <si>
    <t>I31VMX003</t>
  </si>
  <si>
    <t>Legalización de la totalidad de las instalaciones B.T.</t>
  </si>
  <si>
    <t>I31VMX005X</t>
  </si>
  <si>
    <t>Legalización de instalación de Baja Tensión temporal en estación</t>
  </si>
  <si>
    <t>Total DE.11</t>
  </si>
  <si>
    <t>Total 02.I04</t>
  </si>
  <si>
    <t>02.I05</t>
  </si>
  <si>
    <t>INSTALACIONES DE ELECTRIFICACIÓN</t>
  </si>
  <si>
    <t>VÍA 528</t>
  </si>
  <si>
    <t>DESMONTAJE DE ELECTRIFICACIÓN VÍA 528</t>
  </si>
  <si>
    <t>I40BAE005</t>
  </si>
  <si>
    <t>m³</t>
  </si>
  <si>
    <t>Excavación para macizos de postes de electrificación.</t>
  </si>
  <si>
    <t>I40BAE007</t>
  </si>
  <si>
    <t>Macizo de hormigon tipo "d" para postes de electrificacion</t>
  </si>
  <si>
    <t>I40BAE113</t>
  </si>
  <si>
    <t>Suminstro e instalación de poste de acero empresillado tipo X3B con placa de anclaje totalmente instalado</t>
  </si>
  <si>
    <t>I40BAE010</t>
  </si>
  <si>
    <t>Suministro e instalación de tirante de anclaje para poste de catenaria</t>
  </si>
  <si>
    <t>I40BAB300</t>
  </si>
  <si>
    <t>Suministro e instalación de conjunto de cola de anclaje para un hilo de contacto en poste.</t>
  </si>
  <si>
    <t>I41KH010</t>
  </si>
  <si>
    <t>km</t>
  </si>
  <si>
    <t>Suministro y tendido de cable de tierra aluminio-acero 94-AL1/22-ST1A</t>
  </si>
  <si>
    <t>I40CBWD020A</t>
  </si>
  <si>
    <t>Desmontaje de sistema de sustentacion de hilo tranviario de electrificación</t>
  </si>
  <si>
    <t>I41SBA002D</t>
  </si>
  <si>
    <t>Desmontaje de seccionador unipolar de apertura en carga para corriente continua.</t>
  </si>
  <si>
    <t>141SWX200D</t>
  </si>
  <si>
    <t>Desmontaje sistema integral de control a las pasarelas de acceso a pantógrafo</t>
  </si>
  <si>
    <t>Total VÍA 528</t>
  </si>
  <si>
    <t>VÍAS 524 - 521</t>
  </si>
  <si>
    <t>AISLAMIENTO Y NORMALIZACIÓN ELECTRIFICACIÓN VÍAS 524 - 521</t>
  </si>
  <si>
    <t>141KWX016</t>
  </si>
  <si>
    <t>Desconexión de cable cubierto de alimentación 1x150 mm² en seccionador.</t>
  </si>
  <si>
    <t>I40BBZ200</t>
  </si>
  <si>
    <t>Suministro e instalación de aislamiento intermedio de hilo de contacto.</t>
  </si>
  <si>
    <t>I40CBWV001</t>
  </si>
  <si>
    <t>Suministro e instalación de puesta a negativo permanente en hilo tranviario.</t>
  </si>
  <si>
    <t>I41SWX200</t>
  </si>
  <si>
    <t>Suministro y montaje sistema integral de control a las pasarelas de acceso a pantógrafo</t>
  </si>
  <si>
    <t>I40BBZ210</t>
  </si>
  <si>
    <t>Suministro e instalación de clave de hilo de contacto 107 mm².</t>
  </si>
  <si>
    <t>141KWX017</t>
  </si>
  <si>
    <t>Conexión de cable cubierto de alimentación de 1x150 mm² en seccionador.</t>
  </si>
  <si>
    <t>I40CBWV101</t>
  </si>
  <si>
    <t>Desmontaje de puesta a negativo permanente en hilo tranviario.</t>
  </si>
  <si>
    <t>I40AUX003</t>
  </si>
  <si>
    <t>Revisión con dresina de Metro de Madrid y conductor autorizado.</t>
  </si>
  <si>
    <t>Total VÍAS 524 - 521</t>
  </si>
  <si>
    <t>VÍAS 520 - 517</t>
  </si>
  <si>
    <t>AISLAMIENTO Y NORMALIZACIÓN ELECTRIFICACIÓN VÍAS 520 - 517</t>
  </si>
  <si>
    <t>I40CBA320</t>
  </si>
  <si>
    <t>Suministro e instalación de aislamiento sobre de pórtico funicular o transversal de catenaria.</t>
  </si>
  <si>
    <t>Total VÍAS 520 - 517</t>
  </si>
  <si>
    <t>VÍAS 516 - 513</t>
  </si>
  <si>
    <t>AISLAMIENTO Y NORMALIZACIÓN ELECTRIFICACIÓN VÍAS 516 - 513</t>
  </si>
  <si>
    <t>Total VÍAS 516 - 513</t>
  </si>
  <si>
    <t>VÍAS 512 - 509</t>
  </si>
  <si>
    <t>AISLAMIENTO Y NORMALIZACIÓN ELECTRIFICACIÓN VÍAS 512 - 509</t>
  </si>
  <si>
    <t>I40EADX001</t>
  </si>
  <si>
    <t>Suministro y montaje de péndola de cable aislante para suspension delta de hilo de contacto en interior nave</t>
  </si>
  <si>
    <t>I41SBA001</t>
  </si>
  <si>
    <t>Suministro e instalación de seccionador para catenaria de 3 kV-2000 A.</t>
  </si>
  <si>
    <t>I41SWX025</t>
  </si>
  <si>
    <t>Suministro e instalación de cerramiento de proteccion de seccionador de traccion.</t>
  </si>
  <si>
    <t>I41KFX001</t>
  </si>
  <si>
    <t>Cable cubierto de Cu. 3 kV. de 1x150 mm²,</t>
  </si>
  <si>
    <t>I40CAFX020</t>
  </si>
  <si>
    <t>Suministro e instalación de conjunto de aislador de sección de baston pieza grande</t>
  </si>
  <si>
    <t>Total VÍAS 512 - 509</t>
  </si>
  <si>
    <t>VÍAS 508 - 505</t>
  </si>
  <si>
    <t>AISLAMIENTO Y NORMALIZACIÓN ELECTRIFICACIÓN VÍAS 508 - 505</t>
  </si>
  <si>
    <t>Total VÍAS 508 - 505</t>
  </si>
  <si>
    <t>VÍAS 504 - 501</t>
  </si>
  <si>
    <t>AISLAMIENTO Y NORMALIZACIÓN ELECTRIFICACIÓN VÍAS 504 - 501</t>
  </si>
  <si>
    <t>Total VÍAS 504 - 501</t>
  </si>
  <si>
    <t>VÍAS 724 - 721</t>
  </si>
  <si>
    <t>AISLAMIENTO Y NORMALIZACIÓN ELECTRIFICACIÓN VÍAS 724 - 721</t>
  </si>
  <si>
    <t>Total VÍAS 724 - 721</t>
  </si>
  <si>
    <t>VÍAS 720 - 717</t>
  </si>
  <si>
    <t>AISLAMIENTO Y NORMALIZACIÓN ELECTRIFICACIÓN VÍAS 720 - 717</t>
  </si>
  <si>
    <t>Total VÍAS 720 - 717</t>
  </si>
  <si>
    <t>VÍAS 716 - 713</t>
  </si>
  <si>
    <t>AISLAMIENTO Y NORMALIZACIÓN ELECTRIFICACIÓN VÍAS 716 - 713</t>
  </si>
  <si>
    <t>Total VÍAS 716 - 713</t>
  </si>
  <si>
    <t>VÍAS 712 - 709</t>
  </si>
  <si>
    <t>AISLAMIENTO Y NORMALIZACIÓN ELECTRIFICACIÓN VÍAS 712 - 709</t>
  </si>
  <si>
    <t>Total VÍAS 712 - 709</t>
  </si>
  <si>
    <t>VÍAS 708 - 705</t>
  </si>
  <si>
    <t>AISLAMIENTO Y NORMALIZACIÓN ELECTRIFICACIÓN VÍAS 708 - 705</t>
  </si>
  <si>
    <t>Total VÍAS 708 - 705</t>
  </si>
  <si>
    <t>VÍAS 704 - 701</t>
  </si>
  <si>
    <t>AISLAMIENTO Y NORMALIZACIÓN ELECTRIFICACIÓN VÍAS 704 - 701</t>
  </si>
  <si>
    <t>Total VÍAS 704 - 701</t>
  </si>
  <si>
    <t>Total 02.I05</t>
  </si>
  <si>
    <t>Total 02</t>
  </si>
  <si>
    <t>03MM</t>
  </si>
  <si>
    <t>EQUIPAMIENTO MATERIAL MÓVIL</t>
  </si>
  <si>
    <t>03MM.1</t>
  </si>
  <si>
    <t>ELEVADOR HÍBRIDO DE UNIDADES DE TREN DE 6 COCHES</t>
  </si>
  <si>
    <t>MM001</t>
  </si>
  <si>
    <t>UD</t>
  </si>
  <si>
    <t>ud. SUM., MONT. Y PUESTA EN SERVICIO SIST. HÍBRIDO ELEVACIÓN DE 6 COCHES</t>
  </si>
  <si>
    <t>Total 03MM.1</t>
  </si>
  <si>
    <t>03MM.2</t>
  </si>
  <si>
    <t>INSTALACIÓN LAVADO VÍA 511 DE ALTA PRESIÓN CON LANZAS</t>
  </si>
  <si>
    <t>MM002</t>
  </si>
  <si>
    <t>ud. SUM., MONT. Y PUESTA EN SERVICIO SIST. LAVADO CON AGUA CALIENTE Y FRÍA A PRESIÓN</t>
  </si>
  <si>
    <t>Total 03MM.2</t>
  </si>
  <si>
    <t>03MM.3</t>
  </si>
  <si>
    <t>SUM., MONT. Y PUESTA EN SERVICIO DE 3 GRÚAS PLUMAS GIRATORIAS DE 250 kg (PESCANTES)</t>
  </si>
  <si>
    <t>MM003</t>
  </si>
  <si>
    <t>GRÚA PLUMA DE COLUMNA GIRATORIA</t>
  </si>
  <si>
    <t>MM004</t>
  </si>
  <si>
    <t>PRUEBAS</t>
  </si>
  <si>
    <t>MM005</t>
  </si>
  <si>
    <t>DESVÍOS</t>
  </si>
  <si>
    <t>Total 03MM.3</t>
  </si>
  <si>
    <t>03MM.4</t>
  </si>
  <si>
    <t>INSTALACIÓN NEUMÁTICA PASARELAS VÍAS 522/23 - 510/511 - 721/722</t>
  </si>
  <si>
    <t>MM006</t>
  </si>
  <si>
    <t>ud TOMA NEUMATICA RFL</t>
  </si>
  <si>
    <t>MM007</t>
  </si>
  <si>
    <t>m. TUBERÍA DE ALUMINIO 20/22</t>
  </si>
  <si>
    <t>MM008</t>
  </si>
  <si>
    <t>m. TUBERÍA DE ALUMINIO 25/28</t>
  </si>
  <si>
    <t>MM009</t>
  </si>
  <si>
    <t>ud CONEXIÓN CON INSTALACIÓN EXISTENTE</t>
  </si>
  <si>
    <t>MM10</t>
  </si>
  <si>
    <t>ud LEGALIZACIÓN INSTALACIÓN AIRE COMPRIMIDO</t>
  </si>
  <si>
    <t>Total 03MM.4</t>
  </si>
  <si>
    <t>03MM.5</t>
  </si>
  <si>
    <t>SISTEMA DE LUBRICACIÓN Y RECOGIDA DE ACEITE CONDUCIDOS</t>
  </si>
  <si>
    <t>03MM.5.1</t>
  </si>
  <si>
    <t>GESTIÓN DE FLUIDOS</t>
  </si>
  <si>
    <t>MM011</t>
  </si>
  <si>
    <t>DEPÓSITO METALOPLÁSTICO DOBLE PARED 1.500 LITROS</t>
  </si>
  <si>
    <t>MM012</t>
  </si>
  <si>
    <t>KIT BOMBA DE DIAFRAGMA MURAL PARA TRANSVASE DP200</t>
  </si>
  <si>
    <t>MM013</t>
  </si>
  <si>
    <t>BOMBA PM35 SOBRE ELEVADOR MONOPOSTE PARA BIDÓN</t>
  </si>
  <si>
    <t>MM014</t>
  </si>
  <si>
    <t>ENROLLADOR DE MANGUERA PARA ACEITE/REFRIGERANTE</t>
  </si>
  <si>
    <t>MM015</t>
  </si>
  <si>
    <t>PISTOLA DE CONTROL PARA ACEITE MEDIO CAUDAL</t>
  </si>
  <si>
    <t>MM016</t>
  </si>
  <si>
    <t>CUBETO ANTICONTAMINACIÓN PARA BIDONES DE 205 LITROS</t>
  </si>
  <si>
    <t>MM017</t>
  </si>
  <si>
    <t>CARRO PARA MANIPULACIÓN DE BIDONES 205 LITROS</t>
  </si>
  <si>
    <t>MM018</t>
  </si>
  <si>
    <t>CONSOLA-SOPORTE FIJACIÓN DE BOMBAS NEUMÁTICAS</t>
  </si>
  <si>
    <t>MM019</t>
  </si>
  <si>
    <t>KIT SUMINISTRO AIRE</t>
  </si>
  <si>
    <t>MM020</t>
  </si>
  <si>
    <t>SOPORTE MURAL PIVOTANTE</t>
  </si>
  <si>
    <t>MM021</t>
  </si>
  <si>
    <t>SOPORTE ANTIGOTEO SIMPLE</t>
  </si>
  <si>
    <t>MM022</t>
  </si>
  <si>
    <t>SOPORTE FIJACIÓN</t>
  </si>
  <si>
    <t>MM023</t>
  </si>
  <si>
    <t>ENCHUFE HIDRÁULICO ACOPLAMIENTO RÁPIDO ALTA PRESIÓN ROSCADO  1/2"</t>
  </si>
  <si>
    <t>MM024</t>
  </si>
  <si>
    <t>CONECTOR HIDRÁULICO ACOPLAMIENTO RÁPIDO ALTA PRESIÓN ROSCADO  1/2"</t>
  </si>
  <si>
    <t>MM025</t>
  </si>
  <si>
    <t>VÁLVULA DE PASO PARA LÍNEAS DE ACEITE 40 BAR HH 3/4"G</t>
  </si>
  <si>
    <t>MM026</t>
  </si>
  <si>
    <t>VÁLVULA DE PASO PARA LÍNEAS DE ACEITE 65 BAR HH 1/2"G</t>
  </si>
  <si>
    <t>MM027</t>
  </si>
  <si>
    <t>VÁLVULA DE CORTE PARA LÍNEA DE FLUIDO 1/2" BSP HH (500 BAR)</t>
  </si>
  <si>
    <t>Total 03MM.5.1</t>
  </si>
  <si>
    <t>03MM.5.2</t>
  </si>
  <si>
    <t>TRATAMIENTO DE FLUIDOS USADOS</t>
  </si>
  <si>
    <t>MM028</t>
  </si>
  <si>
    <t>DEPOSITO DE DOBLE PARED PARA ALMACENAMIENTO</t>
  </si>
  <si>
    <t>MM029</t>
  </si>
  <si>
    <t>CONTROL DE TANQUES BÁSICO</t>
  </si>
  <si>
    <t>MM030</t>
  </si>
  <si>
    <t>RECOGEDOR PARA ACEITE USADO - 24/NI</t>
  </si>
  <si>
    <t>MM031</t>
  </si>
  <si>
    <t>MANGUERA ASPIRACIÓN TRANSPARENTE 3/4" TL-TL</t>
  </si>
  <si>
    <t>MM032</t>
  </si>
  <si>
    <t>ENCHUFE HIDRÁULICO ACOPLAMIENTO RÁPIDO  3/4" BSP (H)</t>
  </si>
  <si>
    <t>MM033</t>
  </si>
  <si>
    <t>SOPORTE MURAL ANTIGOTEO PARA PISTOLA DE CONTROL</t>
  </si>
  <si>
    <t>MM034</t>
  </si>
  <si>
    <t>Total 03MM.5.2</t>
  </si>
  <si>
    <t>03MM.5.3</t>
  </si>
  <si>
    <t>MATERIALES AUXILIARES Y MANO DE OBRA AUXILIAR</t>
  </si>
  <si>
    <t>MM035</t>
  </si>
  <si>
    <t>CONDUCCIÓN TUBERÍA DE ACEITE 28MM</t>
  </si>
  <si>
    <t>MM036</t>
  </si>
  <si>
    <t>BAJANTE A ENROLLADOR TUBERÍA DE ACEITE 28MM</t>
  </si>
  <si>
    <t>MM037</t>
  </si>
  <si>
    <t>CONDUCCIÓN TUBERÍA DE GRASA 38 MM</t>
  </si>
  <si>
    <t>MM038</t>
  </si>
  <si>
    <t>BAJANTE A ENROLLADOR TUBERÍA DE GRASA 36MM</t>
  </si>
  <si>
    <t>MM039</t>
  </si>
  <si>
    <t>CONDUCCIONES HIDRAÚLICAS PARA FLUIDOS USADOS</t>
  </si>
  <si>
    <t>MM040</t>
  </si>
  <si>
    <t>BAJANTE COMPLETA PARA FLUIDOS USADOS</t>
  </si>
  <si>
    <t>MM041</t>
  </si>
  <si>
    <t>CONDUCCIÓN AIRE COMPRIMIDO</t>
  </si>
  <si>
    <t>MM042</t>
  </si>
  <si>
    <t xml:space="preserve"> BAJANTE COMPLETA AIRE COMPRIMIDO</t>
  </si>
  <si>
    <t>MM043</t>
  </si>
  <si>
    <t>PUESTA EN MARCHA</t>
  </si>
  <si>
    <t>MM044</t>
  </si>
  <si>
    <t>H</t>
  </si>
  <si>
    <t>TRABAJOS ADICIONALES</t>
  </si>
  <si>
    <t>MM045</t>
  </si>
  <si>
    <t>MANGUERAS HIDRAÚLICAS PARA GRASA</t>
  </si>
  <si>
    <t>MM046</t>
  </si>
  <si>
    <t>PORTES</t>
  </si>
  <si>
    <t>MM047</t>
  </si>
  <si>
    <t>MEDIOS DE ELEVACIÓN</t>
  </si>
  <si>
    <t>MM048</t>
  </si>
  <si>
    <t>Total 03MM.5.3</t>
  </si>
  <si>
    <t>03MM.5.4</t>
  </si>
  <si>
    <t>OTROS COSTES</t>
  </si>
  <si>
    <t>MM049</t>
  </si>
  <si>
    <t>REPLANTEOS Y DOCUMENTACIÓN</t>
  </si>
  <si>
    <t>MM050</t>
  </si>
  <si>
    <t>DESPLAZAMIENTOS</t>
  </si>
  <si>
    <t>Total 03MM.5.4</t>
  </si>
  <si>
    <t>Total 03MM.5</t>
  </si>
  <si>
    <t>03MM.6</t>
  </si>
  <si>
    <t>DESMONTAJES Y MONTAJES DE INSTALACIONES EXISTENTES</t>
  </si>
  <si>
    <t>MM051</t>
  </si>
  <si>
    <t>MANDO DE PUERTAS AUTOMÁTICAS</t>
  </si>
  <si>
    <t>MM052</t>
  </si>
  <si>
    <t>CENTRAL DE ASPIRACIÓN EXISTENTE</t>
  </si>
  <si>
    <t>Total 03MM.6</t>
  </si>
  <si>
    <t>Total 03MM</t>
  </si>
  <si>
    <t>04</t>
  </si>
  <si>
    <t>GESTIÓN MEDIOAMBIENTAL</t>
  </si>
  <si>
    <t>E0706</t>
  </si>
  <si>
    <t>Tn</t>
  </si>
  <si>
    <t>INCREMENTO CANON VERTIDO VIDRIO</t>
  </si>
  <si>
    <t>PR0005</t>
  </si>
  <si>
    <t>INCREMENTO CANON VERTIDO PLÁSTICO</t>
  </si>
  <si>
    <t>PR0006</t>
  </si>
  <si>
    <t>INCREMENTO CANON VERTIDO MADERA</t>
  </si>
  <si>
    <t>MEDAMVAL01</t>
  </si>
  <si>
    <t>t</t>
  </si>
  <si>
    <t>GESTIÓN DE CHATARRA FÉRRICA</t>
  </si>
  <si>
    <t>0000420</t>
  </si>
  <si>
    <t>TRATAMIENTO DE RESIDUOS PELIGROSOS DE ENVASES</t>
  </si>
  <si>
    <t>U20CO030</t>
  </si>
  <si>
    <t>mes</t>
  </si>
  <si>
    <t>ALQUILER CONTENEDOR RCD 16m3</t>
  </si>
  <si>
    <t>U20CVC040</t>
  </si>
  <si>
    <t>ALQUILER CONTENEDOR PLÁSTICOS 16m3.</t>
  </si>
  <si>
    <t>U20CVC010</t>
  </si>
  <si>
    <t>ALQUILER CONTENEDOR CHATARRA 16m3.</t>
  </si>
  <si>
    <t>U20CVC100</t>
  </si>
  <si>
    <t>ALQUILER CONTENEDOR MADERA 16m3.</t>
  </si>
  <si>
    <t>U20CVC111</t>
  </si>
  <si>
    <t>ALQUILER CONTENEDOR TIERRA 16m3.</t>
  </si>
  <si>
    <t>E01DTC030</t>
  </si>
  <si>
    <t>CARGA/EVACUACIÓN RESIDUOS</t>
  </si>
  <si>
    <t>EW020</t>
  </si>
  <si>
    <t>CARGA Y TRANSPORTE DE ESCOMBROS CON DRESINA</t>
  </si>
  <si>
    <t>U20CT230</t>
  </si>
  <si>
    <t>CARGA/TRAN.PLANTA RCD&lt;20km.MAQ/CAM.ESC</t>
  </si>
  <si>
    <t>Total 04</t>
  </si>
  <si>
    <t>05</t>
  </si>
  <si>
    <t>ESTUDIO DE SEGURIDAD Y SALUD</t>
  </si>
  <si>
    <t>ESS001</t>
  </si>
  <si>
    <t>Total 05</t>
  </si>
  <si>
    <t>Total 0</t>
  </si>
  <si>
    <t>Total Presupuesto Ejecución Material</t>
  </si>
  <si>
    <t>Gastos Generales y Beneficio Industrial</t>
  </si>
  <si>
    <t>Total Presupuesto Ejecución por Contrata</t>
  </si>
  <si>
    <t>TOTAL PRESUP. EJECUCIÓN MATERIAL</t>
  </si>
  <si>
    <t>GASTOS GENERALES Y BENEFICIO INDUSTRIAL</t>
  </si>
  <si>
    <t>BASE IMPONIBLE</t>
  </si>
  <si>
    <t>IMPORTE 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</si>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</sst>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theme="9" tint="0.7999511703848384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vertical="top" wrapText="1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 wrapText="1"/>
    </xf>
    <xf numFmtId="4" fontId="5" fillId="3" borderId="0" xfId="0" applyNumberFormat="1" applyFont="1" applyFill="1" applyAlignment="1">
      <alignment vertical="top"/>
    </xf>
    <xf numFmtId="49" fontId="5" fillId="4" borderId="0" xfId="0" applyNumberFormat="1" applyFont="1" applyFill="1" applyAlignment="1">
      <alignment vertical="top"/>
    </xf>
    <xf numFmtId="49" fontId="5" fillId="4" borderId="0" xfId="0" applyNumberFormat="1" applyFont="1" applyFill="1" applyAlignment="1">
      <alignment vertical="top" wrapText="1"/>
    </xf>
    <xf numFmtId="4" fontId="5" fillId="4" borderId="0" xfId="0" applyNumberFormat="1" applyFont="1" applyFill="1" applyAlignment="1">
      <alignment vertical="top"/>
    </xf>
    <xf numFmtId="49" fontId="6" fillId="5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9" fontId="5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vertical="top"/>
    </xf>
    <xf numFmtId="0" fontId="6" fillId="6" borderId="0" xfId="0" applyFont="1" applyFill="1" applyAlignment="1">
      <alignment vertical="top"/>
    </xf>
    <xf numFmtId="0" fontId="6" fillId="6" borderId="0" xfId="0" applyFont="1" applyFill="1" applyAlignment="1">
      <alignment vertical="top" wrapText="1"/>
    </xf>
    <xf numFmtId="3" fontId="6" fillId="0" borderId="0" xfId="0" applyNumberFormat="1" applyFont="1" applyAlignment="1">
      <alignment vertical="top"/>
    </xf>
    <xf numFmtId="49" fontId="5" fillId="7" borderId="0" xfId="0" applyNumberFormat="1" applyFont="1" applyFill="1" applyAlignment="1">
      <alignment vertical="top"/>
    </xf>
    <xf numFmtId="49" fontId="5" fillId="7" borderId="0" xfId="0" applyNumberFormat="1" applyFont="1" applyFill="1" applyAlignment="1">
      <alignment vertical="top" wrapText="1"/>
    </xf>
    <xf numFmtId="4" fontId="5" fillId="7" borderId="0" xfId="0" applyNumberFormat="1" applyFont="1" applyFill="1" applyAlignment="1">
      <alignment vertical="top"/>
    </xf>
    <xf numFmtId="0" fontId="6" fillId="0" borderId="0" xfId="0" applyFont="1"/>
    <xf numFmtId="4" fontId="6" fillId="0" borderId="0" xfId="0" applyNumberFormat="1" applyFont="1"/>
    <xf numFmtId="10" fontId="6" fillId="0" borderId="0" xfId="0" applyNumberFormat="1" applyFont="1"/>
    <xf numFmtId="0" fontId="7" fillId="0" borderId="1" xfId="0" applyFont="1" applyBorder="1"/>
    <xf numFmtId="0" fontId="7" fillId="0" borderId="2" xfId="0" applyFont="1" applyBorder="1"/>
    <xf numFmtId="4" fontId="7" fillId="0" borderId="3" xfId="0" applyNumberFormat="1" applyFont="1" applyBorder="1"/>
    <xf numFmtId="10" fontId="7" fillId="0" borderId="2" xfId="0" applyNumberFormat="1" applyFont="1" applyBorder="1"/>
    <xf numFmtId="4" fontId="6" fillId="8" borderId="0" xfId="0" applyNumberFormat="1" applyFont="1" applyFill="1" applyAlignment="1" applyProtection="1">
      <alignment vertical="top"/>
      <protection locked="0"/>
    </xf>
    <xf numFmtId="49" fontId="8" fillId="2" borderId="4" xfId="0" applyNumberFormat="1" applyFont="1" applyFill="1" applyBorder="1" applyAlignment="1">
      <alignment vertical="top" wrapText="1"/>
    </xf>
    <xf numFmtId="49" fontId="8" fillId="2" borderId="5" xfId="0" applyNumberFormat="1" applyFont="1" applyFill="1" applyBorder="1" applyAlignment="1">
      <alignment vertical="top" wrapText="1"/>
    </xf>
    <xf numFmtId="0" fontId="0" fillId="2" borderId="4" xfId="0" applyFill="1" applyBorder="1"/>
    <xf numFmtId="0" fontId="0" fillId="2" borderId="5" xfId="0" applyFill="1" applyBorder="1"/>
    <xf numFmtId="4" fontId="9" fillId="2" borderId="6" xfId="0" applyNumberFormat="1" applyFont="1" applyFill="1" applyBorder="1" applyAlignment="1">
      <alignment vertical="top"/>
    </xf>
    <xf numFmtId="49" fontId="8" fillId="2" borderId="7" xfId="0" applyNumberFormat="1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vertical="top" wrapText="1"/>
    </xf>
    <xf numFmtId="9" fontId="10" fillId="2" borderId="7" xfId="0" applyNumberFormat="1" applyFont="1" applyFill="1" applyBorder="1" applyAlignment="1">
      <alignment vertical="top"/>
    </xf>
    <xf numFmtId="0" fontId="0" fillId="2" borderId="0" xfId="0" applyFill="1" applyBorder="1"/>
    <xf numFmtId="4" fontId="9" fillId="2" borderId="8" xfId="0" applyNumberFormat="1" applyFont="1" applyFill="1" applyBorder="1" applyAlignment="1">
      <alignment vertical="top"/>
    </xf>
    <xf numFmtId="4" fontId="10" fillId="2" borderId="0" xfId="0" applyNumberFormat="1" applyFont="1" applyFill="1" applyBorder="1" applyAlignment="1" applyProtection="1">
      <alignment vertical="top"/>
      <protection locked="0"/>
    </xf>
    <xf numFmtId="9" fontId="10" fillId="2" borderId="7" xfId="0" applyNumberFormat="1" applyFont="1" applyFill="1" applyBorder="1" applyAlignment="1" applyProtection="1">
      <alignment vertical="top"/>
      <protection locked="0"/>
    </xf>
    <xf numFmtId="0" fontId="0" fillId="2" borderId="7" xfId="0" applyFill="1" applyBorder="1"/>
    <xf numFmtId="49" fontId="8" fillId="2" borderId="9" xfId="0" applyNumberFormat="1" applyFont="1" applyFill="1" applyBorder="1" applyAlignment="1">
      <alignment vertical="top" wrapText="1"/>
    </xf>
    <xf numFmtId="49" fontId="8" fillId="2" borderId="10" xfId="0" applyNumberFormat="1" applyFont="1" applyFill="1" applyBorder="1" applyAlignment="1">
      <alignment vertical="top" wrapText="1"/>
    </xf>
    <xf numFmtId="0" fontId="0" fillId="2" borderId="9" xfId="0" applyFill="1" applyBorder="1"/>
    <xf numFmtId="0" fontId="0" fillId="2" borderId="10" xfId="0" applyFill="1" applyBorder="1"/>
    <xf numFmtId="4" fontId="9" fillId="2" borderId="11" xfId="0" applyNumberFormat="1" applyFont="1" applyFill="1" applyBorder="1" applyAlignment="1">
      <alignment vertical="top"/>
    </xf>
    <xf numFmtId="4" fontId="12" fillId="0" borderId="0" xfId="0" applyNumberFormat="1" applyFont="1" applyFill="1" applyAlignment="1" applyProtection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171451</xdr:colOff>
      <xdr:row>783</xdr:row>
      <xdr:rowOff>57150</xdr:rowOff>
    </xdr:from>
    <xdr:to>
      <xdr:col>9</xdr:col>
      <xdr:colOff>466726</xdr:colOff>
      <xdr:row>791</xdr:row>
      <xdr:rowOff>38100</xdr:rowOff>
    </xdr:to>
    <xdr:sp macro="" textlink="" fLocksText="0">
      <xdr:nvSpPr>
        <xdr:cNvPr id="2" name="CuadroTexto 1">
          <a:extLst>
            <a:ext uri="{FF2B5EF4-FFF2-40B4-BE49-F238E27FC236}">
              <a16:creationId xmlns:a16="http://schemas.microsoft.com/office/drawing/2014/main" id="{02A42DFD-8A59-4DCA-A13D-E5F4447CE515}"/>
            </a:ext>
          </a:extLst>
        </xdr:cNvPr>
        <xdr:cNvSpPr txBox="1"/>
      </xdr:nvSpPr>
      <xdr:spPr>
        <a:xfrm>
          <a:off x="171451" y="2533650"/>
          <a:ext cx="6496050" cy="15049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800" b="1"/>
            <a:t>OBSERVACIONES</a:t>
          </a:r>
        </a:p>
        <a:p>
          <a:r>
            <a:rPr lang="es-ES" sz="1050"/>
            <a:t>La</a:t>
          </a:r>
          <a:r>
            <a:rPr lang="es-ES" sz="1050" baseline="0"/>
            <a:t> oferta sin IVA no podrá superar la base imponible</a:t>
          </a:r>
        </a:p>
        <a:p>
          <a:r>
            <a:rPr lang="es-ES" sz="1050" baseline="0"/>
            <a:t>La oferta con IVA no podrá superar el presupuesto base de licitación.</a:t>
          </a:r>
        </a:p>
        <a:p>
          <a:r>
            <a:rPr lang="es-ES" sz="1050" baseline="0"/>
            <a:t>Los precios por partida no podrán ser superiores a los presupuestados.</a:t>
          </a:r>
        </a:p>
        <a:p>
          <a:r>
            <a:rPr lang="es-ES" sz="1050" baseline="0"/>
            <a:t>Los precios unitarios de las partidas no se podrán modificar.</a:t>
          </a:r>
        </a:p>
        <a:p>
          <a:r>
            <a:rPr lang="es-E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deberán tener en cuenta las Notas del apartado “27. Evaluación de las ofertas” del cuadro resumen del Pliego de Condiciones Particulares.</a:t>
          </a:r>
          <a:endParaRPr lang="es-ES" sz="105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1076-DD0F-4CA1-B03D-2123458781EF}">
  <sheetPr codeName="Hoja1"/>
  <dimension ref="A1:J793"/>
  <sheetViews>
    <sheetView tabSelected="1" workbookViewId="0">
      <pane xSplit="4" ySplit="3" topLeftCell="E761" activePane="bottomRight" state="frozen"/>
      <selection pane="topRight" activeCell="E1" sqref="E1"/>
      <selection pane="bottomLeft" activeCell="A4" sqref="A4"/>
      <selection pane="bottomRight" activeCell="I763" sqref="I763"/>
    </sheetView>
  </sheetViews>
  <sheetFormatPr baseColWidth="10" defaultColWidth="11.5703125" defaultRowHeight="15" x14ac:dyDescent="0.25"/>
  <cols>
    <col min="1" max="1" width="11.7109375" style="2" bestFit="1" customWidth="1"/>
    <col min="2" max="2" width="5.7109375" style="2" bestFit="1" customWidth="1"/>
    <col min="3" max="3" width="3.85546875" style="2" bestFit="1" customWidth="1"/>
    <col min="4" max="4" width="33.140625" style="2" customWidth="1"/>
    <col min="5" max="5" width="8" style="2" bestFit="1" customWidth="1"/>
    <col min="6" max="7" width="10.85546875" style="2" bestFit="1" customWidth="1"/>
    <col min="8" max="8" width="8" style="2" hidden="1" customWidth="1"/>
    <col min="9" max="10" width="10.85546875" style="2" bestFit="1" customWidth="1"/>
    <col min="11" max="16384" width="11.5703125" style="2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.75" x14ac:dyDescent="0.25">
      <c r="A2" s="3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1</v>
      </c>
      <c r="B3" s="4" t="s">
        <v>2</v>
      </c>
      <c r="C3" s="4" t="s">
        <v>3</v>
      </c>
      <c r="D3" s="5" t="s">
        <v>4</v>
      </c>
      <c r="E3" s="4" t="s">
        <v>5</v>
      </c>
      <c r="F3" s="4" t="s">
        <v>6</v>
      </c>
      <c r="G3" s="4" t="s">
        <v>7</v>
      </c>
      <c r="H3" s="4" t="s">
        <v>5</v>
      </c>
      <c r="I3" s="4" t="s">
        <v>6</v>
      </c>
      <c r="J3" s="4" t="s">
        <v>7</v>
      </c>
    </row>
    <row r="4" spans="1:10" x14ac:dyDescent="0.25">
      <c r="A4" s="6" t="s">
        <v>8</v>
      </c>
      <c r="B4" s="6" t="s">
        <v>9</v>
      </c>
      <c r="C4" s="6" t="s">
        <v>10</v>
      </c>
      <c r="D4" s="7" t="s">
        <v>11</v>
      </c>
      <c r="E4" s="8">
        <f t="shared" ref="E4:J4" si="0">E180</f>
        <v>1</v>
      </c>
      <c r="F4" s="9">
        <f t="shared" si="0"/>
        <v>8030398.1799999997</v>
      </c>
      <c r="G4" s="9">
        <f t="shared" si="0"/>
        <v>8030398.1799999997</v>
      </c>
      <c r="H4" s="8">
        <f t="shared" si="0"/>
        <v>1</v>
      </c>
      <c r="I4" s="9">
        <f t="shared" si="0"/>
        <v>318000</v>
      </c>
      <c r="J4" s="9">
        <f t="shared" si="0"/>
        <v>318000</v>
      </c>
    </row>
    <row r="5" spans="1:10" x14ac:dyDescent="0.25">
      <c r="A5" s="10" t="s">
        <v>12</v>
      </c>
      <c r="B5" s="10" t="s">
        <v>9</v>
      </c>
      <c r="C5" s="10" t="s">
        <v>10</v>
      </c>
      <c r="D5" s="11" t="s">
        <v>13</v>
      </c>
      <c r="E5" s="12">
        <f t="shared" ref="E5:J5" si="1">E36</f>
        <v>1</v>
      </c>
      <c r="F5" s="12">
        <f t="shared" si="1"/>
        <v>5286191.6500000004</v>
      </c>
      <c r="G5" s="12">
        <f t="shared" si="1"/>
        <v>5286191.6500000004</v>
      </c>
      <c r="H5" s="12">
        <f t="shared" si="1"/>
        <v>1</v>
      </c>
      <c r="I5" s="12">
        <f t="shared" si="1"/>
        <v>0</v>
      </c>
      <c r="J5" s="12">
        <f t="shared" si="1"/>
        <v>0</v>
      </c>
    </row>
    <row r="6" spans="1:10" x14ac:dyDescent="0.25">
      <c r="A6" s="13" t="s">
        <v>14</v>
      </c>
      <c r="B6" s="13" t="s">
        <v>9</v>
      </c>
      <c r="C6" s="13" t="s">
        <v>10</v>
      </c>
      <c r="D6" s="14" t="s">
        <v>15</v>
      </c>
      <c r="E6" s="15">
        <f t="shared" ref="E6:J6" si="2">E15</f>
        <v>1</v>
      </c>
      <c r="F6" s="15">
        <f t="shared" si="2"/>
        <v>2410868.75</v>
      </c>
      <c r="G6" s="15">
        <f t="shared" si="2"/>
        <v>2410868.75</v>
      </c>
      <c r="H6" s="15">
        <f t="shared" si="2"/>
        <v>1</v>
      </c>
      <c r="I6" s="15">
        <f t="shared" si="2"/>
        <v>0</v>
      </c>
      <c r="J6" s="15">
        <f t="shared" si="2"/>
        <v>0</v>
      </c>
    </row>
    <row r="7" spans="1:10" ht="22.5" x14ac:dyDescent="0.25">
      <c r="A7" s="16" t="s">
        <v>16</v>
      </c>
      <c r="B7" s="17" t="s">
        <v>17</v>
      </c>
      <c r="C7" s="17" t="s">
        <v>18</v>
      </c>
      <c r="D7" s="18" t="s">
        <v>19</v>
      </c>
      <c r="E7" s="19">
        <v>38405</v>
      </c>
      <c r="F7" s="19">
        <v>39.17</v>
      </c>
      <c r="G7" s="19">
        <f t="shared" ref="G7:G15" si="3">ROUND(E7*F7,2)</f>
        <v>1504323.85</v>
      </c>
      <c r="H7" s="19">
        <v>38405</v>
      </c>
      <c r="I7" s="36">
        <v>0</v>
      </c>
      <c r="J7" s="19">
        <f t="shared" ref="J7:J15" si="4">ROUND(H7*I7,2)</f>
        <v>0</v>
      </c>
    </row>
    <row r="8" spans="1:10" x14ac:dyDescent="0.25">
      <c r="A8" s="16" t="s">
        <v>20</v>
      </c>
      <c r="B8" s="17" t="s">
        <v>17</v>
      </c>
      <c r="C8" s="17" t="s">
        <v>21</v>
      </c>
      <c r="D8" s="18" t="s">
        <v>22</v>
      </c>
      <c r="E8" s="19">
        <v>37800</v>
      </c>
      <c r="F8" s="19">
        <v>2.86</v>
      </c>
      <c r="G8" s="19">
        <f t="shared" si="3"/>
        <v>108108</v>
      </c>
      <c r="H8" s="19">
        <v>37800</v>
      </c>
      <c r="I8" s="36">
        <v>0</v>
      </c>
      <c r="J8" s="19">
        <f t="shared" si="4"/>
        <v>0</v>
      </c>
    </row>
    <row r="9" spans="1:10" x14ac:dyDescent="0.25">
      <c r="A9" s="16" t="s">
        <v>23</v>
      </c>
      <c r="B9" s="17" t="s">
        <v>17</v>
      </c>
      <c r="C9" s="17" t="s">
        <v>24</v>
      </c>
      <c r="D9" s="18" t="s">
        <v>25</v>
      </c>
      <c r="E9" s="19">
        <v>900</v>
      </c>
      <c r="F9" s="19">
        <v>26.9</v>
      </c>
      <c r="G9" s="19">
        <f t="shared" si="3"/>
        <v>24210</v>
      </c>
      <c r="H9" s="19">
        <v>900</v>
      </c>
      <c r="I9" s="36">
        <v>0</v>
      </c>
      <c r="J9" s="19">
        <f t="shared" si="4"/>
        <v>0</v>
      </c>
    </row>
    <row r="10" spans="1:10" x14ac:dyDescent="0.25">
      <c r="A10" s="16" t="s">
        <v>26</v>
      </c>
      <c r="B10" s="17" t="s">
        <v>17</v>
      </c>
      <c r="C10" s="17" t="s">
        <v>27</v>
      </c>
      <c r="D10" s="18" t="s">
        <v>28</v>
      </c>
      <c r="E10" s="19">
        <v>1675</v>
      </c>
      <c r="F10" s="19">
        <v>4.08</v>
      </c>
      <c r="G10" s="19">
        <f t="shared" si="3"/>
        <v>6834</v>
      </c>
      <c r="H10" s="19">
        <v>1675</v>
      </c>
      <c r="I10" s="36">
        <v>0</v>
      </c>
      <c r="J10" s="19">
        <f t="shared" si="4"/>
        <v>0</v>
      </c>
    </row>
    <row r="11" spans="1:10" ht="22.5" x14ac:dyDescent="0.25">
      <c r="A11" s="16" t="s">
        <v>29</v>
      </c>
      <c r="B11" s="17" t="s">
        <v>17</v>
      </c>
      <c r="C11" s="17" t="s">
        <v>18</v>
      </c>
      <c r="D11" s="18" t="s">
        <v>30</v>
      </c>
      <c r="E11" s="19">
        <v>16960</v>
      </c>
      <c r="F11" s="19">
        <v>39.590000000000003</v>
      </c>
      <c r="G11" s="19">
        <f t="shared" si="3"/>
        <v>671446.4</v>
      </c>
      <c r="H11" s="19">
        <v>16960</v>
      </c>
      <c r="I11" s="36">
        <v>0</v>
      </c>
      <c r="J11" s="19">
        <f t="shared" si="4"/>
        <v>0</v>
      </c>
    </row>
    <row r="12" spans="1:10" x14ac:dyDescent="0.25">
      <c r="A12" s="16" t="s">
        <v>31</v>
      </c>
      <c r="B12" s="17" t="s">
        <v>17</v>
      </c>
      <c r="C12" s="17" t="s">
        <v>27</v>
      </c>
      <c r="D12" s="18" t="s">
        <v>32</v>
      </c>
      <c r="E12" s="19">
        <v>5000</v>
      </c>
      <c r="F12" s="19">
        <v>14.32</v>
      </c>
      <c r="G12" s="19">
        <f t="shared" si="3"/>
        <v>71600</v>
      </c>
      <c r="H12" s="19">
        <v>5000</v>
      </c>
      <c r="I12" s="36">
        <v>0</v>
      </c>
      <c r="J12" s="19">
        <f t="shared" si="4"/>
        <v>0</v>
      </c>
    </row>
    <row r="13" spans="1:10" ht="22.5" x14ac:dyDescent="0.25">
      <c r="A13" s="16" t="s">
        <v>33</v>
      </c>
      <c r="B13" s="17" t="s">
        <v>17</v>
      </c>
      <c r="C13" s="17" t="s">
        <v>18</v>
      </c>
      <c r="D13" s="18" t="s">
        <v>34</v>
      </c>
      <c r="E13" s="19">
        <v>225</v>
      </c>
      <c r="F13" s="19">
        <v>30.01</v>
      </c>
      <c r="G13" s="19">
        <f t="shared" si="3"/>
        <v>6752.25</v>
      </c>
      <c r="H13" s="19">
        <v>225</v>
      </c>
      <c r="I13" s="36">
        <v>0</v>
      </c>
      <c r="J13" s="19">
        <f t="shared" si="4"/>
        <v>0</v>
      </c>
    </row>
    <row r="14" spans="1:10" ht="22.5" x14ac:dyDescent="0.25">
      <c r="A14" s="16" t="s">
        <v>35</v>
      </c>
      <c r="B14" s="17" t="s">
        <v>17</v>
      </c>
      <c r="C14" s="17" t="s">
        <v>36</v>
      </c>
      <c r="D14" s="18" t="s">
        <v>37</v>
      </c>
      <c r="E14" s="19">
        <v>75</v>
      </c>
      <c r="F14" s="19">
        <v>234.59</v>
      </c>
      <c r="G14" s="19">
        <f t="shared" si="3"/>
        <v>17594.25</v>
      </c>
      <c r="H14" s="19">
        <v>75</v>
      </c>
      <c r="I14" s="36">
        <v>0</v>
      </c>
      <c r="J14" s="19">
        <f t="shared" si="4"/>
        <v>0</v>
      </c>
    </row>
    <row r="15" spans="1:10" x14ac:dyDescent="0.25">
      <c r="A15" s="20"/>
      <c r="B15" s="20"/>
      <c r="C15" s="20"/>
      <c r="D15" s="21" t="s">
        <v>38</v>
      </c>
      <c r="E15" s="19">
        <v>1</v>
      </c>
      <c r="F15" s="22">
        <f>SUM(G7:G14)</f>
        <v>2410868.75</v>
      </c>
      <c r="G15" s="22">
        <f t="shared" si="3"/>
        <v>2410868.75</v>
      </c>
      <c r="H15" s="19">
        <v>1</v>
      </c>
      <c r="I15" s="22">
        <f>SUM(J7:J14)</f>
        <v>0</v>
      </c>
      <c r="J15" s="22">
        <f t="shared" si="4"/>
        <v>0</v>
      </c>
    </row>
    <row r="16" spans="1:10" ht="1.1499999999999999" customHeight="1" x14ac:dyDescent="0.25">
      <c r="A16" s="23"/>
      <c r="B16" s="23"/>
      <c r="C16" s="23"/>
      <c r="D16" s="24"/>
      <c r="E16" s="23"/>
      <c r="F16" s="23"/>
      <c r="G16" s="23"/>
      <c r="H16" s="23"/>
      <c r="I16" s="23"/>
      <c r="J16" s="23"/>
    </row>
    <row r="17" spans="1:10" x14ac:dyDescent="0.25">
      <c r="A17" s="13" t="s">
        <v>39</v>
      </c>
      <c r="B17" s="13" t="s">
        <v>9</v>
      </c>
      <c r="C17" s="13" t="s">
        <v>10</v>
      </c>
      <c r="D17" s="14" t="s">
        <v>40</v>
      </c>
      <c r="E17" s="15">
        <f t="shared" ref="E17:J17" si="5">E23</f>
        <v>1</v>
      </c>
      <c r="F17" s="15">
        <f t="shared" si="5"/>
        <v>2664700.2999999998</v>
      </c>
      <c r="G17" s="15">
        <f t="shared" si="5"/>
        <v>2664700.2999999998</v>
      </c>
      <c r="H17" s="15">
        <f t="shared" si="5"/>
        <v>1</v>
      </c>
      <c r="I17" s="15">
        <f t="shared" si="5"/>
        <v>0</v>
      </c>
      <c r="J17" s="15">
        <f t="shared" si="5"/>
        <v>0</v>
      </c>
    </row>
    <row r="18" spans="1:10" ht="22.5" x14ac:dyDescent="0.25">
      <c r="A18" s="16" t="s">
        <v>41</v>
      </c>
      <c r="B18" s="17" t="s">
        <v>17</v>
      </c>
      <c r="C18" s="17" t="s">
        <v>18</v>
      </c>
      <c r="D18" s="18" t="s">
        <v>42</v>
      </c>
      <c r="E18" s="19">
        <v>32245</v>
      </c>
      <c r="F18" s="19">
        <v>69.86</v>
      </c>
      <c r="G18" s="19">
        <f t="shared" ref="G18:G23" si="6">ROUND(E18*F18,2)</f>
        <v>2252635.7000000002</v>
      </c>
      <c r="H18" s="19">
        <v>32245</v>
      </c>
      <c r="I18" s="36">
        <v>0</v>
      </c>
      <c r="J18" s="19">
        <f t="shared" ref="J18:J23" si="7">ROUND(H18*I18,2)</f>
        <v>0</v>
      </c>
    </row>
    <row r="19" spans="1:10" ht="22.5" x14ac:dyDescent="0.25">
      <c r="A19" s="16" t="s">
        <v>43</v>
      </c>
      <c r="B19" s="17" t="s">
        <v>17</v>
      </c>
      <c r="C19" s="17" t="s">
        <v>27</v>
      </c>
      <c r="D19" s="18" t="s">
        <v>44</v>
      </c>
      <c r="E19" s="19">
        <v>1760</v>
      </c>
      <c r="F19" s="19">
        <v>31.83</v>
      </c>
      <c r="G19" s="19">
        <f t="shared" si="6"/>
        <v>56020.800000000003</v>
      </c>
      <c r="H19" s="19">
        <v>1760</v>
      </c>
      <c r="I19" s="36">
        <v>0</v>
      </c>
      <c r="J19" s="19">
        <f t="shared" si="7"/>
        <v>0</v>
      </c>
    </row>
    <row r="20" spans="1:10" x14ac:dyDescent="0.25">
      <c r="A20" s="16" t="s">
        <v>45</v>
      </c>
      <c r="B20" s="17" t="s">
        <v>17</v>
      </c>
      <c r="C20" s="17" t="s">
        <v>27</v>
      </c>
      <c r="D20" s="18" t="s">
        <v>46</v>
      </c>
      <c r="E20" s="19">
        <v>120</v>
      </c>
      <c r="F20" s="19">
        <v>24.61</v>
      </c>
      <c r="G20" s="19">
        <f t="shared" si="6"/>
        <v>2953.2</v>
      </c>
      <c r="H20" s="19">
        <v>120</v>
      </c>
      <c r="I20" s="36">
        <v>0</v>
      </c>
      <c r="J20" s="19">
        <f t="shared" si="7"/>
        <v>0</v>
      </c>
    </row>
    <row r="21" spans="1:10" ht="22.5" x14ac:dyDescent="0.25">
      <c r="A21" s="16" t="s">
        <v>47</v>
      </c>
      <c r="B21" s="17" t="s">
        <v>17</v>
      </c>
      <c r="C21" s="17" t="s">
        <v>18</v>
      </c>
      <c r="D21" s="18" t="s">
        <v>48</v>
      </c>
      <c r="E21" s="19">
        <v>6160</v>
      </c>
      <c r="F21" s="19">
        <v>53.21</v>
      </c>
      <c r="G21" s="19">
        <f t="shared" si="6"/>
        <v>327773.59999999998</v>
      </c>
      <c r="H21" s="19">
        <v>6160</v>
      </c>
      <c r="I21" s="36">
        <v>0</v>
      </c>
      <c r="J21" s="19">
        <f t="shared" si="7"/>
        <v>0</v>
      </c>
    </row>
    <row r="22" spans="1:10" ht="22.5" x14ac:dyDescent="0.25">
      <c r="A22" s="16" t="s">
        <v>49</v>
      </c>
      <c r="B22" s="17" t="s">
        <v>17</v>
      </c>
      <c r="C22" s="17" t="s">
        <v>27</v>
      </c>
      <c r="D22" s="18" t="s">
        <v>50</v>
      </c>
      <c r="E22" s="19">
        <v>900</v>
      </c>
      <c r="F22" s="19">
        <v>28.13</v>
      </c>
      <c r="G22" s="19">
        <f t="shared" si="6"/>
        <v>25317</v>
      </c>
      <c r="H22" s="19">
        <v>900</v>
      </c>
      <c r="I22" s="36">
        <v>0</v>
      </c>
      <c r="J22" s="19">
        <f t="shared" si="7"/>
        <v>0</v>
      </c>
    </row>
    <row r="23" spans="1:10" x14ac:dyDescent="0.25">
      <c r="A23" s="20"/>
      <c r="B23" s="20"/>
      <c r="C23" s="20"/>
      <c r="D23" s="21" t="s">
        <v>51</v>
      </c>
      <c r="E23" s="19">
        <v>1</v>
      </c>
      <c r="F23" s="22">
        <f>SUM(G18:G22)</f>
        <v>2664700.2999999998</v>
      </c>
      <c r="G23" s="22">
        <f t="shared" si="6"/>
        <v>2664700.2999999998</v>
      </c>
      <c r="H23" s="19">
        <v>1</v>
      </c>
      <c r="I23" s="22">
        <f>SUM(J18:J22)</f>
        <v>0</v>
      </c>
      <c r="J23" s="22">
        <f t="shared" si="7"/>
        <v>0</v>
      </c>
    </row>
    <row r="24" spans="1:10" ht="1.1499999999999999" customHeight="1" x14ac:dyDescent="0.25">
      <c r="A24" s="23"/>
      <c r="B24" s="23"/>
      <c r="C24" s="23"/>
      <c r="D24" s="24"/>
      <c r="E24" s="23"/>
      <c r="F24" s="23"/>
      <c r="G24" s="23"/>
      <c r="H24" s="23"/>
      <c r="I24" s="23"/>
      <c r="J24" s="23"/>
    </row>
    <row r="25" spans="1:10" x14ac:dyDescent="0.25">
      <c r="A25" s="13" t="s">
        <v>52</v>
      </c>
      <c r="B25" s="13" t="s">
        <v>9</v>
      </c>
      <c r="C25" s="13" t="s">
        <v>10</v>
      </c>
      <c r="D25" s="14" t="s">
        <v>53</v>
      </c>
      <c r="E25" s="15">
        <f t="shared" ref="E25:J25" si="8">E29</f>
        <v>1</v>
      </c>
      <c r="F25" s="15">
        <f t="shared" si="8"/>
        <v>181569.6</v>
      </c>
      <c r="G25" s="15">
        <f t="shared" si="8"/>
        <v>181569.6</v>
      </c>
      <c r="H25" s="15">
        <f t="shared" si="8"/>
        <v>1</v>
      </c>
      <c r="I25" s="15">
        <f t="shared" si="8"/>
        <v>0</v>
      </c>
      <c r="J25" s="15">
        <f t="shared" si="8"/>
        <v>0</v>
      </c>
    </row>
    <row r="26" spans="1:10" x14ac:dyDescent="0.25">
      <c r="A26" s="16" t="s">
        <v>54</v>
      </c>
      <c r="B26" s="17" t="s">
        <v>17</v>
      </c>
      <c r="C26" s="17" t="s">
        <v>27</v>
      </c>
      <c r="D26" s="18" t="s">
        <v>55</v>
      </c>
      <c r="E26" s="19">
        <v>1000</v>
      </c>
      <c r="F26" s="19">
        <v>107.38</v>
      </c>
      <c r="G26" s="19">
        <f>ROUND(E26*F26,2)</f>
        <v>107380</v>
      </c>
      <c r="H26" s="19">
        <v>1000</v>
      </c>
      <c r="I26" s="36">
        <v>0</v>
      </c>
      <c r="J26" s="19">
        <f>ROUND(H26*I26,2)</f>
        <v>0</v>
      </c>
    </row>
    <row r="27" spans="1:10" x14ac:dyDescent="0.25">
      <c r="A27" s="16" t="s">
        <v>56</v>
      </c>
      <c r="B27" s="17" t="s">
        <v>17</v>
      </c>
      <c r="C27" s="17" t="s">
        <v>57</v>
      </c>
      <c r="D27" s="18" t="s">
        <v>58</v>
      </c>
      <c r="E27" s="19">
        <v>120</v>
      </c>
      <c r="F27" s="19">
        <v>51.33</v>
      </c>
      <c r="G27" s="19">
        <f>ROUND(E27*F27,2)</f>
        <v>6159.6</v>
      </c>
      <c r="H27" s="19">
        <v>120</v>
      </c>
      <c r="I27" s="36">
        <v>0</v>
      </c>
      <c r="J27" s="19">
        <f>ROUND(H27*I27,2)</f>
        <v>0</v>
      </c>
    </row>
    <row r="28" spans="1:10" x14ac:dyDescent="0.25">
      <c r="A28" s="16" t="s">
        <v>59</v>
      </c>
      <c r="B28" s="17" t="s">
        <v>17</v>
      </c>
      <c r="C28" s="17" t="s">
        <v>57</v>
      </c>
      <c r="D28" s="18" t="s">
        <v>60</v>
      </c>
      <c r="E28" s="19">
        <v>1000</v>
      </c>
      <c r="F28" s="19">
        <v>68.03</v>
      </c>
      <c r="G28" s="19">
        <f>ROUND(E28*F28,2)</f>
        <v>68030</v>
      </c>
      <c r="H28" s="19">
        <v>1000</v>
      </c>
      <c r="I28" s="36">
        <v>0</v>
      </c>
      <c r="J28" s="19">
        <f>ROUND(H28*I28,2)</f>
        <v>0</v>
      </c>
    </row>
    <row r="29" spans="1:10" x14ac:dyDescent="0.25">
      <c r="A29" s="20"/>
      <c r="B29" s="20"/>
      <c r="C29" s="20"/>
      <c r="D29" s="21" t="s">
        <v>61</v>
      </c>
      <c r="E29" s="19">
        <v>1</v>
      </c>
      <c r="F29" s="22">
        <f>SUM(G26:G28)</f>
        <v>181569.6</v>
      </c>
      <c r="G29" s="22">
        <f>ROUND(E29*F29,2)</f>
        <v>181569.6</v>
      </c>
      <c r="H29" s="19">
        <v>1</v>
      </c>
      <c r="I29" s="22">
        <f>SUM(J26:J28)</f>
        <v>0</v>
      </c>
      <c r="J29" s="22">
        <f>ROUND(H29*I29,2)</f>
        <v>0</v>
      </c>
    </row>
    <row r="30" spans="1:10" ht="1.1499999999999999" customHeight="1" x14ac:dyDescent="0.25">
      <c r="A30" s="23"/>
      <c r="B30" s="23"/>
      <c r="C30" s="23"/>
      <c r="D30" s="24"/>
      <c r="E30" s="23"/>
      <c r="F30" s="23"/>
      <c r="G30" s="23"/>
      <c r="H30" s="23"/>
      <c r="I30" s="23"/>
      <c r="J30" s="23"/>
    </row>
    <row r="31" spans="1:10" x14ac:dyDescent="0.25">
      <c r="A31" s="13" t="s">
        <v>62</v>
      </c>
      <c r="B31" s="13" t="s">
        <v>9</v>
      </c>
      <c r="C31" s="13" t="s">
        <v>10</v>
      </c>
      <c r="D31" s="14" t="s">
        <v>63</v>
      </c>
      <c r="E31" s="15">
        <f t="shared" ref="E31:J31" si="9">E34</f>
        <v>1</v>
      </c>
      <c r="F31" s="15">
        <f t="shared" si="9"/>
        <v>29053</v>
      </c>
      <c r="G31" s="15">
        <f t="shared" si="9"/>
        <v>29053</v>
      </c>
      <c r="H31" s="15">
        <f t="shared" si="9"/>
        <v>1</v>
      </c>
      <c r="I31" s="15">
        <f t="shared" si="9"/>
        <v>0</v>
      </c>
      <c r="J31" s="15">
        <f t="shared" si="9"/>
        <v>0</v>
      </c>
    </row>
    <row r="32" spans="1:10" x14ac:dyDescent="0.25">
      <c r="A32" s="16" t="s">
        <v>64</v>
      </c>
      <c r="B32" s="17" t="s">
        <v>17</v>
      </c>
      <c r="C32" s="17" t="s">
        <v>10</v>
      </c>
      <c r="D32" s="18" t="s">
        <v>65</v>
      </c>
      <c r="E32" s="19">
        <v>50</v>
      </c>
      <c r="F32" s="19">
        <v>475.06</v>
      </c>
      <c r="G32" s="19">
        <f>ROUND(E32*F32,2)</f>
        <v>23753</v>
      </c>
      <c r="H32" s="19">
        <v>50</v>
      </c>
      <c r="I32" s="36">
        <v>0</v>
      </c>
      <c r="J32" s="19">
        <f>ROUND(H32*I32,2)</f>
        <v>0</v>
      </c>
    </row>
    <row r="33" spans="1:10" x14ac:dyDescent="0.25">
      <c r="A33" s="16" t="s">
        <v>66</v>
      </c>
      <c r="B33" s="17" t="s">
        <v>17</v>
      </c>
      <c r="C33" s="17" t="s">
        <v>57</v>
      </c>
      <c r="D33" s="18" t="s">
        <v>67</v>
      </c>
      <c r="E33" s="19">
        <v>1</v>
      </c>
      <c r="F33" s="19">
        <v>5300</v>
      </c>
      <c r="G33" s="19">
        <f>ROUND(E33*F33,2)</f>
        <v>5300</v>
      </c>
      <c r="H33" s="19">
        <v>1</v>
      </c>
      <c r="I33" s="36">
        <v>0</v>
      </c>
      <c r="J33" s="19">
        <f>ROUND(H33*I33,2)</f>
        <v>0</v>
      </c>
    </row>
    <row r="34" spans="1:10" x14ac:dyDescent="0.25">
      <c r="A34" s="20"/>
      <c r="B34" s="20"/>
      <c r="C34" s="20"/>
      <c r="D34" s="21" t="s">
        <v>68</v>
      </c>
      <c r="E34" s="19">
        <v>1</v>
      </c>
      <c r="F34" s="22">
        <f>SUM(G32:G33)</f>
        <v>29053</v>
      </c>
      <c r="G34" s="22">
        <f>ROUND(E34*F34,2)</f>
        <v>29053</v>
      </c>
      <c r="H34" s="19">
        <v>1</v>
      </c>
      <c r="I34" s="22">
        <f>SUM(J32:J33)</f>
        <v>0</v>
      </c>
      <c r="J34" s="22">
        <f>ROUND(H34*I34,2)</f>
        <v>0</v>
      </c>
    </row>
    <row r="35" spans="1:10" ht="1.1499999999999999" customHeight="1" x14ac:dyDescent="0.25">
      <c r="A35" s="23"/>
      <c r="B35" s="23"/>
      <c r="C35" s="23"/>
      <c r="D35" s="24"/>
      <c r="E35" s="23"/>
      <c r="F35" s="23"/>
      <c r="G35" s="23"/>
      <c r="H35" s="23"/>
      <c r="I35" s="23"/>
      <c r="J35" s="23"/>
    </row>
    <row r="36" spans="1:10" x14ac:dyDescent="0.25">
      <c r="A36" s="20"/>
      <c r="B36" s="20"/>
      <c r="C36" s="20"/>
      <c r="D36" s="21" t="s">
        <v>69</v>
      </c>
      <c r="E36" s="19">
        <v>1</v>
      </c>
      <c r="F36" s="22">
        <f>G6+G17+G25+G31</f>
        <v>5286191.6500000004</v>
      </c>
      <c r="G36" s="22">
        <f>ROUND(E36*F36,2)</f>
        <v>5286191.6500000004</v>
      </c>
      <c r="H36" s="19">
        <v>1</v>
      </c>
      <c r="I36" s="22">
        <f>J6+J17+J25+J31</f>
        <v>0</v>
      </c>
      <c r="J36" s="22">
        <f>ROUND(H36*I36,2)</f>
        <v>0</v>
      </c>
    </row>
    <row r="37" spans="1:10" ht="1.1499999999999999" customHeight="1" x14ac:dyDescent="0.25">
      <c r="A37" s="23"/>
      <c r="B37" s="23"/>
      <c r="C37" s="23"/>
      <c r="D37" s="24"/>
      <c r="E37" s="23"/>
      <c r="F37" s="23"/>
      <c r="G37" s="23"/>
      <c r="H37" s="23"/>
      <c r="I37" s="23"/>
      <c r="J37" s="23"/>
    </row>
    <row r="38" spans="1:10" x14ac:dyDescent="0.25">
      <c r="A38" s="10" t="s">
        <v>70</v>
      </c>
      <c r="B38" s="10" t="s">
        <v>9</v>
      </c>
      <c r="C38" s="10" t="s">
        <v>10</v>
      </c>
      <c r="D38" s="11" t="s">
        <v>71</v>
      </c>
      <c r="E38" s="12">
        <f t="shared" ref="E38:J38" si="10">E76</f>
        <v>1</v>
      </c>
      <c r="F38" s="12">
        <f t="shared" si="10"/>
        <v>1021871.65</v>
      </c>
      <c r="G38" s="12">
        <f t="shared" si="10"/>
        <v>1021871.65</v>
      </c>
      <c r="H38" s="12">
        <f t="shared" si="10"/>
        <v>1</v>
      </c>
      <c r="I38" s="12">
        <f t="shared" si="10"/>
        <v>0</v>
      </c>
      <c r="J38" s="12">
        <f t="shared" si="10"/>
        <v>0</v>
      </c>
    </row>
    <row r="39" spans="1:10" x14ac:dyDescent="0.25">
      <c r="A39" s="13" t="s">
        <v>72</v>
      </c>
      <c r="B39" s="13" t="s">
        <v>9</v>
      </c>
      <c r="C39" s="13" t="s">
        <v>10</v>
      </c>
      <c r="D39" s="14" t="s">
        <v>15</v>
      </c>
      <c r="E39" s="15">
        <f t="shared" ref="E39:J39" si="11">E44</f>
        <v>1</v>
      </c>
      <c r="F39" s="15">
        <f t="shared" si="11"/>
        <v>332188.79999999999</v>
      </c>
      <c r="G39" s="15">
        <f t="shared" si="11"/>
        <v>332188.79999999999</v>
      </c>
      <c r="H39" s="15">
        <f t="shared" si="11"/>
        <v>1</v>
      </c>
      <c r="I39" s="15">
        <f t="shared" si="11"/>
        <v>0</v>
      </c>
      <c r="J39" s="15">
        <f t="shared" si="11"/>
        <v>0</v>
      </c>
    </row>
    <row r="40" spans="1:10" ht="22.5" x14ac:dyDescent="0.25">
      <c r="A40" s="16" t="s">
        <v>73</v>
      </c>
      <c r="B40" s="17" t="s">
        <v>17</v>
      </c>
      <c r="C40" s="17" t="s">
        <v>74</v>
      </c>
      <c r="D40" s="18" t="s">
        <v>75</v>
      </c>
      <c r="E40" s="19">
        <v>7200</v>
      </c>
      <c r="F40" s="19">
        <v>39.979999999999997</v>
      </c>
      <c r="G40" s="19">
        <f>ROUND(E40*F40,2)</f>
        <v>287856</v>
      </c>
      <c r="H40" s="19">
        <v>7200</v>
      </c>
      <c r="I40" s="36">
        <v>0</v>
      </c>
      <c r="J40" s="19">
        <f>ROUND(H40*I40,2)</f>
        <v>0</v>
      </c>
    </row>
    <row r="41" spans="1:10" x14ac:dyDescent="0.25">
      <c r="A41" s="16" t="s">
        <v>76</v>
      </c>
      <c r="B41" s="17" t="s">
        <v>17</v>
      </c>
      <c r="C41" s="17" t="s">
        <v>27</v>
      </c>
      <c r="D41" s="18" t="s">
        <v>77</v>
      </c>
      <c r="E41" s="19">
        <v>1200</v>
      </c>
      <c r="F41" s="19">
        <v>6.43</v>
      </c>
      <c r="G41" s="19">
        <f>ROUND(E41*F41,2)</f>
        <v>7716</v>
      </c>
      <c r="H41" s="19">
        <v>1200</v>
      </c>
      <c r="I41" s="36">
        <v>0</v>
      </c>
      <c r="J41" s="19">
        <f>ROUND(H41*I41,2)</f>
        <v>0</v>
      </c>
    </row>
    <row r="42" spans="1:10" ht="22.5" x14ac:dyDescent="0.25">
      <c r="A42" s="16" t="s">
        <v>78</v>
      </c>
      <c r="B42" s="17" t="s">
        <v>17</v>
      </c>
      <c r="C42" s="17" t="s">
        <v>74</v>
      </c>
      <c r="D42" s="18" t="s">
        <v>79</v>
      </c>
      <c r="E42" s="19">
        <v>300</v>
      </c>
      <c r="F42" s="19">
        <v>75.14</v>
      </c>
      <c r="G42" s="19">
        <f>ROUND(E42*F42,2)</f>
        <v>22542</v>
      </c>
      <c r="H42" s="19">
        <v>300</v>
      </c>
      <c r="I42" s="36">
        <v>0</v>
      </c>
      <c r="J42" s="19">
        <f>ROUND(H42*I42,2)</f>
        <v>0</v>
      </c>
    </row>
    <row r="43" spans="1:10" ht="22.5" x14ac:dyDescent="0.25">
      <c r="A43" s="16" t="s">
        <v>80</v>
      </c>
      <c r="B43" s="17" t="s">
        <v>17</v>
      </c>
      <c r="C43" s="17" t="s">
        <v>74</v>
      </c>
      <c r="D43" s="18" t="s">
        <v>81</v>
      </c>
      <c r="E43" s="19">
        <v>120</v>
      </c>
      <c r="F43" s="19">
        <v>117.29</v>
      </c>
      <c r="G43" s="19">
        <f>ROUND(E43*F43,2)</f>
        <v>14074.8</v>
      </c>
      <c r="H43" s="19">
        <v>120</v>
      </c>
      <c r="I43" s="36">
        <v>0</v>
      </c>
      <c r="J43" s="19">
        <f>ROUND(H43*I43,2)</f>
        <v>0</v>
      </c>
    </row>
    <row r="44" spans="1:10" x14ac:dyDescent="0.25">
      <c r="A44" s="20"/>
      <c r="B44" s="20"/>
      <c r="C44" s="20"/>
      <c r="D44" s="21" t="s">
        <v>82</v>
      </c>
      <c r="E44" s="19">
        <v>1</v>
      </c>
      <c r="F44" s="22">
        <f>SUM(G40:G43)</f>
        <v>332188.79999999999</v>
      </c>
      <c r="G44" s="22">
        <f>ROUND(E44*F44,2)</f>
        <v>332188.79999999999</v>
      </c>
      <c r="H44" s="19">
        <v>1</v>
      </c>
      <c r="I44" s="22">
        <f>SUM(J40:J43)</f>
        <v>0</v>
      </c>
      <c r="J44" s="22">
        <f>ROUND(H44*I44,2)</f>
        <v>0</v>
      </c>
    </row>
    <row r="45" spans="1:10" ht="1.1499999999999999" customHeight="1" x14ac:dyDescent="0.25">
      <c r="A45" s="23"/>
      <c r="B45" s="23"/>
      <c r="C45" s="23"/>
      <c r="D45" s="24"/>
      <c r="E45" s="23"/>
      <c r="F45" s="23"/>
      <c r="G45" s="23"/>
      <c r="H45" s="23"/>
      <c r="I45" s="23"/>
      <c r="J45" s="23"/>
    </row>
    <row r="46" spans="1:10" x14ac:dyDescent="0.25">
      <c r="A46" s="13" t="s">
        <v>83</v>
      </c>
      <c r="B46" s="13" t="s">
        <v>9</v>
      </c>
      <c r="C46" s="13" t="s">
        <v>10</v>
      </c>
      <c r="D46" s="14" t="s">
        <v>84</v>
      </c>
      <c r="E46" s="15">
        <f t="shared" ref="E46:J46" si="12">E59</f>
        <v>1</v>
      </c>
      <c r="F46" s="15">
        <f t="shared" si="12"/>
        <v>619024.44999999995</v>
      </c>
      <c r="G46" s="15">
        <f t="shared" si="12"/>
        <v>619024.44999999995</v>
      </c>
      <c r="H46" s="15">
        <f t="shared" si="12"/>
        <v>1</v>
      </c>
      <c r="I46" s="15">
        <f t="shared" si="12"/>
        <v>0</v>
      </c>
      <c r="J46" s="15">
        <f t="shared" si="12"/>
        <v>0</v>
      </c>
    </row>
    <row r="47" spans="1:10" x14ac:dyDescent="0.25">
      <c r="A47" s="16" t="s">
        <v>76</v>
      </c>
      <c r="B47" s="17" t="s">
        <v>17</v>
      </c>
      <c r="C47" s="17" t="s">
        <v>27</v>
      </c>
      <c r="D47" s="18" t="s">
        <v>77</v>
      </c>
      <c r="E47" s="19">
        <v>216</v>
      </c>
      <c r="F47" s="19">
        <v>6.43</v>
      </c>
      <c r="G47" s="19">
        <f t="shared" ref="G47:G59" si="13">ROUND(E47*F47,2)</f>
        <v>1388.88</v>
      </c>
      <c r="H47" s="19">
        <v>216</v>
      </c>
      <c r="I47" s="36">
        <v>0</v>
      </c>
      <c r="J47" s="19">
        <f t="shared" ref="J47:J59" si="14">ROUND(H47*I47,2)</f>
        <v>0</v>
      </c>
    </row>
    <row r="48" spans="1:10" ht="22.5" x14ac:dyDescent="0.25">
      <c r="A48" s="16" t="s">
        <v>78</v>
      </c>
      <c r="B48" s="17" t="s">
        <v>17</v>
      </c>
      <c r="C48" s="17" t="s">
        <v>74</v>
      </c>
      <c r="D48" s="18" t="s">
        <v>79</v>
      </c>
      <c r="E48" s="19">
        <v>162</v>
      </c>
      <c r="F48" s="19">
        <v>75.14</v>
      </c>
      <c r="G48" s="19">
        <f t="shared" si="13"/>
        <v>12172.68</v>
      </c>
      <c r="H48" s="19">
        <v>162</v>
      </c>
      <c r="I48" s="36">
        <v>0</v>
      </c>
      <c r="J48" s="19">
        <f t="shared" si="14"/>
        <v>0</v>
      </c>
    </row>
    <row r="49" spans="1:10" ht="22.5" x14ac:dyDescent="0.25">
      <c r="A49" s="16" t="s">
        <v>85</v>
      </c>
      <c r="B49" s="17" t="s">
        <v>17</v>
      </c>
      <c r="C49" s="17" t="s">
        <v>74</v>
      </c>
      <c r="D49" s="18" t="s">
        <v>86</v>
      </c>
      <c r="E49" s="19">
        <v>162</v>
      </c>
      <c r="F49" s="19">
        <v>104.76</v>
      </c>
      <c r="G49" s="19">
        <f t="shared" si="13"/>
        <v>16971.12</v>
      </c>
      <c r="H49" s="19">
        <v>162</v>
      </c>
      <c r="I49" s="36">
        <v>0</v>
      </c>
      <c r="J49" s="19">
        <f t="shared" si="14"/>
        <v>0</v>
      </c>
    </row>
    <row r="50" spans="1:10" ht="22.5" x14ac:dyDescent="0.25">
      <c r="A50" s="16" t="s">
        <v>87</v>
      </c>
      <c r="B50" s="17" t="s">
        <v>17</v>
      </c>
      <c r="C50" s="17" t="s">
        <v>74</v>
      </c>
      <c r="D50" s="18" t="s">
        <v>88</v>
      </c>
      <c r="E50" s="19">
        <v>24.3</v>
      </c>
      <c r="F50" s="19">
        <v>84.35</v>
      </c>
      <c r="G50" s="19">
        <f t="shared" si="13"/>
        <v>2049.71</v>
      </c>
      <c r="H50" s="19">
        <v>24.3</v>
      </c>
      <c r="I50" s="36">
        <v>0</v>
      </c>
      <c r="J50" s="19">
        <f t="shared" si="14"/>
        <v>0</v>
      </c>
    </row>
    <row r="51" spans="1:10" ht="22.5" x14ac:dyDescent="0.25">
      <c r="A51" s="16" t="s">
        <v>80</v>
      </c>
      <c r="B51" s="17" t="s">
        <v>17</v>
      </c>
      <c r="C51" s="17" t="s">
        <v>74</v>
      </c>
      <c r="D51" s="18" t="s">
        <v>81</v>
      </c>
      <c r="E51" s="19">
        <v>162</v>
      </c>
      <c r="F51" s="19">
        <v>117.29</v>
      </c>
      <c r="G51" s="19">
        <f t="shared" si="13"/>
        <v>19000.98</v>
      </c>
      <c r="H51" s="19">
        <v>162</v>
      </c>
      <c r="I51" s="36">
        <v>0</v>
      </c>
      <c r="J51" s="19">
        <f t="shared" si="14"/>
        <v>0</v>
      </c>
    </row>
    <row r="52" spans="1:10" x14ac:dyDescent="0.25">
      <c r="A52" s="16" t="s">
        <v>89</v>
      </c>
      <c r="B52" s="17" t="s">
        <v>17</v>
      </c>
      <c r="C52" s="17" t="s">
        <v>21</v>
      </c>
      <c r="D52" s="18" t="s">
        <v>90</v>
      </c>
      <c r="E52" s="19">
        <v>8100</v>
      </c>
      <c r="F52" s="19">
        <v>1.78</v>
      </c>
      <c r="G52" s="19">
        <f t="shared" si="13"/>
        <v>14418</v>
      </c>
      <c r="H52" s="19">
        <v>8100</v>
      </c>
      <c r="I52" s="36">
        <v>0</v>
      </c>
      <c r="J52" s="19">
        <f t="shared" si="14"/>
        <v>0</v>
      </c>
    </row>
    <row r="53" spans="1:10" x14ac:dyDescent="0.25">
      <c r="A53" s="16" t="s">
        <v>91</v>
      </c>
      <c r="B53" s="17" t="s">
        <v>17</v>
      </c>
      <c r="C53" s="17" t="s">
        <v>57</v>
      </c>
      <c r="D53" s="18" t="s">
        <v>92</v>
      </c>
      <c r="E53" s="19">
        <v>18</v>
      </c>
      <c r="F53" s="19">
        <v>36.06</v>
      </c>
      <c r="G53" s="19">
        <f t="shared" si="13"/>
        <v>649.08000000000004</v>
      </c>
      <c r="H53" s="19">
        <v>18</v>
      </c>
      <c r="I53" s="36">
        <v>0</v>
      </c>
      <c r="J53" s="19">
        <f t="shared" si="14"/>
        <v>0</v>
      </c>
    </row>
    <row r="54" spans="1:10" ht="22.5" x14ac:dyDescent="0.25">
      <c r="A54" s="16" t="s">
        <v>93</v>
      </c>
      <c r="B54" s="17" t="s">
        <v>17</v>
      </c>
      <c r="C54" s="17" t="s">
        <v>21</v>
      </c>
      <c r="D54" s="18" t="s">
        <v>94</v>
      </c>
      <c r="E54" s="19">
        <v>60000</v>
      </c>
      <c r="F54" s="19">
        <v>3.89</v>
      </c>
      <c r="G54" s="19">
        <f t="shared" si="13"/>
        <v>233400</v>
      </c>
      <c r="H54" s="19">
        <v>60000</v>
      </c>
      <c r="I54" s="36">
        <v>0</v>
      </c>
      <c r="J54" s="19">
        <f t="shared" si="14"/>
        <v>0</v>
      </c>
    </row>
    <row r="55" spans="1:10" ht="22.5" x14ac:dyDescent="0.25">
      <c r="A55" s="16" t="s">
        <v>95</v>
      </c>
      <c r="B55" s="17" t="s">
        <v>17</v>
      </c>
      <c r="C55" s="17" t="s">
        <v>21</v>
      </c>
      <c r="D55" s="18" t="s">
        <v>96</v>
      </c>
      <c r="E55" s="19">
        <v>60000</v>
      </c>
      <c r="F55" s="19">
        <v>1.54</v>
      </c>
      <c r="G55" s="19">
        <f t="shared" si="13"/>
        <v>92400</v>
      </c>
      <c r="H55" s="19">
        <v>60000</v>
      </c>
      <c r="I55" s="36">
        <v>0</v>
      </c>
      <c r="J55" s="19">
        <f t="shared" si="14"/>
        <v>0</v>
      </c>
    </row>
    <row r="56" spans="1:10" x14ac:dyDescent="0.25">
      <c r="A56" s="16" t="s">
        <v>97</v>
      </c>
      <c r="B56" s="17" t="s">
        <v>17</v>
      </c>
      <c r="C56" s="17" t="s">
        <v>18</v>
      </c>
      <c r="D56" s="18" t="s">
        <v>98</v>
      </c>
      <c r="E56" s="19">
        <v>4500</v>
      </c>
      <c r="F56" s="19">
        <v>20.72</v>
      </c>
      <c r="G56" s="19">
        <f t="shared" si="13"/>
        <v>93240</v>
      </c>
      <c r="H56" s="19">
        <v>4500</v>
      </c>
      <c r="I56" s="36">
        <v>0</v>
      </c>
      <c r="J56" s="19">
        <f t="shared" si="14"/>
        <v>0</v>
      </c>
    </row>
    <row r="57" spans="1:10" ht="22.5" x14ac:dyDescent="0.25">
      <c r="A57" s="16" t="s">
        <v>99</v>
      </c>
      <c r="B57" s="17" t="s">
        <v>17</v>
      </c>
      <c r="C57" s="17" t="s">
        <v>18</v>
      </c>
      <c r="D57" s="18" t="s">
        <v>100</v>
      </c>
      <c r="E57" s="19">
        <v>900</v>
      </c>
      <c r="F57" s="19">
        <v>142.26</v>
      </c>
      <c r="G57" s="19">
        <f t="shared" si="13"/>
        <v>128034</v>
      </c>
      <c r="H57" s="19">
        <v>900</v>
      </c>
      <c r="I57" s="36">
        <v>0</v>
      </c>
      <c r="J57" s="19">
        <f t="shared" si="14"/>
        <v>0</v>
      </c>
    </row>
    <row r="58" spans="1:10" x14ac:dyDescent="0.25">
      <c r="A58" s="16" t="s">
        <v>101</v>
      </c>
      <c r="B58" s="17" t="s">
        <v>17</v>
      </c>
      <c r="C58" s="17" t="s">
        <v>57</v>
      </c>
      <c r="D58" s="18" t="s">
        <v>102</v>
      </c>
      <c r="E58" s="19">
        <v>1</v>
      </c>
      <c r="F58" s="19">
        <v>5300</v>
      </c>
      <c r="G58" s="19">
        <f t="shared" si="13"/>
        <v>5300</v>
      </c>
      <c r="H58" s="19">
        <v>1</v>
      </c>
      <c r="I58" s="36">
        <v>0</v>
      </c>
      <c r="J58" s="19">
        <f t="shared" si="14"/>
        <v>0</v>
      </c>
    </row>
    <row r="59" spans="1:10" x14ac:dyDescent="0.25">
      <c r="A59" s="20"/>
      <c r="B59" s="20"/>
      <c r="C59" s="20"/>
      <c r="D59" s="21" t="s">
        <v>103</v>
      </c>
      <c r="E59" s="19">
        <v>1</v>
      </c>
      <c r="F59" s="22">
        <f>SUM(G47:G58)</f>
        <v>619024.44999999995</v>
      </c>
      <c r="G59" s="22">
        <f t="shared" si="13"/>
        <v>619024.44999999995</v>
      </c>
      <c r="H59" s="19">
        <v>1</v>
      </c>
      <c r="I59" s="22">
        <f>SUM(J47:J58)</f>
        <v>0</v>
      </c>
      <c r="J59" s="22">
        <f t="shared" si="14"/>
        <v>0</v>
      </c>
    </row>
    <row r="60" spans="1:10" ht="1.1499999999999999" customHeight="1" x14ac:dyDescent="0.25">
      <c r="A60" s="23"/>
      <c r="B60" s="23"/>
      <c r="C60" s="23"/>
      <c r="D60" s="24"/>
      <c r="E60" s="23"/>
      <c r="F60" s="23"/>
      <c r="G60" s="23"/>
      <c r="H60" s="23"/>
      <c r="I60" s="23"/>
      <c r="J60" s="23"/>
    </row>
    <row r="61" spans="1:10" x14ac:dyDescent="0.25">
      <c r="A61" s="13" t="s">
        <v>104</v>
      </c>
      <c r="B61" s="13" t="s">
        <v>9</v>
      </c>
      <c r="C61" s="13" t="s">
        <v>10</v>
      </c>
      <c r="D61" s="14" t="s">
        <v>105</v>
      </c>
      <c r="E61" s="15">
        <f t="shared" ref="E61:J61" si="15">E70</f>
        <v>1</v>
      </c>
      <c r="F61" s="15">
        <f t="shared" si="15"/>
        <v>35028.9</v>
      </c>
      <c r="G61" s="15">
        <f t="shared" si="15"/>
        <v>35028.9</v>
      </c>
      <c r="H61" s="15">
        <f t="shared" si="15"/>
        <v>1</v>
      </c>
      <c r="I61" s="15">
        <f t="shared" si="15"/>
        <v>0</v>
      </c>
      <c r="J61" s="15">
        <f t="shared" si="15"/>
        <v>0</v>
      </c>
    </row>
    <row r="62" spans="1:10" x14ac:dyDescent="0.25">
      <c r="A62" s="16" t="s">
        <v>106</v>
      </c>
      <c r="B62" s="17" t="s">
        <v>17</v>
      </c>
      <c r="C62" s="17" t="s">
        <v>27</v>
      </c>
      <c r="D62" s="18" t="s">
        <v>107</v>
      </c>
      <c r="E62" s="19">
        <v>300</v>
      </c>
      <c r="F62" s="19">
        <v>44.93</v>
      </c>
      <c r="G62" s="19">
        <f t="shared" ref="G62:G70" si="16">ROUND(E62*F62,2)</f>
        <v>13479</v>
      </c>
      <c r="H62" s="19">
        <v>300</v>
      </c>
      <c r="I62" s="36">
        <v>0</v>
      </c>
      <c r="J62" s="19">
        <f t="shared" ref="J62:J70" si="17">ROUND(H62*I62,2)</f>
        <v>0</v>
      </c>
    </row>
    <row r="63" spans="1:10" x14ac:dyDescent="0.25">
      <c r="A63" s="16" t="s">
        <v>108</v>
      </c>
      <c r="B63" s="17" t="s">
        <v>17</v>
      </c>
      <c r="C63" s="17" t="s">
        <v>27</v>
      </c>
      <c r="D63" s="18" t="s">
        <v>109</v>
      </c>
      <c r="E63" s="19">
        <v>300</v>
      </c>
      <c r="F63" s="19">
        <v>14.06</v>
      </c>
      <c r="G63" s="19">
        <f t="shared" si="16"/>
        <v>4218</v>
      </c>
      <c r="H63" s="19">
        <v>300</v>
      </c>
      <c r="I63" s="36">
        <v>0</v>
      </c>
      <c r="J63" s="19">
        <f t="shared" si="17"/>
        <v>0</v>
      </c>
    </row>
    <row r="64" spans="1:10" x14ac:dyDescent="0.25">
      <c r="A64" s="16" t="s">
        <v>76</v>
      </c>
      <c r="B64" s="17" t="s">
        <v>17</v>
      </c>
      <c r="C64" s="17" t="s">
        <v>27</v>
      </c>
      <c r="D64" s="18" t="s">
        <v>77</v>
      </c>
      <c r="E64" s="19">
        <v>30</v>
      </c>
      <c r="F64" s="19">
        <v>6.43</v>
      </c>
      <c r="G64" s="19">
        <f t="shared" si="16"/>
        <v>192.9</v>
      </c>
      <c r="H64" s="19">
        <v>30</v>
      </c>
      <c r="I64" s="36">
        <v>0</v>
      </c>
      <c r="J64" s="19">
        <f t="shared" si="17"/>
        <v>0</v>
      </c>
    </row>
    <row r="65" spans="1:10" ht="22.5" x14ac:dyDescent="0.25">
      <c r="A65" s="16" t="s">
        <v>78</v>
      </c>
      <c r="B65" s="17" t="s">
        <v>17</v>
      </c>
      <c r="C65" s="17" t="s">
        <v>74</v>
      </c>
      <c r="D65" s="18" t="s">
        <v>79</v>
      </c>
      <c r="E65" s="19">
        <v>3.75</v>
      </c>
      <c r="F65" s="19">
        <v>75.14</v>
      </c>
      <c r="G65" s="19">
        <f t="shared" si="16"/>
        <v>281.77999999999997</v>
      </c>
      <c r="H65" s="19">
        <v>3.75</v>
      </c>
      <c r="I65" s="36">
        <v>0</v>
      </c>
      <c r="J65" s="19">
        <f t="shared" si="17"/>
        <v>0</v>
      </c>
    </row>
    <row r="66" spans="1:10" x14ac:dyDescent="0.25">
      <c r="A66" s="16" t="s">
        <v>110</v>
      </c>
      <c r="B66" s="17" t="s">
        <v>17</v>
      </c>
      <c r="C66" s="17" t="s">
        <v>27</v>
      </c>
      <c r="D66" s="18" t="s">
        <v>111</v>
      </c>
      <c r="E66" s="19">
        <v>7.5</v>
      </c>
      <c r="F66" s="19">
        <v>12.53</v>
      </c>
      <c r="G66" s="19">
        <f t="shared" si="16"/>
        <v>93.98</v>
      </c>
      <c r="H66" s="19">
        <v>7.5</v>
      </c>
      <c r="I66" s="36">
        <v>0</v>
      </c>
      <c r="J66" s="19">
        <f t="shared" si="17"/>
        <v>0</v>
      </c>
    </row>
    <row r="67" spans="1:10" ht="22.5" x14ac:dyDescent="0.25">
      <c r="A67" s="16" t="s">
        <v>112</v>
      </c>
      <c r="B67" s="17" t="s">
        <v>17</v>
      </c>
      <c r="C67" s="17" t="s">
        <v>74</v>
      </c>
      <c r="D67" s="18" t="s">
        <v>113</v>
      </c>
      <c r="E67" s="19">
        <v>7.5</v>
      </c>
      <c r="F67" s="19">
        <v>211</v>
      </c>
      <c r="G67" s="19">
        <f t="shared" si="16"/>
        <v>1582.5</v>
      </c>
      <c r="H67" s="19">
        <v>7.5</v>
      </c>
      <c r="I67" s="36">
        <v>0</v>
      </c>
      <c r="J67" s="19">
        <f t="shared" si="17"/>
        <v>0</v>
      </c>
    </row>
    <row r="68" spans="1:10" ht="33.75" x14ac:dyDescent="0.25">
      <c r="A68" s="16" t="s">
        <v>114</v>
      </c>
      <c r="B68" s="17" t="s">
        <v>17</v>
      </c>
      <c r="C68" s="17" t="s">
        <v>18</v>
      </c>
      <c r="D68" s="18" t="s">
        <v>115</v>
      </c>
      <c r="E68" s="19">
        <v>7.5</v>
      </c>
      <c r="F68" s="19">
        <v>111.95</v>
      </c>
      <c r="G68" s="19">
        <f t="shared" si="16"/>
        <v>839.63</v>
      </c>
      <c r="H68" s="19">
        <v>7.5</v>
      </c>
      <c r="I68" s="36">
        <v>0</v>
      </c>
      <c r="J68" s="19">
        <f t="shared" si="17"/>
        <v>0</v>
      </c>
    </row>
    <row r="69" spans="1:10" ht="22.5" x14ac:dyDescent="0.25">
      <c r="A69" s="16" t="s">
        <v>116</v>
      </c>
      <c r="B69" s="17" t="s">
        <v>17</v>
      </c>
      <c r="C69" s="17" t="s">
        <v>57</v>
      </c>
      <c r="D69" s="18" t="s">
        <v>117</v>
      </c>
      <c r="E69" s="19">
        <v>3</v>
      </c>
      <c r="F69" s="19">
        <v>4780.37</v>
      </c>
      <c r="G69" s="19">
        <f t="shared" si="16"/>
        <v>14341.11</v>
      </c>
      <c r="H69" s="19">
        <v>3</v>
      </c>
      <c r="I69" s="36">
        <v>0</v>
      </c>
      <c r="J69" s="19">
        <f t="shared" si="17"/>
        <v>0</v>
      </c>
    </row>
    <row r="70" spans="1:10" x14ac:dyDescent="0.25">
      <c r="A70" s="20"/>
      <c r="B70" s="20"/>
      <c r="C70" s="20"/>
      <c r="D70" s="21" t="s">
        <v>118</v>
      </c>
      <c r="E70" s="19">
        <v>1</v>
      </c>
      <c r="F70" s="22">
        <f>SUM(G62:G69)</f>
        <v>35028.9</v>
      </c>
      <c r="G70" s="22">
        <f t="shared" si="16"/>
        <v>35028.9</v>
      </c>
      <c r="H70" s="19">
        <v>1</v>
      </c>
      <c r="I70" s="22">
        <f>SUM(J62:J69)</f>
        <v>0</v>
      </c>
      <c r="J70" s="22">
        <f t="shared" si="17"/>
        <v>0</v>
      </c>
    </row>
    <row r="71" spans="1:10" ht="1.1499999999999999" customHeight="1" x14ac:dyDescent="0.25">
      <c r="A71" s="23"/>
      <c r="B71" s="23"/>
      <c r="C71" s="23"/>
      <c r="D71" s="24"/>
      <c r="E71" s="23"/>
      <c r="F71" s="23"/>
      <c r="G71" s="23"/>
      <c r="H71" s="23"/>
      <c r="I71" s="23"/>
      <c r="J71" s="23"/>
    </row>
    <row r="72" spans="1:10" x14ac:dyDescent="0.25">
      <c r="A72" s="13" t="s">
        <v>119</v>
      </c>
      <c r="B72" s="13" t="s">
        <v>9</v>
      </c>
      <c r="C72" s="13" t="s">
        <v>10</v>
      </c>
      <c r="D72" s="14" t="s">
        <v>63</v>
      </c>
      <c r="E72" s="15">
        <f t="shared" ref="E72:J72" si="18">E74</f>
        <v>1</v>
      </c>
      <c r="F72" s="15">
        <f t="shared" si="18"/>
        <v>35629.5</v>
      </c>
      <c r="G72" s="15">
        <f t="shared" si="18"/>
        <v>35629.5</v>
      </c>
      <c r="H72" s="15">
        <f t="shared" si="18"/>
        <v>1</v>
      </c>
      <c r="I72" s="15">
        <f t="shared" si="18"/>
        <v>0</v>
      </c>
      <c r="J72" s="15">
        <f t="shared" si="18"/>
        <v>0</v>
      </c>
    </row>
    <row r="73" spans="1:10" x14ac:dyDescent="0.25">
      <c r="A73" s="16" t="s">
        <v>64</v>
      </c>
      <c r="B73" s="17" t="s">
        <v>17</v>
      </c>
      <c r="C73" s="17" t="s">
        <v>10</v>
      </c>
      <c r="D73" s="18" t="s">
        <v>65</v>
      </c>
      <c r="E73" s="19">
        <v>75</v>
      </c>
      <c r="F73" s="19">
        <v>475.06</v>
      </c>
      <c r="G73" s="19">
        <f>ROUND(E73*F73,2)</f>
        <v>35629.5</v>
      </c>
      <c r="H73" s="19">
        <v>75</v>
      </c>
      <c r="I73" s="36">
        <v>0</v>
      </c>
      <c r="J73" s="19">
        <f>ROUND(H73*I73,2)</f>
        <v>0</v>
      </c>
    </row>
    <row r="74" spans="1:10" x14ac:dyDescent="0.25">
      <c r="A74" s="20"/>
      <c r="B74" s="20"/>
      <c r="C74" s="20"/>
      <c r="D74" s="21" t="s">
        <v>120</v>
      </c>
      <c r="E74" s="19">
        <v>1</v>
      </c>
      <c r="F74" s="22">
        <f>G73</f>
        <v>35629.5</v>
      </c>
      <c r="G74" s="22">
        <f>ROUND(E74*F74,2)</f>
        <v>35629.5</v>
      </c>
      <c r="H74" s="19">
        <v>1</v>
      </c>
      <c r="I74" s="22">
        <f>J73</f>
        <v>0</v>
      </c>
      <c r="J74" s="22">
        <f>ROUND(H74*I74,2)</f>
        <v>0</v>
      </c>
    </row>
    <row r="75" spans="1:10" ht="1.1499999999999999" customHeight="1" x14ac:dyDescent="0.25">
      <c r="A75" s="23"/>
      <c r="B75" s="23"/>
      <c r="C75" s="23"/>
      <c r="D75" s="24"/>
      <c r="E75" s="23"/>
      <c r="F75" s="23"/>
      <c r="G75" s="23"/>
      <c r="H75" s="23"/>
      <c r="I75" s="23"/>
      <c r="J75" s="23"/>
    </row>
    <row r="76" spans="1:10" x14ac:dyDescent="0.25">
      <c r="A76" s="20"/>
      <c r="B76" s="20"/>
      <c r="C76" s="20"/>
      <c r="D76" s="21" t="s">
        <v>121</v>
      </c>
      <c r="E76" s="19">
        <v>1</v>
      </c>
      <c r="F76" s="22">
        <f>G39+G46+G61+G72</f>
        <v>1021871.65</v>
      </c>
      <c r="G76" s="22">
        <f>ROUND(E76*F76,2)</f>
        <v>1021871.65</v>
      </c>
      <c r="H76" s="19">
        <v>1</v>
      </c>
      <c r="I76" s="22">
        <f>J39+J46+J61+J72</f>
        <v>0</v>
      </c>
      <c r="J76" s="22">
        <f>ROUND(H76*I76,2)</f>
        <v>0</v>
      </c>
    </row>
    <row r="77" spans="1:10" ht="1.1499999999999999" customHeight="1" x14ac:dyDescent="0.25">
      <c r="A77" s="23"/>
      <c r="B77" s="23"/>
      <c r="C77" s="23"/>
      <c r="D77" s="24"/>
      <c r="E77" s="23"/>
      <c r="F77" s="23"/>
      <c r="G77" s="23"/>
      <c r="H77" s="23"/>
      <c r="I77" s="23"/>
      <c r="J77" s="23"/>
    </row>
    <row r="78" spans="1:10" x14ac:dyDescent="0.25">
      <c r="A78" s="10" t="s">
        <v>122</v>
      </c>
      <c r="B78" s="10" t="s">
        <v>9</v>
      </c>
      <c r="C78" s="10" t="s">
        <v>10</v>
      </c>
      <c r="D78" s="11" t="s">
        <v>123</v>
      </c>
      <c r="E78" s="12">
        <f t="shared" ref="E78:J78" si="19">E131</f>
        <v>1</v>
      </c>
      <c r="F78" s="12">
        <f t="shared" si="19"/>
        <v>1000500.42</v>
      </c>
      <c r="G78" s="12">
        <f t="shared" si="19"/>
        <v>1000500.42</v>
      </c>
      <c r="H78" s="12">
        <f t="shared" si="19"/>
        <v>1</v>
      </c>
      <c r="I78" s="12">
        <f t="shared" si="19"/>
        <v>0</v>
      </c>
      <c r="J78" s="12">
        <f t="shared" si="19"/>
        <v>0</v>
      </c>
    </row>
    <row r="79" spans="1:10" x14ac:dyDescent="0.25">
      <c r="A79" s="13" t="s">
        <v>124</v>
      </c>
      <c r="B79" s="13" t="s">
        <v>9</v>
      </c>
      <c r="C79" s="13" t="s">
        <v>10</v>
      </c>
      <c r="D79" s="14" t="s">
        <v>125</v>
      </c>
      <c r="E79" s="15">
        <f t="shared" ref="E79:J79" si="20">E91</f>
        <v>1</v>
      </c>
      <c r="F79" s="15">
        <f t="shared" si="20"/>
        <v>16676.849999999999</v>
      </c>
      <c r="G79" s="15">
        <f t="shared" si="20"/>
        <v>16676.849999999999</v>
      </c>
      <c r="H79" s="15">
        <f t="shared" si="20"/>
        <v>1</v>
      </c>
      <c r="I79" s="15">
        <f t="shared" si="20"/>
        <v>0</v>
      </c>
      <c r="J79" s="15">
        <f t="shared" si="20"/>
        <v>0</v>
      </c>
    </row>
    <row r="80" spans="1:10" ht="22.5" x14ac:dyDescent="0.25">
      <c r="A80" s="16" t="s">
        <v>126</v>
      </c>
      <c r="B80" s="17" t="s">
        <v>17</v>
      </c>
      <c r="C80" s="17" t="s">
        <v>27</v>
      </c>
      <c r="D80" s="18" t="s">
        <v>127</v>
      </c>
      <c r="E80" s="19">
        <v>10</v>
      </c>
      <c r="F80" s="19">
        <v>33.270000000000003</v>
      </c>
      <c r="G80" s="19">
        <f t="shared" ref="G80:G91" si="21">ROUND(E80*F80,2)</f>
        <v>332.7</v>
      </c>
      <c r="H80" s="19">
        <v>10</v>
      </c>
      <c r="I80" s="36">
        <v>0</v>
      </c>
      <c r="J80" s="19">
        <f t="shared" ref="J80:J91" si="22">ROUND(H80*I80,2)</f>
        <v>0</v>
      </c>
    </row>
    <row r="81" spans="1:10" ht="22.5" x14ac:dyDescent="0.25">
      <c r="A81" s="16" t="s">
        <v>128</v>
      </c>
      <c r="B81" s="17" t="s">
        <v>17</v>
      </c>
      <c r="C81" s="17" t="s">
        <v>74</v>
      </c>
      <c r="D81" s="18" t="s">
        <v>129</v>
      </c>
      <c r="E81" s="19">
        <v>8.9</v>
      </c>
      <c r="F81" s="19">
        <v>175.07</v>
      </c>
      <c r="G81" s="19">
        <f t="shared" si="21"/>
        <v>1558.12</v>
      </c>
      <c r="H81" s="19">
        <v>8.9</v>
      </c>
      <c r="I81" s="36">
        <v>0</v>
      </c>
      <c r="J81" s="19">
        <f t="shared" si="22"/>
        <v>0</v>
      </c>
    </row>
    <row r="82" spans="1:10" ht="22.5" x14ac:dyDescent="0.25">
      <c r="A82" s="16" t="s">
        <v>130</v>
      </c>
      <c r="B82" s="17" t="s">
        <v>17</v>
      </c>
      <c r="C82" s="17" t="s">
        <v>74</v>
      </c>
      <c r="D82" s="18" t="s">
        <v>131</v>
      </c>
      <c r="E82" s="19">
        <v>8.9</v>
      </c>
      <c r="F82" s="19">
        <v>465.99</v>
      </c>
      <c r="G82" s="19">
        <f t="shared" si="21"/>
        <v>4147.3100000000004</v>
      </c>
      <c r="H82" s="19">
        <v>8.9</v>
      </c>
      <c r="I82" s="36">
        <v>0</v>
      </c>
      <c r="J82" s="19">
        <f t="shared" si="22"/>
        <v>0</v>
      </c>
    </row>
    <row r="83" spans="1:10" x14ac:dyDescent="0.25">
      <c r="A83" s="16" t="s">
        <v>132</v>
      </c>
      <c r="B83" s="17" t="s">
        <v>17</v>
      </c>
      <c r="C83" s="17" t="s">
        <v>18</v>
      </c>
      <c r="D83" s="18" t="s">
        <v>133</v>
      </c>
      <c r="E83" s="19">
        <v>8.9</v>
      </c>
      <c r="F83" s="19">
        <v>22.61</v>
      </c>
      <c r="G83" s="19">
        <f t="shared" si="21"/>
        <v>201.23</v>
      </c>
      <c r="H83" s="19">
        <v>8.9</v>
      </c>
      <c r="I83" s="36">
        <v>0</v>
      </c>
      <c r="J83" s="19">
        <f t="shared" si="22"/>
        <v>0</v>
      </c>
    </row>
    <row r="84" spans="1:10" x14ac:dyDescent="0.25">
      <c r="A84" s="16" t="s">
        <v>134</v>
      </c>
      <c r="B84" s="17" t="s">
        <v>17</v>
      </c>
      <c r="C84" s="17" t="s">
        <v>18</v>
      </c>
      <c r="D84" s="18" t="s">
        <v>135</v>
      </c>
      <c r="E84" s="19">
        <v>8.9</v>
      </c>
      <c r="F84" s="19">
        <v>654.63</v>
      </c>
      <c r="G84" s="19">
        <f t="shared" si="21"/>
        <v>5826.21</v>
      </c>
      <c r="H84" s="19">
        <v>8.9</v>
      </c>
      <c r="I84" s="36">
        <v>0</v>
      </c>
      <c r="J84" s="19">
        <f t="shared" si="22"/>
        <v>0</v>
      </c>
    </row>
    <row r="85" spans="1:10" x14ac:dyDescent="0.25">
      <c r="A85" s="16" t="s">
        <v>136</v>
      </c>
      <c r="B85" s="17" t="s">
        <v>17</v>
      </c>
      <c r="C85" s="17" t="s">
        <v>18</v>
      </c>
      <c r="D85" s="18" t="s">
        <v>137</v>
      </c>
      <c r="E85" s="19">
        <v>4.5</v>
      </c>
      <c r="F85" s="19">
        <v>194.22</v>
      </c>
      <c r="G85" s="19">
        <f t="shared" si="21"/>
        <v>873.99</v>
      </c>
      <c r="H85" s="19">
        <v>4.5</v>
      </c>
      <c r="I85" s="36">
        <v>0</v>
      </c>
      <c r="J85" s="19">
        <f t="shared" si="22"/>
        <v>0</v>
      </c>
    </row>
    <row r="86" spans="1:10" x14ac:dyDescent="0.25">
      <c r="A86" s="16" t="s">
        <v>138</v>
      </c>
      <c r="B86" s="17" t="s">
        <v>17</v>
      </c>
      <c r="C86" s="17" t="s">
        <v>18</v>
      </c>
      <c r="D86" s="18" t="s">
        <v>139</v>
      </c>
      <c r="E86" s="19">
        <v>4.5</v>
      </c>
      <c r="F86" s="19">
        <v>31.43</v>
      </c>
      <c r="G86" s="19">
        <f t="shared" si="21"/>
        <v>141.44</v>
      </c>
      <c r="H86" s="19">
        <v>4.5</v>
      </c>
      <c r="I86" s="36">
        <v>0</v>
      </c>
      <c r="J86" s="19">
        <f t="shared" si="22"/>
        <v>0</v>
      </c>
    </row>
    <row r="87" spans="1:10" x14ac:dyDescent="0.25">
      <c r="A87" s="16" t="s">
        <v>140</v>
      </c>
      <c r="B87" s="17" t="s">
        <v>17</v>
      </c>
      <c r="C87" s="17" t="s">
        <v>18</v>
      </c>
      <c r="D87" s="18" t="s">
        <v>141</v>
      </c>
      <c r="E87" s="19">
        <v>112</v>
      </c>
      <c r="F87" s="19">
        <v>6.55</v>
      </c>
      <c r="G87" s="19">
        <f t="shared" si="21"/>
        <v>733.6</v>
      </c>
      <c r="H87" s="19">
        <v>112</v>
      </c>
      <c r="I87" s="36">
        <v>0</v>
      </c>
      <c r="J87" s="19">
        <f t="shared" si="22"/>
        <v>0</v>
      </c>
    </row>
    <row r="88" spans="1:10" x14ac:dyDescent="0.25">
      <c r="A88" s="16" t="s">
        <v>142</v>
      </c>
      <c r="B88" s="17" t="s">
        <v>17</v>
      </c>
      <c r="C88" s="17" t="s">
        <v>18</v>
      </c>
      <c r="D88" s="18" t="s">
        <v>143</v>
      </c>
      <c r="E88" s="19">
        <v>112</v>
      </c>
      <c r="F88" s="19">
        <v>9.56</v>
      </c>
      <c r="G88" s="19">
        <f t="shared" si="21"/>
        <v>1070.72</v>
      </c>
      <c r="H88" s="19">
        <v>112</v>
      </c>
      <c r="I88" s="36">
        <v>0</v>
      </c>
      <c r="J88" s="19">
        <f t="shared" si="22"/>
        <v>0</v>
      </c>
    </row>
    <row r="89" spans="1:10" x14ac:dyDescent="0.25">
      <c r="A89" s="16" t="s">
        <v>144</v>
      </c>
      <c r="B89" s="17" t="s">
        <v>17</v>
      </c>
      <c r="C89" s="17" t="s">
        <v>57</v>
      </c>
      <c r="D89" s="18" t="s">
        <v>145</v>
      </c>
      <c r="E89" s="19">
        <v>2</v>
      </c>
      <c r="F89" s="19">
        <v>578.16999999999996</v>
      </c>
      <c r="G89" s="19">
        <f t="shared" si="21"/>
        <v>1156.3399999999999</v>
      </c>
      <c r="H89" s="19">
        <v>2</v>
      </c>
      <c r="I89" s="36">
        <v>0</v>
      </c>
      <c r="J89" s="19">
        <f t="shared" si="22"/>
        <v>0</v>
      </c>
    </row>
    <row r="90" spans="1:10" x14ac:dyDescent="0.25">
      <c r="A90" s="16" t="s">
        <v>146</v>
      </c>
      <c r="B90" s="17" t="s">
        <v>17</v>
      </c>
      <c r="C90" s="17" t="s">
        <v>57</v>
      </c>
      <c r="D90" s="18" t="s">
        <v>147</v>
      </c>
      <c r="E90" s="19">
        <v>1</v>
      </c>
      <c r="F90" s="19">
        <v>635.19000000000005</v>
      </c>
      <c r="G90" s="19">
        <f t="shared" si="21"/>
        <v>635.19000000000005</v>
      </c>
      <c r="H90" s="19">
        <v>1</v>
      </c>
      <c r="I90" s="36">
        <v>0</v>
      </c>
      <c r="J90" s="19">
        <f t="shared" si="22"/>
        <v>0</v>
      </c>
    </row>
    <row r="91" spans="1:10" x14ac:dyDescent="0.25">
      <c r="A91" s="20"/>
      <c r="B91" s="20"/>
      <c r="C91" s="20"/>
      <c r="D91" s="21" t="s">
        <v>148</v>
      </c>
      <c r="E91" s="19">
        <v>1</v>
      </c>
      <c r="F91" s="22">
        <f>SUM(G80:G90)</f>
        <v>16676.849999999999</v>
      </c>
      <c r="G91" s="22">
        <f t="shared" si="21"/>
        <v>16676.849999999999</v>
      </c>
      <c r="H91" s="19">
        <v>1</v>
      </c>
      <c r="I91" s="22">
        <f>SUM(J80:J90)</f>
        <v>0</v>
      </c>
      <c r="J91" s="22">
        <f t="shared" si="22"/>
        <v>0</v>
      </c>
    </row>
    <row r="92" spans="1:10" ht="1.1499999999999999" customHeight="1" x14ac:dyDescent="0.25">
      <c r="A92" s="23"/>
      <c r="B92" s="23"/>
      <c r="C92" s="23"/>
      <c r="D92" s="24"/>
      <c r="E92" s="23"/>
      <c r="F92" s="23"/>
      <c r="G92" s="23"/>
      <c r="H92" s="23"/>
      <c r="I92" s="23"/>
      <c r="J92" s="23"/>
    </row>
    <row r="93" spans="1:10" x14ac:dyDescent="0.25">
      <c r="A93" s="13" t="s">
        <v>149</v>
      </c>
      <c r="B93" s="13" t="s">
        <v>9</v>
      </c>
      <c r="C93" s="13" t="s">
        <v>10</v>
      </c>
      <c r="D93" s="14" t="s">
        <v>150</v>
      </c>
      <c r="E93" s="15">
        <f t="shared" ref="E93:J93" si="23">E103</f>
        <v>1</v>
      </c>
      <c r="F93" s="15">
        <f t="shared" si="23"/>
        <v>16006.38</v>
      </c>
      <c r="G93" s="15">
        <f t="shared" si="23"/>
        <v>16006.38</v>
      </c>
      <c r="H93" s="15">
        <f t="shared" si="23"/>
        <v>1</v>
      </c>
      <c r="I93" s="15">
        <f t="shared" si="23"/>
        <v>0</v>
      </c>
      <c r="J93" s="15">
        <f t="shared" si="23"/>
        <v>0</v>
      </c>
    </row>
    <row r="94" spans="1:10" x14ac:dyDescent="0.25">
      <c r="A94" s="16" t="s">
        <v>151</v>
      </c>
      <c r="B94" s="17" t="s">
        <v>17</v>
      </c>
      <c r="C94" s="17" t="s">
        <v>21</v>
      </c>
      <c r="D94" s="18" t="s">
        <v>152</v>
      </c>
      <c r="E94" s="19">
        <v>1000</v>
      </c>
      <c r="F94" s="19">
        <v>2.86</v>
      </c>
      <c r="G94" s="19">
        <f t="shared" ref="G94:G103" si="24">ROUND(E94*F94,2)</f>
        <v>2860</v>
      </c>
      <c r="H94" s="19">
        <v>1000</v>
      </c>
      <c r="I94" s="36">
        <v>0</v>
      </c>
      <c r="J94" s="19">
        <f t="shared" ref="J94:J103" si="25">ROUND(H94*I94,2)</f>
        <v>0</v>
      </c>
    </row>
    <row r="95" spans="1:10" x14ac:dyDescent="0.25">
      <c r="A95" s="16" t="s">
        <v>153</v>
      </c>
      <c r="B95" s="17" t="s">
        <v>17</v>
      </c>
      <c r="C95" s="17" t="s">
        <v>18</v>
      </c>
      <c r="D95" s="18" t="s">
        <v>154</v>
      </c>
      <c r="E95" s="19">
        <v>128</v>
      </c>
      <c r="F95" s="19">
        <v>21.98</v>
      </c>
      <c r="G95" s="19">
        <f t="shared" si="24"/>
        <v>2813.44</v>
      </c>
      <c r="H95" s="19">
        <v>128</v>
      </c>
      <c r="I95" s="36">
        <v>0</v>
      </c>
      <c r="J95" s="19">
        <f t="shared" si="25"/>
        <v>0</v>
      </c>
    </row>
    <row r="96" spans="1:10" x14ac:dyDescent="0.25">
      <c r="A96" s="16" t="s">
        <v>155</v>
      </c>
      <c r="B96" s="17" t="s">
        <v>17</v>
      </c>
      <c r="C96" s="17" t="s">
        <v>18</v>
      </c>
      <c r="D96" s="18" t="s">
        <v>156</v>
      </c>
      <c r="E96" s="19">
        <v>256</v>
      </c>
      <c r="F96" s="19">
        <v>15.32</v>
      </c>
      <c r="G96" s="19">
        <f t="shared" si="24"/>
        <v>3921.92</v>
      </c>
      <c r="H96" s="19">
        <v>256</v>
      </c>
      <c r="I96" s="36">
        <v>0</v>
      </c>
      <c r="J96" s="19">
        <f t="shared" si="25"/>
        <v>0</v>
      </c>
    </row>
    <row r="97" spans="1:10" ht="22.5" x14ac:dyDescent="0.25">
      <c r="A97" s="16" t="s">
        <v>157</v>
      </c>
      <c r="B97" s="17" t="s">
        <v>17</v>
      </c>
      <c r="C97" s="17" t="s">
        <v>18</v>
      </c>
      <c r="D97" s="18" t="s">
        <v>158</v>
      </c>
      <c r="E97" s="19">
        <v>128</v>
      </c>
      <c r="F97" s="19">
        <v>24.67</v>
      </c>
      <c r="G97" s="19">
        <f t="shared" si="24"/>
        <v>3157.76</v>
      </c>
      <c r="H97" s="19">
        <v>128</v>
      </c>
      <c r="I97" s="36">
        <v>0</v>
      </c>
      <c r="J97" s="19">
        <f t="shared" si="25"/>
        <v>0</v>
      </c>
    </row>
    <row r="98" spans="1:10" x14ac:dyDescent="0.25">
      <c r="A98" s="16" t="s">
        <v>142</v>
      </c>
      <c r="B98" s="17" t="s">
        <v>17</v>
      </c>
      <c r="C98" s="17" t="s">
        <v>18</v>
      </c>
      <c r="D98" s="18" t="s">
        <v>143</v>
      </c>
      <c r="E98" s="19">
        <v>128</v>
      </c>
      <c r="F98" s="19">
        <v>9.56</v>
      </c>
      <c r="G98" s="19">
        <f t="shared" si="24"/>
        <v>1223.68</v>
      </c>
      <c r="H98" s="19">
        <v>128</v>
      </c>
      <c r="I98" s="36">
        <v>0</v>
      </c>
      <c r="J98" s="19">
        <f t="shared" si="25"/>
        <v>0</v>
      </c>
    </row>
    <row r="99" spans="1:10" ht="22.5" x14ac:dyDescent="0.25">
      <c r="A99" s="16" t="s">
        <v>159</v>
      </c>
      <c r="B99" s="17" t="s">
        <v>17</v>
      </c>
      <c r="C99" s="17" t="s">
        <v>18</v>
      </c>
      <c r="D99" s="18" t="s">
        <v>160</v>
      </c>
      <c r="E99" s="19">
        <v>32</v>
      </c>
      <c r="F99" s="19">
        <v>42.88</v>
      </c>
      <c r="G99" s="19">
        <f t="shared" si="24"/>
        <v>1372.16</v>
      </c>
      <c r="H99" s="19">
        <v>32</v>
      </c>
      <c r="I99" s="36">
        <v>0</v>
      </c>
      <c r="J99" s="19">
        <f t="shared" si="25"/>
        <v>0</v>
      </c>
    </row>
    <row r="100" spans="1:10" ht="22.5" x14ac:dyDescent="0.25">
      <c r="A100" s="16" t="s">
        <v>126</v>
      </c>
      <c r="B100" s="17" t="s">
        <v>17</v>
      </c>
      <c r="C100" s="17" t="s">
        <v>27</v>
      </c>
      <c r="D100" s="18" t="s">
        <v>127</v>
      </c>
      <c r="E100" s="19">
        <v>4</v>
      </c>
      <c r="F100" s="19">
        <v>33.270000000000003</v>
      </c>
      <c r="G100" s="19">
        <f t="shared" si="24"/>
        <v>133.08000000000001</v>
      </c>
      <c r="H100" s="19">
        <v>4</v>
      </c>
      <c r="I100" s="36">
        <v>0</v>
      </c>
      <c r="J100" s="19">
        <f t="shared" si="25"/>
        <v>0</v>
      </c>
    </row>
    <row r="101" spans="1:10" x14ac:dyDescent="0.25">
      <c r="A101" s="16" t="s">
        <v>161</v>
      </c>
      <c r="B101" s="17" t="s">
        <v>17</v>
      </c>
      <c r="C101" s="17" t="s">
        <v>18</v>
      </c>
      <c r="D101" s="18" t="s">
        <v>162</v>
      </c>
      <c r="E101" s="19">
        <v>3.78</v>
      </c>
      <c r="F101" s="19">
        <v>25.07</v>
      </c>
      <c r="G101" s="19">
        <f t="shared" si="24"/>
        <v>94.76</v>
      </c>
      <c r="H101" s="19">
        <v>3.78</v>
      </c>
      <c r="I101" s="36">
        <v>0</v>
      </c>
      <c r="J101" s="19">
        <f t="shared" si="25"/>
        <v>0</v>
      </c>
    </row>
    <row r="102" spans="1:10" ht="22.5" x14ac:dyDescent="0.25">
      <c r="A102" s="16" t="s">
        <v>163</v>
      </c>
      <c r="B102" s="17" t="s">
        <v>17</v>
      </c>
      <c r="C102" s="17" t="s">
        <v>18</v>
      </c>
      <c r="D102" s="18" t="s">
        <v>164</v>
      </c>
      <c r="E102" s="19">
        <v>2</v>
      </c>
      <c r="F102" s="19">
        <v>214.79</v>
      </c>
      <c r="G102" s="19">
        <f t="shared" si="24"/>
        <v>429.58</v>
      </c>
      <c r="H102" s="19">
        <v>2</v>
      </c>
      <c r="I102" s="36">
        <v>0</v>
      </c>
      <c r="J102" s="19">
        <f t="shared" si="25"/>
        <v>0</v>
      </c>
    </row>
    <row r="103" spans="1:10" x14ac:dyDescent="0.25">
      <c r="A103" s="20"/>
      <c r="B103" s="20"/>
      <c r="C103" s="20"/>
      <c r="D103" s="21" t="s">
        <v>165</v>
      </c>
      <c r="E103" s="19">
        <v>1</v>
      </c>
      <c r="F103" s="22">
        <f>SUM(G94:G102)</f>
        <v>16006.38</v>
      </c>
      <c r="G103" s="22">
        <f t="shared" si="24"/>
        <v>16006.38</v>
      </c>
      <c r="H103" s="19">
        <v>1</v>
      </c>
      <c r="I103" s="22">
        <f>SUM(J94:J102)</f>
        <v>0</v>
      </c>
      <c r="J103" s="22">
        <f t="shared" si="25"/>
        <v>0</v>
      </c>
    </row>
    <row r="104" spans="1:10" ht="1.1499999999999999" customHeight="1" x14ac:dyDescent="0.25">
      <c r="A104" s="23"/>
      <c r="B104" s="23"/>
      <c r="C104" s="23"/>
      <c r="D104" s="24"/>
      <c r="E104" s="23"/>
      <c r="F104" s="23"/>
      <c r="G104" s="23"/>
      <c r="H104" s="23"/>
      <c r="I104" s="23"/>
      <c r="J104" s="23"/>
    </row>
    <row r="105" spans="1:10" x14ac:dyDescent="0.25">
      <c r="A105" s="13" t="s">
        <v>166</v>
      </c>
      <c r="B105" s="13" t="s">
        <v>9</v>
      </c>
      <c r="C105" s="13" t="s">
        <v>10</v>
      </c>
      <c r="D105" s="14" t="s">
        <v>167</v>
      </c>
      <c r="E105" s="15">
        <f t="shared" ref="E105:J105" si="26">E118</f>
        <v>1</v>
      </c>
      <c r="F105" s="15">
        <f t="shared" si="26"/>
        <v>87182.42</v>
      </c>
      <c r="G105" s="15">
        <f t="shared" si="26"/>
        <v>87182.42</v>
      </c>
      <c r="H105" s="15">
        <f t="shared" si="26"/>
        <v>1</v>
      </c>
      <c r="I105" s="15">
        <f t="shared" si="26"/>
        <v>0</v>
      </c>
      <c r="J105" s="15">
        <f t="shared" si="26"/>
        <v>0</v>
      </c>
    </row>
    <row r="106" spans="1:10" ht="22.5" x14ac:dyDescent="0.25">
      <c r="A106" s="16" t="s">
        <v>73</v>
      </c>
      <c r="B106" s="17" t="s">
        <v>17</v>
      </c>
      <c r="C106" s="17" t="s">
        <v>74</v>
      </c>
      <c r="D106" s="18" t="s">
        <v>75</v>
      </c>
      <c r="E106" s="19">
        <v>624</v>
      </c>
      <c r="F106" s="19">
        <v>39.979999999999997</v>
      </c>
      <c r="G106" s="19">
        <f t="shared" ref="G106:G118" si="27">ROUND(E106*F106,2)</f>
        <v>24947.52</v>
      </c>
      <c r="H106" s="19">
        <v>624</v>
      </c>
      <c r="I106" s="36">
        <v>0</v>
      </c>
      <c r="J106" s="19">
        <f t="shared" ref="J106:J118" si="28">ROUND(H106*I106,2)</f>
        <v>0</v>
      </c>
    </row>
    <row r="107" spans="1:10" ht="22.5" x14ac:dyDescent="0.25">
      <c r="A107" s="16" t="s">
        <v>168</v>
      </c>
      <c r="B107" s="17" t="s">
        <v>17</v>
      </c>
      <c r="C107" s="17" t="s">
        <v>74</v>
      </c>
      <c r="D107" s="18" t="s">
        <v>169</v>
      </c>
      <c r="E107" s="19">
        <v>350</v>
      </c>
      <c r="F107" s="19">
        <v>7.03</v>
      </c>
      <c r="G107" s="19">
        <f t="shared" si="27"/>
        <v>2460.5</v>
      </c>
      <c r="H107" s="19">
        <v>350</v>
      </c>
      <c r="I107" s="36">
        <v>0</v>
      </c>
      <c r="J107" s="19">
        <f t="shared" si="28"/>
        <v>0</v>
      </c>
    </row>
    <row r="108" spans="1:10" x14ac:dyDescent="0.25">
      <c r="A108" s="16" t="s">
        <v>170</v>
      </c>
      <c r="B108" s="17" t="s">
        <v>17</v>
      </c>
      <c r="C108" s="17" t="s">
        <v>18</v>
      </c>
      <c r="D108" s="18" t="s">
        <v>171</v>
      </c>
      <c r="E108" s="19">
        <v>4</v>
      </c>
      <c r="F108" s="19">
        <v>15</v>
      </c>
      <c r="G108" s="19">
        <f t="shared" si="27"/>
        <v>60</v>
      </c>
      <c r="H108" s="19">
        <v>4</v>
      </c>
      <c r="I108" s="36">
        <v>0</v>
      </c>
      <c r="J108" s="19">
        <f t="shared" si="28"/>
        <v>0</v>
      </c>
    </row>
    <row r="109" spans="1:10" ht="22.5" x14ac:dyDescent="0.25">
      <c r="A109" s="16" t="s">
        <v>126</v>
      </c>
      <c r="B109" s="17" t="s">
        <v>17</v>
      </c>
      <c r="C109" s="17" t="s">
        <v>27</v>
      </c>
      <c r="D109" s="18" t="s">
        <v>127</v>
      </c>
      <c r="E109" s="19">
        <v>10</v>
      </c>
      <c r="F109" s="19">
        <v>33.270000000000003</v>
      </c>
      <c r="G109" s="19">
        <f t="shared" si="27"/>
        <v>332.7</v>
      </c>
      <c r="H109" s="19">
        <v>10</v>
      </c>
      <c r="I109" s="36">
        <v>0</v>
      </c>
      <c r="J109" s="19">
        <f t="shared" si="28"/>
        <v>0</v>
      </c>
    </row>
    <row r="110" spans="1:10" ht="22.5" x14ac:dyDescent="0.25">
      <c r="A110" s="16" t="s">
        <v>172</v>
      </c>
      <c r="B110" s="17" t="s">
        <v>17</v>
      </c>
      <c r="C110" s="17" t="s">
        <v>57</v>
      </c>
      <c r="D110" s="18" t="s">
        <v>173</v>
      </c>
      <c r="E110" s="19">
        <v>5</v>
      </c>
      <c r="F110" s="19">
        <v>42.47</v>
      </c>
      <c r="G110" s="19">
        <f t="shared" si="27"/>
        <v>212.35</v>
      </c>
      <c r="H110" s="19">
        <v>5</v>
      </c>
      <c r="I110" s="36">
        <v>0</v>
      </c>
      <c r="J110" s="19">
        <f t="shared" si="28"/>
        <v>0</v>
      </c>
    </row>
    <row r="111" spans="1:10" ht="22.5" x14ac:dyDescent="0.25">
      <c r="A111" s="16" t="s">
        <v>174</v>
      </c>
      <c r="B111" s="17" t="s">
        <v>17</v>
      </c>
      <c r="C111" s="17" t="s">
        <v>57</v>
      </c>
      <c r="D111" s="18" t="s">
        <v>175</v>
      </c>
      <c r="E111" s="19">
        <v>5</v>
      </c>
      <c r="F111" s="19">
        <v>51.68</v>
      </c>
      <c r="G111" s="19">
        <f t="shared" si="27"/>
        <v>258.39999999999998</v>
      </c>
      <c r="H111" s="19">
        <v>5</v>
      </c>
      <c r="I111" s="36">
        <v>0</v>
      </c>
      <c r="J111" s="19">
        <f t="shared" si="28"/>
        <v>0</v>
      </c>
    </row>
    <row r="112" spans="1:10" ht="22.5" x14ac:dyDescent="0.25">
      <c r="A112" s="16" t="s">
        <v>176</v>
      </c>
      <c r="B112" s="17" t="s">
        <v>17</v>
      </c>
      <c r="C112" s="17" t="s">
        <v>57</v>
      </c>
      <c r="D112" s="18" t="s">
        <v>177</v>
      </c>
      <c r="E112" s="19">
        <v>5</v>
      </c>
      <c r="F112" s="19">
        <v>101</v>
      </c>
      <c r="G112" s="19">
        <f t="shared" si="27"/>
        <v>505</v>
      </c>
      <c r="H112" s="19">
        <v>5</v>
      </c>
      <c r="I112" s="36">
        <v>0</v>
      </c>
      <c r="J112" s="19">
        <f t="shared" si="28"/>
        <v>0</v>
      </c>
    </row>
    <row r="113" spans="1:10" ht="22.5" x14ac:dyDescent="0.25">
      <c r="A113" s="16" t="s">
        <v>80</v>
      </c>
      <c r="B113" s="17" t="s">
        <v>17</v>
      </c>
      <c r="C113" s="17" t="s">
        <v>74</v>
      </c>
      <c r="D113" s="18" t="s">
        <v>81</v>
      </c>
      <c r="E113" s="19">
        <v>495</v>
      </c>
      <c r="F113" s="19">
        <v>117.29</v>
      </c>
      <c r="G113" s="19">
        <f t="shared" si="27"/>
        <v>58058.55</v>
      </c>
      <c r="H113" s="19">
        <v>495</v>
      </c>
      <c r="I113" s="36">
        <v>0</v>
      </c>
      <c r="J113" s="19">
        <f t="shared" si="28"/>
        <v>0</v>
      </c>
    </row>
    <row r="114" spans="1:10" x14ac:dyDescent="0.25">
      <c r="A114" s="16" t="s">
        <v>153</v>
      </c>
      <c r="B114" s="17" t="s">
        <v>17</v>
      </c>
      <c r="C114" s="17" t="s">
        <v>18</v>
      </c>
      <c r="D114" s="18" t="s">
        <v>154</v>
      </c>
      <c r="E114" s="19">
        <v>4</v>
      </c>
      <c r="F114" s="19">
        <v>21.98</v>
      </c>
      <c r="G114" s="19">
        <f t="shared" si="27"/>
        <v>87.92</v>
      </c>
      <c r="H114" s="19">
        <v>4</v>
      </c>
      <c r="I114" s="36">
        <v>0</v>
      </c>
      <c r="J114" s="19">
        <f t="shared" si="28"/>
        <v>0</v>
      </c>
    </row>
    <row r="115" spans="1:10" x14ac:dyDescent="0.25">
      <c r="A115" s="16" t="s">
        <v>155</v>
      </c>
      <c r="B115" s="17" t="s">
        <v>17</v>
      </c>
      <c r="C115" s="17" t="s">
        <v>18</v>
      </c>
      <c r="D115" s="18" t="s">
        <v>156</v>
      </c>
      <c r="E115" s="19">
        <v>8</v>
      </c>
      <c r="F115" s="19">
        <v>15.32</v>
      </c>
      <c r="G115" s="19">
        <f t="shared" si="27"/>
        <v>122.56</v>
      </c>
      <c r="H115" s="19">
        <v>8</v>
      </c>
      <c r="I115" s="36">
        <v>0</v>
      </c>
      <c r="J115" s="19">
        <f t="shared" si="28"/>
        <v>0</v>
      </c>
    </row>
    <row r="116" spans="1:10" ht="22.5" x14ac:dyDescent="0.25">
      <c r="A116" s="16" t="s">
        <v>157</v>
      </c>
      <c r="B116" s="17" t="s">
        <v>17</v>
      </c>
      <c r="C116" s="17" t="s">
        <v>18</v>
      </c>
      <c r="D116" s="18" t="s">
        <v>158</v>
      </c>
      <c r="E116" s="19">
        <v>4</v>
      </c>
      <c r="F116" s="19">
        <v>24.67</v>
      </c>
      <c r="G116" s="19">
        <f t="shared" si="27"/>
        <v>98.68</v>
      </c>
      <c r="H116" s="19">
        <v>4</v>
      </c>
      <c r="I116" s="36">
        <v>0</v>
      </c>
      <c r="J116" s="19">
        <f t="shared" si="28"/>
        <v>0</v>
      </c>
    </row>
    <row r="117" spans="1:10" x14ac:dyDescent="0.25">
      <c r="A117" s="16" t="s">
        <v>142</v>
      </c>
      <c r="B117" s="17" t="s">
        <v>17</v>
      </c>
      <c r="C117" s="17" t="s">
        <v>18</v>
      </c>
      <c r="D117" s="18" t="s">
        <v>143</v>
      </c>
      <c r="E117" s="19">
        <v>4</v>
      </c>
      <c r="F117" s="19">
        <v>9.56</v>
      </c>
      <c r="G117" s="19">
        <f t="shared" si="27"/>
        <v>38.24</v>
      </c>
      <c r="H117" s="19">
        <v>4</v>
      </c>
      <c r="I117" s="36">
        <v>0</v>
      </c>
      <c r="J117" s="19">
        <f t="shared" si="28"/>
        <v>0</v>
      </c>
    </row>
    <row r="118" spans="1:10" x14ac:dyDescent="0.25">
      <c r="A118" s="20"/>
      <c r="B118" s="20"/>
      <c r="C118" s="20"/>
      <c r="D118" s="21" t="s">
        <v>178</v>
      </c>
      <c r="E118" s="19">
        <v>1</v>
      </c>
      <c r="F118" s="22">
        <f>SUM(G106:G117)</f>
        <v>87182.42</v>
      </c>
      <c r="G118" s="22">
        <f t="shared" si="27"/>
        <v>87182.42</v>
      </c>
      <c r="H118" s="19">
        <v>1</v>
      </c>
      <c r="I118" s="22">
        <f>SUM(J106:J117)</f>
        <v>0</v>
      </c>
      <c r="J118" s="22">
        <f t="shared" si="28"/>
        <v>0</v>
      </c>
    </row>
    <row r="119" spans="1:10" ht="1.1499999999999999" customHeight="1" x14ac:dyDescent="0.25">
      <c r="A119" s="23"/>
      <c r="B119" s="23"/>
      <c r="C119" s="23"/>
      <c r="D119" s="24"/>
      <c r="E119" s="23"/>
      <c r="F119" s="23"/>
      <c r="G119" s="23"/>
      <c r="H119" s="23"/>
      <c r="I119" s="23"/>
      <c r="J119" s="23"/>
    </row>
    <row r="120" spans="1:10" x14ac:dyDescent="0.25">
      <c r="A120" s="13" t="s">
        <v>179</v>
      </c>
      <c r="B120" s="13" t="s">
        <v>9</v>
      </c>
      <c r="C120" s="13" t="s">
        <v>10</v>
      </c>
      <c r="D120" s="14" t="s">
        <v>180</v>
      </c>
      <c r="E120" s="15">
        <f t="shared" ref="E120:J120" si="29">E129</f>
        <v>1</v>
      </c>
      <c r="F120" s="15">
        <f t="shared" si="29"/>
        <v>880634.77</v>
      </c>
      <c r="G120" s="15">
        <f t="shared" si="29"/>
        <v>880634.77</v>
      </c>
      <c r="H120" s="15">
        <f t="shared" si="29"/>
        <v>1</v>
      </c>
      <c r="I120" s="15">
        <f t="shared" si="29"/>
        <v>0</v>
      </c>
      <c r="J120" s="15">
        <f t="shared" si="29"/>
        <v>0</v>
      </c>
    </row>
    <row r="121" spans="1:10" x14ac:dyDescent="0.25">
      <c r="A121" s="16" t="s">
        <v>140</v>
      </c>
      <c r="B121" s="17" t="s">
        <v>17</v>
      </c>
      <c r="C121" s="17" t="s">
        <v>18</v>
      </c>
      <c r="D121" s="18" t="s">
        <v>141</v>
      </c>
      <c r="E121" s="19">
        <v>4440</v>
      </c>
      <c r="F121" s="19">
        <v>6.55</v>
      </c>
      <c r="G121" s="19">
        <f t="shared" ref="G121:G129" si="30">ROUND(E121*F121,2)</f>
        <v>29082</v>
      </c>
      <c r="H121" s="19">
        <v>4440</v>
      </c>
      <c r="I121" s="36">
        <v>0</v>
      </c>
      <c r="J121" s="19">
        <f t="shared" ref="J121:J129" si="31">ROUND(H121*I121,2)</f>
        <v>0</v>
      </c>
    </row>
    <row r="122" spans="1:10" x14ac:dyDescent="0.25">
      <c r="A122" s="16" t="s">
        <v>142</v>
      </c>
      <c r="B122" s="17" t="s">
        <v>17</v>
      </c>
      <c r="C122" s="17" t="s">
        <v>18</v>
      </c>
      <c r="D122" s="18" t="s">
        <v>143</v>
      </c>
      <c r="E122" s="19">
        <v>4440</v>
      </c>
      <c r="F122" s="19">
        <v>9.56</v>
      </c>
      <c r="G122" s="19">
        <f t="shared" si="30"/>
        <v>42446.400000000001</v>
      </c>
      <c r="H122" s="19">
        <v>4440</v>
      </c>
      <c r="I122" s="36">
        <v>0</v>
      </c>
      <c r="J122" s="19">
        <f t="shared" si="31"/>
        <v>0</v>
      </c>
    </row>
    <row r="123" spans="1:10" x14ac:dyDescent="0.25">
      <c r="A123" s="16" t="s">
        <v>76</v>
      </c>
      <c r="B123" s="17" t="s">
        <v>17</v>
      </c>
      <c r="C123" s="17" t="s">
        <v>27</v>
      </c>
      <c r="D123" s="18" t="s">
        <v>77</v>
      </c>
      <c r="E123" s="19">
        <v>1618</v>
      </c>
      <c r="F123" s="19">
        <v>6.43</v>
      </c>
      <c r="G123" s="19">
        <f t="shared" si="30"/>
        <v>10403.74</v>
      </c>
      <c r="H123" s="19">
        <v>1618</v>
      </c>
      <c r="I123" s="36">
        <v>0</v>
      </c>
      <c r="J123" s="19">
        <f t="shared" si="31"/>
        <v>0</v>
      </c>
    </row>
    <row r="124" spans="1:10" ht="22.5" x14ac:dyDescent="0.25">
      <c r="A124" s="16" t="s">
        <v>78</v>
      </c>
      <c r="B124" s="17" t="s">
        <v>17</v>
      </c>
      <c r="C124" s="17" t="s">
        <v>74</v>
      </c>
      <c r="D124" s="18" t="s">
        <v>79</v>
      </c>
      <c r="E124" s="19">
        <v>405.4</v>
      </c>
      <c r="F124" s="19">
        <v>75.14</v>
      </c>
      <c r="G124" s="19">
        <f t="shared" si="30"/>
        <v>30461.759999999998</v>
      </c>
      <c r="H124" s="19">
        <v>405.4</v>
      </c>
      <c r="I124" s="36">
        <v>0</v>
      </c>
      <c r="J124" s="19">
        <f t="shared" si="31"/>
        <v>0</v>
      </c>
    </row>
    <row r="125" spans="1:10" ht="22.5" x14ac:dyDescent="0.25">
      <c r="A125" s="16" t="s">
        <v>80</v>
      </c>
      <c r="B125" s="17" t="s">
        <v>17</v>
      </c>
      <c r="C125" s="17" t="s">
        <v>74</v>
      </c>
      <c r="D125" s="18" t="s">
        <v>81</v>
      </c>
      <c r="E125" s="19">
        <v>405.4</v>
      </c>
      <c r="F125" s="19">
        <v>117.29</v>
      </c>
      <c r="G125" s="19">
        <f t="shared" si="30"/>
        <v>47549.37</v>
      </c>
      <c r="H125" s="19">
        <v>405.4</v>
      </c>
      <c r="I125" s="36">
        <v>0</v>
      </c>
      <c r="J125" s="19">
        <f t="shared" si="31"/>
        <v>0</v>
      </c>
    </row>
    <row r="126" spans="1:10" ht="22.5" x14ac:dyDescent="0.25">
      <c r="A126" s="16" t="s">
        <v>181</v>
      </c>
      <c r="B126" s="17" t="s">
        <v>17</v>
      </c>
      <c r="C126" s="17" t="s">
        <v>18</v>
      </c>
      <c r="D126" s="18" t="s">
        <v>182</v>
      </c>
      <c r="E126" s="19">
        <v>9162.5</v>
      </c>
      <c r="F126" s="19">
        <v>69.88</v>
      </c>
      <c r="G126" s="19">
        <f t="shared" si="30"/>
        <v>640275.5</v>
      </c>
      <c r="H126" s="19">
        <v>9162.5</v>
      </c>
      <c r="I126" s="36">
        <v>0</v>
      </c>
      <c r="J126" s="19">
        <f t="shared" si="31"/>
        <v>0</v>
      </c>
    </row>
    <row r="127" spans="1:10" ht="22.5" x14ac:dyDescent="0.25">
      <c r="A127" s="16" t="s">
        <v>183</v>
      </c>
      <c r="B127" s="17" t="s">
        <v>17</v>
      </c>
      <c r="C127" s="17" t="s">
        <v>27</v>
      </c>
      <c r="D127" s="18" t="s">
        <v>184</v>
      </c>
      <c r="E127" s="19">
        <v>800</v>
      </c>
      <c r="F127" s="19">
        <v>59.65</v>
      </c>
      <c r="G127" s="19">
        <f t="shared" si="30"/>
        <v>47720</v>
      </c>
      <c r="H127" s="19">
        <v>800</v>
      </c>
      <c r="I127" s="36">
        <v>0</v>
      </c>
      <c r="J127" s="19">
        <f t="shared" si="31"/>
        <v>0</v>
      </c>
    </row>
    <row r="128" spans="1:10" ht="22.5" x14ac:dyDescent="0.25">
      <c r="A128" s="16" t="s">
        <v>185</v>
      </c>
      <c r="B128" s="17" t="s">
        <v>17</v>
      </c>
      <c r="C128" s="17" t="s">
        <v>27</v>
      </c>
      <c r="D128" s="18" t="s">
        <v>186</v>
      </c>
      <c r="E128" s="19">
        <v>800</v>
      </c>
      <c r="F128" s="19">
        <v>40.869999999999997</v>
      </c>
      <c r="G128" s="19">
        <f t="shared" si="30"/>
        <v>32696</v>
      </c>
      <c r="H128" s="19">
        <v>800</v>
      </c>
      <c r="I128" s="36">
        <v>0</v>
      </c>
      <c r="J128" s="19">
        <f t="shared" si="31"/>
        <v>0</v>
      </c>
    </row>
    <row r="129" spans="1:10" x14ac:dyDescent="0.25">
      <c r="A129" s="20"/>
      <c r="B129" s="20"/>
      <c r="C129" s="20"/>
      <c r="D129" s="21" t="s">
        <v>187</v>
      </c>
      <c r="E129" s="19">
        <v>1</v>
      </c>
      <c r="F129" s="22">
        <f>SUM(G121:G128)</f>
        <v>880634.77</v>
      </c>
      <c r="G129" s="22">
        <f t="shared" si="30"/>
        <v>880634.77</v>
      </c>
      <c r="H129" s="19">
        <v>1</v>
      </c>
      <c r="I129" s="22">
        <f>SUM(J121:J128)</f>
        <v>0</v>
      </c>
      <c r="J129" s="22">
        <f t="shared" si="31"/>
        <v>0</v>
      </c>
    </row>
    <row r="130" spans="1:10" ht="1.1499999999999999" customHeight="1" x14ac:dyDescent="0.25">
      <c r="A130" s="23"/>
      <c r="B130" s="23"/>
      <c r="C130" s="23"/>
      <c r="D130" s="24"/>
      <c r="E130" s="23"/>
      <c r="F130" s="23"/>
      <c r="G130" s="23"/>
      <c r="H130" s="23"/>
      <c r="I130" s="23"/>
      <c r="J130" s="23"/>
    </row>
    <row r="131" spans="1:10" x14ac:dyDescent="0.25">
      <c r="A131" s="20"/>
      <c r="B131" s="20"/>
      <c r="C131" s="20"/>
      <c r="D131" s="21" t="s">
        <v>188</v>
      </c>
      <c r="E131" s="19">
        <v>1</v>
      </c>
      <c r="F131" s="22">
        <f>G79+G93+G105+G120</f>
        <v>1000500.42</v>
      </c>
      <c r="G131" s="22">
        <f>ROUND(E131*F131,2)</f>
        <v>1000500.42</v>
      </c>
      <c r="H131" s="19">
        <v>1</v>
      </c>
      <c r="I131" s="22">
        <f>J79+J93+J105+J120</f>
        <v>0</v>
      </c>
      <c r="J131" s="22">
        <f>ROUND(H131*I131,2)</f>
        <v>0</v>
      </c>
    </row>
    <row r="132" spans="1:10" ht="1.1499999999999999" customHeight="1" x14ac:dyDescent="0.25">
      <c r="A132" s="23"/>
      <c r="B132" s="23"/>
      <c r="C132" s="23"/>
      <c r="D132" s="24"/>
      <c r="E132" s="23"/>
      <c r="F132" s="23"/>
      <c r="G132" s="23"/>
      <c r="H132" s="23"/>
      <c r="I132" s="23"/>
      <c r="J132" s="23"/>
    </row>
    <row r="133" spans="1:10" x14ac:dyDescent="0.25">
      <c r="A133" s="10" t="s">
        <v>189</v>
      </c>
      <c r="B133" s="10" t="s">
        <v>9</v>
      </c>
      <c r="C133" s="10" t="s">
        <v>10</v>
      </c>
      <c r="D133" s="11" t="s">
        <v>190</v>
      </c>
      <c r="E133" s="12">
        <f t="shared" ref="E133:J133" si="32">E136</f>
        <v>1</v>
      </c>
      <c r="F133" s="12">
        <f t="shared" si="32"/>
        <v>17313.8</v>
      </c>
      <c r="G133" s="12">
        <f t="shared" si="32"/>
        <v>17313.8</v>
      </c>
      <c r="H133" s="12">
        <f t="shared" si="32"/>
        <v>1</v>
      </c>
      <c r="I133" s="12">
        <f t="shared" si="32"/>
        <v>0</v>
      </c>
      <c r="J133" s="12">
        <f t="shared" si="32"/>
        <v>0</v>
      </c>
    </row>
    <row r="134" spans="1:10" x14ac:dyDescent="0.25">
      <c r="A134" s="16" t="s">
        <v>191</v>
      </c>
      <c r="B134" s="17" t="s">
        <v>17</v>
      </c>
      <c r="C134" s="17" t="s">
        <v>57</v>
      </c>
      <c r="D134" s="18" t="s">
        <v>192</v>
      </c>
      <c r="E134" s="19">
        <v>10</v>
      </c>
      <c r="F134" s="19">
        <v>865.69</v>
      </c>
      <c r="G134" s="19">
        <f>ROUND(E134*F134,2)</f>
        <v>8656.9</v>
      </c>
      <c r="H134" s="19">
        <v>10</v>
      </c>
      <c r="I134" s="36">
        <v>0</v>
      </c>
      <c r="J134" s="19">
        <f>ROUND(H134*I134,2)</f>
        <v>0</v>
      </c>
    </row>
    <row r="135" spans="1:10" x14ac:dyDescent="0.25">
      <c r="A135" s="16" t="s">
        <v>193</v>
      </c>
      <c r="B135" s="17" t="s">
        <v>17</v>
      </c>
      <c r="C135" s="17" t="s">
        <v>57</v>
      </c>
      <c r="D135" s="18" t="s">
        <v>194</v>
      </c>
      <c r="E135" s="19">
        <v>10</v>
      </c>
      <c r="F135" s="19">
        <v>865.69</v>
      </c>
      <c r="G135" s="19">
        <f>ROUND(E135*F135,2)</f>
        <v>8656.9</v>
      </c>
      <c r="H135" s="19">
        <v>10</v>
      </c>
      <c r="I135" s="36">
        <v>0</v>
      </c>
      <c r="J135" s="19">
        <f>ROUND(H135*I135,2)</f>
        <v>0</v>
      </c>
    </row>
    <row r="136" spans="1:10" x14ac:dyDescent="0.25">
      <c r="A136" s="20"/>
      <c r="B136" s="20"/>
      <c r="C136" s="20"/>
      <c r="D136" s="21" t="s">
        <v>195</v>
      </c>
      <c r="E136" s="19">
        <v>1</v>
      </c>
      <c r="F136" s="22">
        <f>SUM(G134:G135)</f>
        <v>17313.8</v>
      </c>
      <c r="G136" s="22">
        <f>ROUND(E136*F136,2)</f>
        <v>17313.8</v>
      </c>
      <c r="H136" s="19">
        <v>1</v>
      </c>
      <c r="I136" s="22">
        <f>SUM(J134:J135)</f>
        <v>0</v>
      </c>
      <c r="J136" s="22">
        <f>ROUND(H136*I136,2)</f>
        <v>0</v>
      </c>
    </row>
    <row r="137" spans="1:10" ht="1.1499999999999999" customHeight="1" x14ac:dyDescent="0.25">
      <c r="A137" s="23"/>
      <c r="B137" s="23"/>
      <c r="C137" s="23"/>
      <c r="D137" s="24"/>
      <c r="E137" s="23"/>
      <c r="F137" s="23"/>
      <c r="G137" s="23"/>
      <c r="H137" s="23"/>
      <c r="I137" s="23"/>
      <c r="J137" s="23"/>
    </row>
    <row r="138" spans="1:10" x14ac:dyDescent="0.25">
      <c r="A138" s="10" t="s">
        <v>196</v>
      </c>
      <c r="B138" s="10" t="s">
        <v>9</v>
      </c>
      <c r="C138" s="10" t="s">
        <v>10</v>
      </c>
      <c r="D138" s="11" t="s">
        <v>197</v>
      </c>
      <c r="E138" s="12">
        <f t="shared" ref="E138:J138" si="33">E169</f>
        <v>1</v>
      </c>
      <c r="F138" s="12">
        <f t="shared" si="33"/>
        <v>350345.05</v>
      </c>
      <c r="G138" s="12">
        <f t="shared" si="33"/>
        <v>350345.05</v>
      </c>
      <c r="H138" s="12">
        <f t="shared" si="33"/>
        <v>1</v>
      </c>
      <c r="I138" s="12">
        <f t="shared" si="33"/>
        <v>0</v>
      </c>
      <c r="J138" s="12">
        <f t="shared" si="33"/>
        <v>0</v>
      </c>
    </row>
    <row r="139" spans="1:10" x14ac:dyDescent="0.25">
      <c r="A139" s="13" t="s">
        <v>198</v>
      </c>
      <c r="B139" s="13" t="s">
        <v>9</v>
      </c>
      <c r="C139" s="13" t="s">
        <v>10</v>
      </c>
      <c r="D139" s="14" t="s">
        <v>199</v>
      </c>
      <c r="E139" s="15">
        <f t="shared" ref="E139:J139" si="34">E153</f>
        <v>1</v>
      </c>
      <c r="F139" s="15">
        <f t="shared" si="34"/>
        <v>244367.34</v>
      </c>
      <c r="G139" s="15">
        <f t="shared" si="34"/>
        <v>244367.34</v>
      </c>
      <c r="H139" s="15">
        <f t="shared" si="34"/>
        <v>1</v>
      </c>
      <c r="I139" s="15">
        <f t="shared" si="34"/>
        <v>0</v>
      </c>
      <c r="J139" s="15">
        <f t="shared" si="34"/>
        <v>0</v>
      </c>
    </row>
    <row r="140" spans="1:10" x14ac:dyDescent="0.25">
      <c r="A140" s="16" t="s">
        <v>200</v>
      </c>
      <c r="B140" s="17" t="s">
        <v>17</v>
      </c>
      <c r="C140" s="17" t="s">
        <v>57</v>
      </c>
      <c r="D140" s="18" t="s">
        <v>201</v>
      </c>
      <c r="E140" s="19">
        <v>12</v>
      </c>
      <c r="F140" s="19">
        <v>266.76</v>
      </c>
      <c r="G140" s="19">
        <f t="shared" ref="G140:G153" si="35">ROUND(E140*F140,2)</f>
        <v>3201.12</v>
      </c>
      <c r="H140" s="19">
        <v>12</v>
      </c>
      <c r="I140" s="36">
        <v>0</v>
      </c>
      <c r="J140" s="19">
        <f t="shared" ref="J140:J153" si="36">ROUND(H140*I140,2)</f>
        <v>0</v>
      </c>
    </row>
    <row r="141" spans="1:10" x14ac:dyDescent="0.25">
      <c r="A141" s="16" t="s">
        <v>76</v>
      </c>
      <c r="B141" s="17" t="s">
        <v>17</v>
      </c>
      <c r="C141" s="17" t="s">
        <v>27</v>
      </c>
      <c r="D141" s="18" t="s">
        <v>77</v>
      </c>
      <c r="E141" s="19">
        <v>760</v>
      </c>
      <c r="F141" s="19">
        <v>6.43</v>
      </c>
      <c r="G141" s="19">
        <f t="shared" si="35"/>
        <v>4886.8</v>
      </c>
      <c r="H141" s="19">
        <v>760</v>
      </c>
      <c r="I141" s="36">
        <v>0</v>
      </c>
      <c r="J141" s="19">
        <f t="shared" si="36"/>
        <v>0</v>
      </c>
    </row>
    <row r="142" spans="1:10" ht="22.5" x14ac:dyDescent="0.25">
      <c r="A142" s="16" t="s">
        <v>78</v>
      </c>
      <c r="B142" s="17" t="s">
        <v>17</v>
      </c>
      <c r="C142" s="17" t="s">
        <v>74</v>
      </c>
      <c r="D142" s="18" t="s">
        <v>79</v>
      </c>
      <c r="E142" s="19">
        <v>590</v>
      </c>
      <c r="F142" s="19">
        <v>75.14</v>
      </c>
      <c r="G142" s="19">
        <f t="shared" si="35"/>
        <v>44332.6</v>
      </c>
      <c r="H142" s="19">
        <v>590</v>
      </c>
      <c r="I142" s="36">
        <v>0</v>
      </c>
      <c r="J142" s="19">
        <f t="shared" si="36"/>
        <v>0</v>
      </c>
    </row>
    <row r="143" spans="1:10" x14ac:dyDescent="0.25">
      <c r="A143" s="16" t="s">
        <v>110</v>
      </c>
      <c r="B143" s="17" t="s">
        <v>17</v>
      </c>
      <c r="C143" s="17" t="s">
        <v>27</v>
      </c>
      <c r="D143" s="18" t="s">
        <v>111</v>
      </c>
      <c r="E143" s="19">
        <v>400</v>
      </c>
      <c r="F143" s="19">
        <v>12.53</v>
      </c>
      <c r="G143" s="19">
        <f t="shared" si="35"/>
        <v>5012</v>
      </c>
      <c r="H143" s="19">
        <v>400</v>
      </c>
      <c r="I143" s="36">
        <v>0</v>
      </c>
      <c r="J143" s="19">
        <f t="shared" si="36"/>
        <v>0</v>
      </c>
    </row>
    <row r="144" spans="1:10" ht="22.5" x14ac:dyDescent="0.25">
      <c r="A144" s="16" t="s">
        <v>112</v>
      </c>
      <c r="B144" s="17" t="s">
        <v>17</v>
      </c>
      <c r="C144" s="17" t="s">
        <v>74</v>
      </c>
      <c r="D144" s="18" t="s">
        <v>113</v>
      </c>
      <c r="E144" s="19">
        <v>50</v>
      </c>
      <c r="F144" s="19">
        <v>211</v>
      </c>
      <c r="G144" s="19">
        <f t="shared" si="35"/>
        <v>10550</v>
      </c>
      <c r="H144" s="19">
        <v>50</v>
      </c>
      <c r="I144" s="36">
        <v>0</v>
      </c>
      <c r="J144" s="19">
        <f t="shared" si="36"/>
        <v>0</v>
      </c>
    </row>
    <row r="145" spans="1:10" ht="33.75" x14ac:dyDescent="0.25">
      <c r="A145" s="16" t="s">
        <v>114</v>
      </c>
      <c r="B145" s="17" t="s">
        <v>17</v>
      </c>
      <c r="C145" s="17" t="s">
        <v>18</v>
      </c>
      <c r="D145" s="18" t="s">
        <v>115</v>
      </c>
      <c r="E145" s="19">
        <v>100</v>
      </c>
      <c r="F145" s="19">
        <v>111.95</v>
      </c>
      <c r="G145" s="19">
        <f t="shared" si="35"/>
        <v>11195</v>
      </c>
      <c r="H145" s="19">
        <v>100</v>
      </c>
      <c r="I145" s="36">
        <v>0</v>
      </c>
      <c r="J145" s="19">
        <f t="shared" si="36"/>
        <v>0</v>
      </c>
    </row>
    <row r="146" spans="1:10" ht="22.5" x14ac:dyDescent="0.25">
      <c r="A146" s="16" t="s">
        <v>85</v>
      </c>
      <c r="B146" s="17" t="s">
        <v>17</v>
      </c>
      <c r="C146" s="17" t="s">
        <v>74</v>
      </c>
      <c r="D146" s="18" t="s">
        <v>86</v>
      </c>
      <c r="E146" s="19">
        <v>405</v>
      </c>
      <c r="F146" s="19">
        <v>104.76</v>
      </c>
      <c r="G146" s="19">
        <f t="shared" si="35"/>
        <v>42427.8</v>
      </c>
      <c r="H146" s="19">
        <v>405</v>
      </c>
      <c r="I146" s="36">
        <v>0</v>
      </c>
      <c r="J146" s="19">
        <f t="shared" si="36"/>
        <v>0</v>
      </c>
    </row>
    <row r="147" spans="1:10" ht="22.5" x14ac:dyDescent="0.25">
      <c r="A147" s="16" t="s">
        <v>87</v>
      </c>
      <c r="B147" s="17" t="s">
        <v>17</v>
      </c>
      <c r="C147" s="17" t="s">
        <v>74</v>
      </c>
      <c r="D147" s="18" t="s">
        <v>88</v>
      </c>
      <c r="E147" s="19">
        <v>40.5</v>
      </c>
      <c r="F147" s="19">
        <v>84.35</v>
      </c>
      <c r="G147" s="19">
        <f t="shared" si="35"/>
        <v>3416.18</v>
      </c>
      <c r="H147" s="19">
        <v>40.5</v>
      </c>
      <c r="I147" s="36">
        <v>0</v>
      </c>
      <c r="J147" s="19">
        <f t="shared" si="36"/>
        <v>0</v>
      </c>
    </row>
    <row r="148" spans="1:10" ht="22.5" x14ac:dyDescent="0.25">
      <c r="A148" s="16" t="s">
        <v>80</v>
      </c>
      <c r="B148" s="17" t="s">
        <v>17</v>
      </c>
      <c r="C148" s="17" t="s">
        <v>74</v>
      </c>
      <c r="D148" s="18" t="s">
        <v>81</v>
      </c>
      <c r="E148" s="19">
        <v>720</v>
      </c>
      <c r="F148" s="19">
        <v>117.29</v>
      </c>
      <c r="G148" s="19">
        <f t="shared" si="35"/>
        <v>84448.8</v>
      </c>
      <c r="H148" s="19">
        <v>720</v>
      </c>
      <c r="I148" s="36">
        <v>0</v>
      </c>
      <c r="J148" s="19">
        <f t="shared" si="36"/>
        <v>0</v>
      </c>
    </row>
    <row r="149" spans="1:10" x14ac:dyDescent="0.25">
      <c r="A149" s="16" t="s">
        <v>202</v>
      </c>
      <c r="B149" s="17" t="s">
        <v>17</v>
      </c>
      <c r="C149" s="17" t="s">
        <v>18</v>
      </c>
      <c r="D149" s="18" t="s">
        <v>203</v>
      </c>
      <c r="E149" s="19">
        <v>288</v>
      </c>
      <c r="F149" s="19">
        <v>13.32</v>
      </c>
      <c r="G149" s="19">
        <f t="shared" si="35"/>
        <v>3836.16</v>
      </c>
      <c r="H149" s="19">
        <v>288</v>
      </c>
      <c r="I149" s="36">
        <v>0</v>
      </c>
      <c r="J149" s="19">
        <f t="shared" si="36"/>
        <v>0</v>
      </c>
    </row>
    <row r="150" spans="1:10" x14ac:dyDescent="0.25">
      <c r="A150" s="16" t="s">
        <v>89</v>
      </c>
      <c r="B150" s="17" t="s">
        <v>17</v>
      </c>
      <c r="C150" s="17" t="s">
        <v>21</v>
      </c>
      <c r="D150" s="18" t="s">
        <v>90</v>
      </c>
      <c r="E150" s="19">
        <v>13500</v>
      </c>
      <c r="F150" s="19">
        <v>1.78</v>
      </c>
      <c r="G150" s="19">
        <f t="shared" si="35"/>
        <v>24030</v>
      </c>
      <c r="H150" s="19">
        <v>13500</v>
      </c>
      <c r="I150" s="36">
        <v>0</v>
      </c>
      <c r="J150" s="19">
        <f t="shared" si="36"/>
        <v>0</v>
      </c>
    </row>
    <row r="151" spans="1:10" x14ac:dyDescent="0.25">
      <c r="A151" s="16" t="s">
        <v>91</v>
      </c>
      <c r="B151" s="17" t="s">
        <v>17</v>
      </c>
      <c r="C151" s="17" t="s">
        <v>57</v>
      </c>
      <c r="D151" s="18" t="s">
        <v>92</v>
      </c>
      <c r="E151" s="19">
        <v>48</v>
      </c>
      <c r="F151" s="19">
        <v>36.06</v>
      </c>
      <c r="G151" s="19">
        <f t="shared" si="35"/>
        <v>1730.88</v>
      </c>
      <c r="H151" s="19">
        <v>48</v>
      </c>
      <c r="I151" s="36">
        <v>0</v>
      </c>
      <c r="J151" s="19">
        <f t="shared" si="36"/>
        <v>0</v>
      </c>
    </row>
    <row r="152" spans="1:10" x14ac:dyDescent="0.25">
      <c r="A152" s="16" t="s">
        <v>204</v>
      </c>
      <c r="B152" s="17" t="s">
        <v>17</v>
      </c>
      <c r="C152" s="17" t="s">
        <v>57</v>
      </c>
      <c r="D152" s="18" t="s">
        <v>205</v>
      </c>
      <c r="E152" s="19">
        <v>1</v>
      </c>
      <c r="F152" s="19">
        <v>5300</v>
      </c>
      <c r="G152" s="19">
        <f t="shared" si="35"/>
        <v>5300</v>
      </c>
      <c r="H152" s="19">
        <v>1</v>
      </c>
      <c r="I152" s="36">
        <v>0</v>
      </c>
      <c r="J152" s="19">
        <f t="shared" si="36"/>
        <v>0</v>
      </c>
    </row>
    <row r="153" spans="1:10" x14ac:dyDescent="0.25">
      <c r="A153" s="20"/>
      <c r="B153" s="20"/>
      <c r="C153" s="20"/>
      <c r="D153" s="21" t="s">
        <v>206</v>
      </c>
      <c r="E153" s="19">
        <v>1</v>
      </c>
      <c r="F153" s="22">
        <f>SUM(G140:G152)</f>
        <v>244367.34</v>
      </c>
      <c r="G153" s="22">
        <f t="shared" si="35"/>
        <v>244367.34</v>
      </c>
      <c r="H153" s="19">
        <v>1</v>
      </c>
      <c r="I153" s="22">
        <f>SUM(J140:J152)</f>
        <v>0</v>
      </c>
      <c r="J153" s="22">
        <f t="shared" si="36"/>
        <v>0</v>
      </c>
    </row>
    <row r="154" spans="1:10" ht="1.1499999999999999" customHeight="1" x14ac:dyDescent="0.25">
      <c r="A154" s="23"/>
      <c r="B154" s="23"/>
      <c r="C154" s="23"/>
      <c r="D154" s="24"/>
      <c r="E154" s="23"/>
      <c r="F154" s="23"/>
      <c r="G154" s="23"/>
      <c r="H154" s="23"/>
      <c r="I154" s="23"/>
      <c r="J154" s="23"/>
    </row>
    <row r="155" spans="1:10" x14ac:dyDescent="0.25">
      <c r="A155" s="13" t="s">
        <v>207</v>
      </c>
      <c r="B155" s="13" t="s">
        <v>9</v>
      </c>
      <c r="C155" s="13" t="s">
        <v>10</v>
      </c>
      <c r="D155" s="14" t="s">
        <v>208</v>
      </c>
      <c r="E155" s="15">
        <f t="shared" ref="E155:J155" si="37">E167</f>
        <v>1</v>
      </c>
      <c r="F155" s="15">
        <f t="shared" si="37"/>
        <v>105977.71</v>
      </c>
      <c r="G155" s="15">
        <f t="shared" si="37"/>
        <v>105977.71</v>
      </c>
      <c r="H155" s="15">
        <f t="shared" si="37"/>
        <v>1</v>
      </c>
      <c r="I155" s="15">
        <f t="shared" si="37"/>
        <v>0</v>
      </c>
      <c r="J155" s="15">
        <f t="shared" si="37"/>
        <v>0</v>
      </c>
    </row>
    <row r="156" spans="1:10" x14ac:dyDescent="0.25">
      <c r="A156" s="16" t="s">
        <v>76</v>
      </c>
      <c r="B156" s="17" t="s">
        <v>17</v>
      </c>
      <c r="C156" s="17" t="s">
        <v>27</v>
      </c>
      <c r="D156" s="18" t="s">
        <v>77</v>
      </c>
      <c r="E156" s="19">
        <v>448</v>
      </c>
      <c r="F156" s="19">
        <v>6.43</v>
      </c>
      <c r="G156" s="19">
        <f t="shared" ref="G156:G167" si="38">ROUND(E156*F156,2)</f>
        <v>2880.64</v>
      </c>
      <c r="H156" s="19">
        <v>448</v>
      </c>
      <c r="I156" s="36">
        <v>0</v>
      </c>
      <c r="J156" s="19">
        <f t="shared" ref="J156:J167" si="39">ROUND(H156*I156,2)</f>
        <v>0</v>
      </c>
    </row>
    <row r="157" spans="1:10" ht="22.5" x14ac:dyDescent="0.25">
      <c r="A157" s="16" t="s">
        <v>78</v>
      </c>
      <c r="B157" s="17" t="s">
        <v>17</v>
      </c>
      <c r="C157" s="17" t="s">
        <v>74</v>
      </c>
      <c r="D157" s="18" t="s">
        <v>79</v>
      </c>
      <c r="E157" s="19">
        <v>86</v>
      </c>
      <c r="F157" s="19">
        <v>75.14</v>
      </c>
      <c r="G157" s="19">
        <f t="shared" si="38"/>
        <v>6462.04</v>
      </c>
      <c r="H157" s="19">
        <v>86</v>
      </c>
      <c r="I157" s="36">
        <v>0</v>
      </c>
      <c r="J157" s="19">
        <f t="shared" si="39"/>
        <v>0</v>
      </c>
    </row>
    <row r="158" spans="1:10" x14ac:dyDescent="0.25">
      <c r="A158" s="16" t="s">
        <v>110</v>
      </c>
      <c r="B158" s="17" t="s">
        <v>17</v>
      </c>
      <c r="C158" s="17" t="s">
        <v>27</v>
      </c>
      <c r="D158" s="18" t="s">
        <v>111</v>
      </c>
      <c r="E158" s="19">
        <v>400</v>
      </c>
      <c r="F158" s="19">
        <v>12.53</v>
      </c>
      <c r="G158" s="19">
        <f t="shared" si="38"/>
        <v>5012</v>
      </c>
      <c r="H158" s="19">
        <v>400</v>
      </c>
      <c r="I158" s="36">
        <v>0</v>
      </c>
      <c r="J158" s="19">
        <f t="shared" si="39"/>
        <v>0</v>
      </c>
    </row>
    <row r="159" spans="1:10" ht="22.5" x14ac:dyDescent="0.25">
      <c r="A159" s="16" t="s">
        <v>112</v>
      </c>
      <c r="B159" s="17" t="s">
        <v>17</v>
      </c>
      <c r="C159" s="17" t="s">
        <v>74</v>
      </c>
      <c r="D159" s="18" t="s">
        <v>113</v>
      </c>
      <c r="E159" s="19">
        <v>50</v>
      </c>
      <c r="F159" s="19">
        <v>211</v>
      </c>
      <c r="G159" s="19">
        <f t="shared" si="38"/>
        <v>10550</v>
      </c>
      <c r="H159" s="19">
        <v>50</v>
      </c>
      <c r="I159" s="36">
        <v>0</v>
      </c>
      <c r="J159" s="19">
        <f t="shared" si="39"/>
        <v>0</v>
      </c>
    </row>
    <row r="160" spans="1:10" ht="33.75" x14ac:dyDescent="0.25">
      <c r="A160" s="16" t="s">
        <v>114</v>
      </c>
      <c r="B160" s="17" t="s">
        <v>17</v>
      </c>
      <c r="C160" s="17" t="s">
        <v>18</v>
      </c>
      <c r="D160" s="18" t="s">
        <v>115</v>
      </c>
      <c r="E160" s="19">
        <v>100</v>
      </c>
      <c r="F160" s="19">
        <v>111.95</v>
      </c>
      <c r="G160" s="19">
        <f t="shared" si="38"/>
        <v>11195</v>
      </c>
      <c r="H160" s="19">
        <v>100</v>
      </c>
      <c r="I160" s="36">
        <v>0</v>
      </c>
      <c r="J160" s="19">
        <f t="shared" si="39"/>
        <v>0</v>
      </c>
    </row>
    <row r="161" spans="1:10" ht="22.5" x14ac:dyDescent="0.25">
      <c r="A161" s="16" t="s">
        <v>85</v>
      </c>
      <c r="B161" s="17" t="s">
        <v>17</v>
      </c>
      <c r="C161" s="17" t="s">
        <v>74</v>
      </c>
      <c r="D161" s="18" t="s">
        <v>86</v>
      </c>
      <c r="E161" s="19">
        <v>36</v>
      </c>
      <c r="F161" s="19">
        <v>104.76</v>
      </c>
      <c r="G161" s="19">
        <f t="shared" si="38"/>
        <v>3771.36</v>
      </c>
      <c r="H161" s="19">
        <v>36</v>
      </c>
      <c r="I161" s="36">
        <v>0</v>
      </c>
      <c r="J161" s="19">
        <f t="shared" si="39"/>
        <v>0</v>
      </c>
    </row>
    <row r="162" spans="1:10" ht="22.5" x14ac:dyDescent="0.25">
      <c r="A162" s="16" t="s">
        <v>87</v>
      </c>
      <c r="B162" s="17" t="s">
        <v>17</v>
      </c>
      <c r="C162" s="17" t="s">
        <v>74</v>
      </c>
      <c r="D162" s="18" t="s">
        <v>88</v>
      </c>
      <c r="E162" s="19">
        <v>5.4</v>
      </c>
      <c r="F162" s="19">
        <v>84.35</v>
      </c>
      <c r="G162" s="19">
        <f t="shared" si="38"/>
        <v>455.49</v>
      </c>
      <c r="H162" s="19">
        <v>5.4</v>
      </c>
      <c r="I162" s="36">
        <v>0</v>
      </c>
      <c r="J162" s="19">
        <f t="shared" si="39"/>
        <v>0</v>
      </c>
    </row>
    <row r="163" spans="1:10" ht="22.5" x14ac:dyDescent="0.25">
      <c r="A163" s="16" t="s">
        <v>80</v>
      </c>
      <c r="B163" s="17" t="s">
        <v>17</v>
      </c>
      <c r="C163" s="17" t="s">
        <v>74</v>
      </c>
      <c r="D163" s="18" t="s">
        <v>81</v>
      </c>
      <c r="E163" s="19">
        <v>486</v>
      </c>
      <c r="F163" s="19">
        <v>117.29</v>
      </c>
      <c r="G163" s="19">
        <f t="shared" si="38"/>
        <v>57002.94</v>
      </c>
      <c r="H163" s="19">
        <v>486</v>
      </c>
      <c r="I163" s="36">
        <v>0</v>
      </c>
      <c r="J163" s="19">
        <f t="shared" si="39"/>
        <v>0</v>
      </c>
    </row>
    <row r="164" spans="1:10" x14ac:dyDescent="0.25">
      <c r="A164" s="16" t="s">
        <v>89</v>
      </c>
      <c r="B164" s="17" t="s">
        <v>17</v>
      </c>
      <c r="C164" s="17" t="s">
        <v>21</v>
      </c>
      <c r="D164" s="18" t="s">
        <v>90</v>
      </c>
      <c r="E164" s="19">
        <v>1800</v>
      </c>
      <c r="F164" s="19">
        <v>1.78</v>
      </c>
      <c r="G164" s="19">
        <f t="shared" si="38"/>
        <v>3204</v>
      </c>
      <c r="H164" s="19">
        <v>1800</v>
      </c>
      <c r="I164" s="36">
        <v>0</v>
      </c>
      <c r="J164" s="19">
        <f t="shared" si="39"/>
        <v>0</v>
      </c>
    </row>
    <row r="165" spans="1:10" x14ac:dyDescent="0.25">
      <c r="A165" s="16" t="s">
        <v>91</v>
      </c>
      <c r="B165" s="17" t="s">
        <v>17</v>
      </c>
      <c r="C165" s="17" t="s">
        <v>57</v>
      </c>
      <c r="D165" s="18" t="s">
        <v>92</v>
      </c>
      <c r="E165" s="19">
        <v>4</v>
      </c>
      <c r="F165" s="19">
        <v>36.06</v>
      </c>
      <c r="G165" s="19">
        <f t="shared" si="38"/>
        <v>144.24</v>
      </c>
      <c r="H165" s="19">
        <v>4</v>
      </c>
      <c r="I165" s="36">
        <v>0</v>
      </c>
      <c r="J165" s="19">
        <f t="shared" si="39"/>
        <v>0</v>
      </c>
    </row>
    <row r="166" spans="1:10" x14ac:dyDescent="0.25">
      <c r="A166" s="16" t="s">
        <v>209</v>
      </c>
      <c r="B166" s="17" t="s">
        <v>17</v>
      </c>
      <c r="C166" s="17" t="s">
        <v>57</v>
      </c>
      <c r="D166" s="18" t="s">
        <v>210</v>
      </c>
      <c r="E166" s="19">
        <v>1</v>
      </c>
      <c r="F166" s="19">
        <v>5300</v>
      </c>
      <c r="G166" s="19">
        <f t="shared" si="38"/>
        <v>5300</v>
      </c>
      <c r="H166" s="19">
        <v>1</v>
      </c>
      <c r="I166" s="36">
        <v>0</v>
      </c>
      <c r="J166" s="19">
        <f t="shared" si="39"/>
        <v>0</v>
      </c>
    </row>
    <row r="167" spans="1:10" x14ac:dyDescent="0.25">
      <c r="A167" s="20"/>
      <c r="B167" s="20"/>
      <c r="C167" s="20"/>
      <c r="D167" s="21" t="s">
        <v>211</v>
      </c>
      <c r="E167" s="19">
        <v>1</v>
      </c>
      <c r="F167" s="22">
        <f>SUM(G156:G166)</f>
        <v>105977.71</v>
      </c>
      <c r="G167" s="22">
        <f t="shared" si="38"/>
        <v>105977.71</v>
      </c>
      <c r="H167" s="19">
        <v>1</v>
      </c>
      <c r="I167" s="22">
        <f>SUM(J156:J166)</f>
        <v>0</v>
      </c>
      <c r="J167" s="22">
        <f t="shared" si="39"/>
        <v>0</v>
      </c>
    </row>
    <row r="168" spans="1:10" ht="1.1499999999999999" customHeight="1" x14ac:dyDescent="0.25">
      <c r="A168" s="23"/>
      <c r="B168" s="23"/>
      <c r="C168" s="23"/>
      <c r="D168" s="24"/>
      <c r="E168" s="23"/>
      <c r="F168" s="23"/>
      <c r="G168" s="23"/>
      <c r="H168" s="23"/>
      <c r="I168" s="23"/>
      <c r="J168" s="23"/>
    </row>
    <row r="169" spans="1:10" x14ac:dyDescent="0.25">
      <c r="A169" s="20"/>
      <c r="B169" s="20"/>
      <c r="C169" s="20"/>
      <c r="D169" s="21" t="s">
        <v>212</v>
      </c>
      <c r="E169" s="19">
        <v>1</v>
      </c>
      <c r="F169" s="22">
        <f>G139+G155</f>
        <v>350345.05</v>
      </c>
      <c r="G169" s="22">
        <f>ROUND(E169*F169,2)</f>
        <v>350345.05</v>
      </c>
      <c r="H169" s="19">
        <v>1</v>
      </c>
      <c r="I169" s="22">
        <f>J139+J155</f>
        <v>0</v>
      </c>
      <c r="J169" s="22">
        <f>ROUND(H169*I169,2)</f>
        <v>0</v>
      </c>
    </row>
    <row r="170" spans="1:10" ht="1.1499999999999999" customHeight="1" x14ac:dyDescent="0.25">
      <c r="A170" s="23"/>
      <c r="B170" s="23"/>
      <c r="C170" s="23"/>
      <c r="D170" s="24"/>
      <c r="E170" s="23"/>
      <c r="F170" s="23"/>
      <c r="G170" s="23"/>
      <c r="H170" s="23"/>
      <c r="I170" s="23"/>
      <c r="J170" s="23"/>
    </row>
    <row r="171" spans="1:10" x14ac:dyDescent="0.25">
      <c r="A171" s="10" t="s">
        <v>213</v>
      </c>
      <c r="B171" s="10" t="s">
        <v>9</v>
      </c>
      <c r="C171" s="10" t="s">
        <v>10</v>
      </c>
      <c r="D171" s="11" t="s">
        <v>63</v>
      </c>
      <c r="E171" s="12">
        <f t="shared" ref="E171:J171" si="40">E178</f>
        <v>1</v>
      </c>
      <c r="F171" s="12">
        <f t="shared" si="40"/>
        <v>354175.61</v>
      </c>
      <c r="G171" s="12">
        <f t="shared" si="40"/>
        <v>354175.61</v>
      </c>
      <c r="H171" s="12">
        <f t="shared" si="40"/>
        <v>1</v>
      </c>
      <c r="I171" s="12">
        <f t="shared" si="40"/>
        <v>318000</v>
      </c>
      <c r="J171" s="12">
        <f t="shared" si="40"/>
        <v>318000</v>
      </c>
    </row>
    <row r="172" spans="1:10" ht="22.5" x14ac:dyDescent="0.25">
      <c r="A172" s="16" t="s">
        <v>214</v>
      </c>
      <c r="B172" s="17" t="s">
        <v>17</v>
      </c>
      <c r="C172" s="17" t="s">
        <v>57</v>
      </c>
      <c r="D172" s="18" t="s">
        <v>215</v>
      </c>
      <c r="E172" s="19">
        <v>1</v>
      </c>
      <c r="F172" s="19">
        <v>26500</v>
      </c>
      <c r="G172" s="19">
        <f t="shared" ref="G172:G178" si="41">ROUND(E172*F172,2)</f>
        <v>26500</v>
      </c>
      <c r="H172" s="19">
        <v>1</v>
      </c>
      <c r="I172" s="36">
        <v>0</v>
      </c>
      <c r="J172" s="19">
        <f t="shared" ref="J172:J178" si="42">ROUND(H172*I172,2)</f>
        <v>0</v>
      </c>
    </row>
    <row r="173" spans="1:10" x14ac:dyDescent="0.25">
      <c r="A173" s="16" t="s">
        <v>216</v>
      </c>
      <c r="B173" s="17" t="s">
        <v>17</v>
      </c>
      <c r="C173" s="17" t="s">
        <v>57</v>
      </c>
      <c r="D173" s="18" t="s">
        <v>217</v>
      </c>
      <c r="E173" s="19">
        <v>1</v>
      </c>
      <c r="F173" s="19">
        <v>4375.6099999999997</v>
      </c>
      <c r="G173" s="19">
        <f t="shared" si="41"/>
        <v>4375.6099999999997</v>
      </c>
      <c r="H173" s="19">
        <v>1</v>
      </c>
      <c r="I173" s="36">
        <v>0</v>
      </c>
      <c r="J173" s="19">
        <f t="shared" si="42"/>
        <v>0</v>
      </c>
    </row>
    <row r="174" spans="1:10" ht="33.75" x14ac:dyDescent="0.25">
      <c r="A174" s="16" t="s">
        <v>218</v>
      </c>
      <c r="B174" s="17" t="s">
        <v>17</v>
      </c>
      <c r="C174" s="17" t="s">
        <v>57</v>
      </c>
      <c r="D174" s="18" t="s">
        <v>219</v>
      </c>
      <c r="E174" s="19">
        <v>1</v>
      </c>
      <c r="F174" s="19">
        <v>5300</v>
      </c>
      <c r="G174" s="19">
        <f t="shared" si="41"/>
        <v>5300</v>
      </c>
      <c r="H174" s="19">
        <v>1</v>
      </c>
      <c r="I174" s="36">
        <v>0</v>
      </c>
      <c r="J174" s="19">
        <f t="shared" si="42"/>
        <v>0</v>
      </c>
    </row>
    <row r="175" spans="1:10" ht="33.75" x14ac:dyDescent="0.25">
      <c r="A175" s="16" t="s">
        <v>220</v>
      </c>
      <c r="B175" s="17" t="s">
        <v>17</v>
      </c>
      <c r="C175" s="17" t="s">
        <v>221</v>
      </c>
      <c r="D175" s="18" t="s">
        <v>222</v>
      </c>
      <c r="E175" s="19">
        <v>1</v>
      </c>
      <c r="F175" s="19">
        <v>53000</v>
      </c>
      <c r="G175" s="19">
        <f t="shared" si="41"/>
        <v>53000</v>
      </c>
      <c r="H175" s="19">
        <v>1</v>
      </c>
      <c r="I175" s="55">
        <v>53000</v>
      </c>
      <c r="J175" s="19">
        <f t="shared" si="42"/>
        <v>53000</v>
      </c>
    </row>
    <row r="176" spans="1:10" ht="22.5" x14ac:dyDescent="0.25">
      <c r="A176" s="16" t="s">
        <v>223</v>
      </c>
      <c r="B176" s="17" t="s">
        <v>17</v>
      </c>
      <c r="C176" s="17" t="s">
        <v>221</v>
      </c>
      <c r="D176" s="18" t="s">
        <v>224</v>
      </c>
      <c r="E176" s="19">
        <v>1</v>
      </c>
      <c r="F176" s="19">
        <v>106000</v>
      </c>
      <c r="G176" s="19">
        <f t="shared" si="41"/>
        <v>106000</v>
      </c>
      <c r="H176" s="19">
        <v>1</v>
      </c>
      <c r="I176" s="55">
        <v>106000</v>
      </c>
      <c r="J176" s="19">
        <f t="shared" si="42"/>
        <v>106000</v>
      </c>
    </row>
    <row r="177" spans="1:10" x14ac:dyDescent="0.25">
      <c r="A177" s="16" t="s">
        <v>225</v>
      </c>
      <c r="B177" s="17" t="s">
        <v>17</v>
      </c>
      <c r="C177" s="17" t="s">
        <v>221</v>
      </c>
      <c r="D177" s="18" t="s">
        <v>226</v>
      </c>
      <c r="E177" s="19">
        <v>1</v>
      </c>
      <c r="F177" s="19">
        <v>159000</v>
      </c>
      <c r="G177" s="19">
        <f t="shared" si="41"/>
        <v>159000</v>
      </c>
      <c r="H177" s="19">
        <v>1</v>
      </c>
      <c r="I177" s="55">
        <v>159000</v>
      </c>
      <c r="J177" s="19">
        <f t="shared" si="42"/>
        <v>159000</v>
      </c>
    </row>
    <row r="178" spans="1:10" x14ac:dyDescent="0.25">
      <c r="A178" s="20"/>
      <c r="B178" s="20"/>
      <c r="C178" s="20"/>
      <c r="D178" s="21" t="s">
        <v>227</v>
      </c>
      <c r="E178" s="19">
        <v>1</v>
      </c>
      <c r="F178" s="22">
        <f>SUM(G172:G177)</f>
        <v>354175.61</v>
      </c>
      <c r="G178" s="22">
        <f t="shared" si="41"/>
        <v>354175.61</v>
      </c>
      <c r="H178" s="19">
        <v>1</v>
      </c>
      <c r="I178" s="22">
        <f>SUM(J172:J177)</f>
        <v>318000</v>
      </c>
      <c r="J178" s="22">
        <f t="shared" si="42"/>
        <v>318000</v>
      </c>
    </row>
    <row r="179" spans="1:10" ht="1.1499999999999999" customHeight="1" x14ac:dyDescent="0.25">
      <c r="A179" s="23"/>
      <c r="B179" s="23"/>
      <c r="C179" s="23"/>
      <c r="D179" s="24"/>
      <c r="E179" s="23"/>
      <c r="F179" s="23"/>
      <c r="G179" s="23"/>
      <c r="H179" s="23"/>
      <c r="I179" s="23"/>
      <c r="J179" s="23"/>
    </row>
    <row r="180" spans="1:10" x14ac:dyDescent="0.25">
      <c r="A180" s="20"/>
      <c r="B180" s="20"/>
      <c r="C180" s="20"/>
      <c r="D180" s="21" t="s">
        <v>228</v>
      </c>
      <c r="E180" s="25">
        <v>1</v>
      </c>
      <c r="F180" s="22">
        <f>G5+G38+G78+G133+G138+G171</f>
        <v>8030398.1799999997</v>
      </c>
      <c r="G180" s="22">
        <f>ROUND(E180*F180,2)</f>
        <v>8030398.1799999997</v>
      </c>
      <c r="H180" s="25">
        <v>1</v>
      </c>
      <c r="I180" s="22">
        <f>J5+J38+J78+J133+J138+J171</f>
        <v>318000</v>
      </c>
      <c r="J180" s="22">
        <f>ROUND(H180*I180,2)</f>
        <v>318000</v>
      </c>
    </row>
    <row r="181" spans="1:10" ht="1.1499999999999999" customHeight="1" x14ac:dyDescent="0.25">
      <c r="A181" s="23"/>
      <c r="B181" s="23"/>
      <c r="C181" s="23"/>
      <c r="D181" s="24"/>
      <c r="E181" s="23"/>
      <c r="F181" s="23"/>
      <c r="G181" s="23"/>
      <c r="H181" s="23"/>
      <c r="I181" s="23"/>
      <c r="J181" s="23"/>
    </row>
    <row r="182" spans="1:10" x14ac:dyDescent="0.25">
      <c r="A182" s="6" t="s">
        <v>229</v>
      </c>
      <c r="B182" s="6" t="s">
        <v>9</v>
      </c>
      <c r="C182" s="6" t="s">
        <v>10</v>
      </c>
      <c r="D182" s="7" t="s">
        <v>105</v>
      </c>
      <c r="E182" s="8">
        <f t="shared" ref="E182:J182" si="43">E665</f>
        <v>1</v>
      </c>
      <c r="F182" s="9">
        <f t="shared" si="43"/>
        <v>2537380.4500000002</v>
      </c>
      <c r="G182" s="9">
        <f t="shared" si="43"/>
        <v>2537380.4500000002</v>
      </c>
      <c r="H182" s="8">
        <f t="shared" si="43"/>
        <v>1</v>
      </c>
      <c r="I182" s="9">
        <f t="shared" si="43"/>
        <v>0</v>
      </c>
      <c r="J182" s="9">
        <f t="shared" si="43"/>
        <v>0</v>
      </c>
    </row>
    <row r="183" spans="1:10" ht="22.5" x14ac:dyDescent="0.25">
      <c r="A183" s="10" t="s">
        <v>230</v>
      </c>
      <c r="B183" s="10" t="s">
        <v>9</v>
      </c>
      <c r="C183" s="10" t="s">
        <v>10</v>
      </c>
      <c r="D183" s="11" t="s">
        <v>231</v>
      </c>
      <c r="E183" s="12">
        <f t="shared" ref="E183:J183" si="44">E206</f>
        <v>1</v>
      </c>
      <c r="F183" s="12">
        <f t="shared" si="44"/>
        <v>20561.400000000001</v>
      </c>
      <c r="G183" s="12">
        <f t="shared" si="44"/>
        <v>20561.400000000001</v>
      </c>
      <c r="H183" s="12">
        <f t="shared" si="44"/>
        <v>1</v>
      </c>
      <c r="I183" s="12">
        <f t="shared" si="44"/>
        <v>0</v>
      </c>
      <c r="J183" s="12">
        <f t="shared" si="44"/>
        <v>0</v>
      </c>
    </row>
    <row r="184" spans="1:10" x14ac:dyDescent="0.25">
      <c r="A184" s="16" t="s">
        <v>232</v>
      </c>
      <c r="B184" s="17" t="s">
        <v>17</v>
      </c>
      <c r="C184" s="17" t="s">
        <v>57</v>
      </c>
      <c r="D184" s="18" t="s">
        <v>233</v>
      </c>
      <c r="E184" s="19">
        <v>2</v>
      </c>
      <c r="F184" s="19">
        <v>235</v>
      </c>
      <c r="G184" s="19">
        <f t="shared" ref="G184:G206" si="45">ROUND(E184*F184,2)</f>
        <v>470</v>
      </c>
      <c r="H184" s="19">
        <v>2</v>
      </c>
      <c r="I184" s="36">
        <v>0</v>
      </c>
      <c r="J184" s="19">
        <f t="shared" ref="J184:J206" si="46">ROUND(H184*I184,2)</f>
        <v>0</v>
      </c>
    </row>
    <row r="185" spans="1:10" ht="22.5" x14ac:dyDescent="0.25">
      <c r="A185" s="16" t="s">
        <v>234</v>
      </c>
      <c r="B185" s="17" t="s">
        <v>17</v>
      </c>
      <c r="C185" s="17" t="s">
        <v>27</v>
      </c>
      <c r="D185" s="18" t="s">
        <v>235</v>
      </c>
      <c r="E185" s="19">
        <v>175</v>
      </c>
      <c r="F185" s="19">
        <v>14.1</v>
      </c>
      <c r="G185" s="19">
        <f t="shared" si="45"/>
        <v>2467.5</v>
      </c>
      <c r="H185" s="19">
        <v>175</v>
      </c>
      <c r="I185" s="36">
        <v>0</v>
      </c>
      <c r="J185" s="19">
        <f t="shared" si="46"/>
        <v>0</v>
      </c>
    </row>
    <row r="186" spans="1:10" x14ac:dyDescent="0.25">
      <c r="A186" s="16" t="s">
        <v>236</v>
      </c>
      <c r="B186" s="17" t="s">
        <v>17</v>
      </c>
      <c r="C186" s="17" t="s">
        <v>57</v>
      </c>
      <c r="D186" s="18" t="s">
        <v>237</v>
      </c>
      <c r="E186" s="19">
        <v>6</v>
      </c>
      <c r="F186" s="19">
        <v>97.22</v>
      </c>
      <c r="G186" s="19">
        <f t="shared" si="45"/>
        <v>583.32000000000005</v>
      </c>
      <c r="H186" s="19">
        <v>6</v>
      </c>
      <c r="I186" s="36">
        <v>0</v>
      </c>
      <c r="J186" s="19">
        <f t="shared" si="46"/>
        <v>0</v>
      </c>
    </row>
    <row r="187" spans="1:10" x14ac:dyDescent="0.25">
      <c r="A187" s="16" t="s">
        <v>238</v>
      </c>
      <c r="B187" s="17" t="s">
        <v>17</v>
      </c>
      <c r="C187" s="17" t="s">
        <v>57</v>
      </c>
      <c r="D187" s="18" t="s">
        <v>239</v>
      </c>
      <c r="E187" s="19">
        <v>1</v>
      </c>
      <c r="F187" s="19">
        <v>523.21</v>
      </c>
      <c r="G187" s="19">
        <f t="shared" si="45"/>
        <v>523.21</v>
      </c>
      <c r="H187" s="19">
        <v>1</v>
      </c>
      <c r="I187" s="36">
        <v>0</v>
      </c>
      <c r="J187" s="19">
        <f t="shared" si="46"/>
        <v>0</v>
      </c>
    </row>
    <row r="188" spans="1:10" x14ac:dyDescent="0.25">
      <c r="A188" s="16" t="s">
        <v>240</v>
      </c>
      <c r="B188" s="17" t="s">
        <v>17</v>
      </c>
      <c r="C188" s="17" t="s">
        <v>57</v>
      </c>
      <c r="D188" s="18" t="s">
        <v>241</v>
      </c>
      <c r="E188" s="19">
        <v>30</v>
      </c>
      <c r="F188" s="19">
        <v>50.22</v>
      </c>
      <c r="G188" s="19">
        <f t="shared" si="45"/>
        <v>1506.6</v>
      </c>
      <c r="H188" s="19">
        <v>30</v>
      </c>
      <c r="I188" s="36">
        <v>0</v>
      </c>
      <c r="J188" s="19">
        <f t="shared" si="46"/>
        <v>0</v>
      </c>
    </row>
    <row r="189" spans="1:10" x14ac:dyDescent="0.25">
      <c r="A189" s="16" t="s">
        <v>242</v>
      </c>
      <c r="B189" s="17" t="s">
        <v>17</v>
      </c>
      <c r="C189" s="17" t="s">
        <v>57</v>
      </c>
      <c r="D189" s="18" t="s">
        <v>243</v>
      </c>
      <c r="E189" s="19">
        <v>5</v>
      </c>
      <c r="F189" s="19">
        <v>90.85</v>
      </c>
      <c r="G189" s="19">
        <f t="shared" si="45"/>
        <v>454.25</v>
      </c>
      <c r="H189" s="19">
        <v>5</v>
      </c>
      <c r="I189" s="36">
        <v>0</v>
      </c>
      <c r="J189" s="19">
        <f t="shared" si="46"/>
        <v>0</v>
      </c>
    </row>
    <row r="190" spans="1:10" x14ac:dyDescent="0.25">
      <c r="A190" s="16" t="s">
        <v>244</v>
      </c>
      <c r="B190" s="17" t="s">
        <v>17</v>
      </c>
      <c r="C190" s="17" t="s">
        <v>57</v>
      </c>
      <c r="D190" s="18" t="s">
        <v>245</v>
      </c>
      <c r="E190" s="19">
        <v>2</v>
      </c>
      <c r="F190" s="19">
        <v>166.19</v>
      </c>
      <c r="G190" s="19">
        <f t="shared" si="45"/>
        <v>332.38</v>
      </c>
      <c r="H190" s="19">
        <v>2</v>
      </c>
      <c r="I190" s="36">
        <v>0</v>
      </c>
      <c r="J190" s="19">
        <f t="shared" si="46"/>
        <v>0</v>
      </c>
    </row>
    <row r="191" spans="1:10" x14ac:dyDescent="0.25">
      <c r="A191" s="16" t="s">
        <v>246</v>
      </c>
      <c r="B191" s="17" t="s">
        <v>17</v>
      </c>
      <c r="C191" s="17" t="s">
        <v>27</v>
      </c>
      <c r="D191" s="18" t="s">
        <v>247</v>
      </c>
      <c r="E191" s="19">
        <v>40</v>
      </c>
      <c r="F191" s="19">
        <v>29.11</v>
      </c>
      <c r="G191" s="19">
        <f t="shared" si="45"/>
        <v>1164.4000000000001</v>
      </c>
      <c r="H191" s="19">
        <v>40</v>
      </c>
      <c r="I191" s="36">
        <v>0</v>
      </c>
      <c r="J191" s="19">
        <f t="shared" si="46"/>
        <v>0</v>
      </c>
    </row>
    <row r="192" spans="1:10" x14ac:dyDescent="0.25">
      <c r="A192" s="16" t="s">
        <v>248</v>
      </c>
      <c r="B192" s="17" t="s">
        <v>17</v>
      </c>
      <c r="C192" s="17" t="s">
        <v>27</v>
      </c>
      <c r="D192" s="18" t="s">
        <v>249</v>
      </c>
      <c r="E192" s="19">
        <v>10</v>
      </c>
      <c r="F192" s="19">
        <v>37.85</v>
      </c>
      <c r="G192" s="19">
        <f t="shared" si="45"/>
        <v>378.5</v>
      </c>
      <c r="H192" s="19">
        <v>10</v>
      </c>
      <c r="I192" s="36">
        <v>0</v>
      </c>
      <c r="J192" s="19">
        <f t="shared" si="46"/>
        <v>0</v>
      </c>
    </row>
    <row r="193" spans="1:10" x14ac:dyDescent="0.25">
      <c r="A193" s="16" t="s">
        <v>250</v>
      </c>
      <c r="B193" s="17" t="s">
        <v>17</v>
      </c>
      <c r="C193" s="17" t="s">
        <v>27</v>
      </c>
      <c r="D193" s="18" t="s">
        <v>251</v>
      </c>
      <c r="E193" s="19">
        <v>10</v>
      </c>
      <c r="F193" s="19">
        <v>44.47</v>
      </c>
      <c r="G193" s="19">
        <f t="shared" si="45"/>
        <v>444.7</v>
      </c>
      <c r="H193" s="19">
        <v>10</v>
      </c>
      <c r="I193" s="36">
        <v>0</v>
      </c>
      <c r="J193" s="19">
        <f t="shared" si="46"/>
        <v>0</v>
      </c>
    </row>
    <row r="194" spans="1:10" x14ac:dyDescent="0.25">
      <c r="A194" s="16" t="s">
        <v>252</v>
      </c>
      <c r="B194" s="17" t="s">
        <v>17</v>
      </c>
      <c r="C194" s="17" t="s">
        <v>27</v>
      </c>
      <c r="D194" s="18" t="s">
        <v>253</v>
      </c>
      <c r="E194" s="19">
        <v>100</v>
      </c>
      <c r="F194" s="19">
        <v>51.54</v>
      </c>
      <c r="G194" s="19">
        <f t="shared" si="45"/>
        <v>5154</v>
      </c>
      <c r="H194" s="19">
        <v>100</v>
      </c>
      <c r="I194" s="36">
        <v>0</v>
      </c>
      <c r="J194" s="19">
        <f t="shared" si="46"/>
        <v>0</v>
      </c>
    </row>
    <row r="195" spans="1:10" x14ac:dyDescent="0.25">
      <c r="A195" s="16" t="s">
        <v>254</v>
      </c>
      <c r="B195" s="17" t="s">
        <v>17</v>
      </c>
      <c r="C195" s="17" t="s">
        <v>27</v>
      </c>
      <c r="D195" s="18" t="s">
        <v>255</v>
      </c>
      <c r="E195" s="19">
        <v>5</v>
      </c>
      <c r="F195" s="19">
        <v>68.45</v>
      </c>
      <c r="G195" s="19">
        <f t="shared" si="45"/>
        <v>342.25</v>
      </c>
      <c r="H195" s="19">
        <v>5</v>
      </c>
      <c r="I195" s="36">
        <v>0</v>
      </c>
      <c r="J195" s="19">
        <f t="shared" si="46"/>
        <v>0</v>
      </c>
    </row>
    <row r="196" spans="1:10" x14ac:dyDescent="0.25">
      <c r="A196" s="16" t="s">
        <v>256</v>
      </c>
      <c r="B196" s="17" t="s">
        <v>17</v>
      </c>
      <c r="C196" s="17" t="s">
        <v>27</v>
      </c>
      <c r="D196" s="18" t="s">
        <v>257</v>
      </c>
      <c r="E196" s="19">
        <v>10</v>
      </c>
      <c r="F196" s="19">
        <v>85.23</v>
      </c>
      <c r="G196" s="19">
        <f t="shared" si="45"/>
        <v>852.3</v>
      </c>
      <c r="H196" s="19">
        <v>10</v>
      </c>
      <c r="I196" s="36">
        <v>0</v>
      </c>
      <c r="J196" s="19">
        <f t="shared" si="46"/>
        <v>0</v>
      </c>
    </row>
    <row r="197" spans="1:10" x14ac:dyDescent="0.25">
      <c r="A197" s="16" t="s">
        <v>258</v>
      </c>
      <c r="B197" s="17" t="s">
        <v>17</v>
      </c>
      <c r="C197" s="17" t="s">
        <v>57</v>
      </c>
      <c r="D197" s="18" t="s">
        <v>259</v>
      </c>
      <c r="E197" s="19">
        <v>1</v>
      </c>
      <c r="F197" s="19">
        <v>503.51</v>
      </c>
      <c r="G197" s="19">
        <f t="shared" si="45"/>
        <v>503.51</v>
      </c>
      <c r="H197" s="19">
        <v>1</v>
      </c>
      <c r="I197" s="36">
        <v>0</v>
      </c>
      <c r="J197" s="19">
        <f t="shared" si="46"/>
        <v>0</v>
      </c>
    </row>
    <row r="198" spans="1:10" x14ac:dyDescent="0.25">
      <c r="A198" s="16" t="s">
        <v>260</v>
      </c>
      <c r="B198" s="17" t="s">
        <v>17</v>
      </c>
      <c r="C198" s="17" t="s">
        <v>57</v>
      </c>
      <c r="D198" s="18" t="s">
        <v>261</v>
      </c>
      <c r="E198" s="19">
        <v>1</v>
      </c>
      <c r="F198" s="19">
        <v>679.93</v>
      </c>
      <c r="G198" s="19">
        <f t="shared" si="45"/>
        <v>679.93</v>
      </c>
      <c r="H198" s="19">
        <v>1</v>
      </c>
      <c r="I198" s="36">
        <v>0</v>
      </c>
      <c r="J198" s="19">
        <f t="shared" si="46"/>
        <v>0</v>
      </c>
    </row>
    <row r="199" spans="1:10" ht="22.5" x14ac:dyDescent="0.25">
      <c r="A199" s="16" t="s">
        <v>262</v>
      </c>
      <c r="B199" s="17" t="s">
        <v>17</v>
      </c>
      <c r="C199" s="17" t="s">
        <v>57</v>
      </c>
      <c r="D199" s="18" t="s">
        <v>263</v>
      </c>
      <c r="E199" s="19">
        <v>2</v>
      </c>
      <c r="F199" s="19">
        <v>470</v>
      </c>
      <c r="G199" s="19">
        <f t="shared" si="45"/>
        <v>940</v>
      </c>
      <c r="H199" s="19">
        <v>2</v>
      </c>
      <c r="I199" s="36">
        <v>0</v>
      </c>
      <c r="J199" s="19">
        <f t="shared" si="46"/>
        <v>0</v>
      </c>
    </row>
    <row r="200" spans="1:10" x14ac:dyDescent="0.25">
      <c r="A200" s="16" t="s">
        <v>264</v>
      </c>
      <c r="B200" s="17" t="s">
        <v>17</v>
      </c>
      <c r="C200" s="17" t="s">
        <v>57</v>
      </c>
      <c r="D200" s="18" t="s">
        <v>265</v>
      </c>
      <c r="E200" s="19">
        <v>30</v>
      </c>
      <c r="F200" s="19">
        <v>4.7</v>
      </c>
      <c r="G200" s="19">
        <f t="shared" si="45"/>
        <v>141</v>
      </c>
      <c r="H200" s="19">
        <v>30</v>
      </c>
      <c r="I200" s="36">
        <v>0</v>
      </c>
      <c r="J200" s="19">
        <f t="shared" si="46"/>
        <v>0</v>
      </c>
    </row>
    <row r="201" spans="1:10" ht="22.5" x14ac:dyDescent="0.25">
      <c r="A201" s="16" t="s">
        <v>266</v>
      </c>
      <c r="B201" s="17" t="s">
        <v>17</v>
      </c>
      <c r="C201" s="17" t="s">
        <v>57</v>
      </c>
      <c r="D201" s="18" t="s">
        <v>267</v>
      </c>
      <c r="E201" s="19">
        <v>15</v>
      </c>
      <c r="F201" s="19">
        <v>28.64</v>
      </c>
      <c r="G201" s="19">
        <f t="shared" si="45"/>
        <v>429.6</v>
      </c>
      <c r="H201" s="19">
        <v>15</v>
      </c>
      <c r="I201" s="36">
        <v>0</v>
      </c>
      <c r="J201" s="19">
        <f t="shared" si="46"/>
        <v>0</v>
      </c>
    </row>
    <row r="202" spans="1:10" ht="22.5" x14ac:dyDescent="0.25">
      <c r="A202" s="16" t="s">
        <v>268</v>
      </c>
      <c r="B202" s="17" t="s">
        <v>17</v>
      </c>
      <c r="C202" s="17" t="s">
        <v>57</v>
      </c>
      <c r="D202" s="18" t="s">
        <v>269</v>
      </c>
      <c r="E202" s="19">
        <v>15</v>
      </c>
      <c r="F202" s="19">
        <v>60.98</v>
      </c>
      <c r="G202" s="19">
        <f t="shared" si="45"/>
        <v>914.7</v>
      </c>
      <c r="H202" s="19">
        <v>15</v>
      </c>
      <c r="I202" s="36">
        <v>0</v>
      </c>
      <c r="J202" s="19">
        <f t="shared" si="46"/>
        <v>0</v>
      </c>
    </row>
    <row r="203" spans="1:10" ht="22.5" x14ac:dyDescent="0.25">
      <c r="A203" s="16" t="s">
        <v>270</v>
      </c>
      <c r="B203" s="17" t="s">
        <v>17</v>
      </c>
      <c r="C203" s="17" t="s">
        <v>57</v>
      </c>
      <c r="D203" s="18" t="s">
        <v>271</v>
      </c>
      <c r="E203" s="19">
        <v>5</v>
      </c>
      <c r="F203" s="19">
        <v>21.25</v>
      </c>
      <c r="G203" s="19">
        <f t="shared" si="45"/>
        <v>106.25</v>
      </c>
      <c r="H203" s="19">
        <v>5</v>
      </c>
      <c r="I203" s="36">
        <v>0</v>
      </c>
      <c r="J203" s="19">
        <f t="shared" si="46"/>
        <v>0</v>
      </c>
    </row>
    <row r="204" spans="1:10" x14ac:dyDescent="0.25">
      <c r="A204" s="16" t="s">
        <v>272</v>
      </c>
      <c r="B204" s="17" t="s">
        <v>17</v>
      </c>
      <c r="C204" s="17" t="s">
        <v>57</v>
      </c>
      <c r="D204" s="18" t="s">
        <v>273</v>
      </c>
      <c r="E204" s="19">
        <v>1</v>
      </c>
      <c r="F204" s="19">
        <v>1775.5</v>
      </c>
      <c r="G204" s="19">
        <f t="shared" si="45"/>
        <v>1775.5</v>
      </c>
      <c r="H204" s="19">
        <v>1</v>
      </c>
      <c r="I204" s="36">
        <v>0</v>
      </c>
      <c r="J204" s="19">
        <f t="shared" si="46"/>
        <v>0</v>
      </c>
    </row>
    <row r="205" spans="1:10" x14ac:dyDescent="0.25">
      <c r="A205" s="16" t="s">
        <v>274</v>
      </c>
      <c r="B205" s="17" t="s">
        <v>17</v>
      </c>
      <c r="C205" s="17" t="s">
        <v>57</v>
      </c>
      <c r="D205" s="18" t="s">
        <v>275</v>
      </c>
      <c r="E205" s="19">
        <v>1</v>
      </c>
      <c r="F205" s="19">
        <v>397.5</v>
      </c>
      <c r="G205" s="19">
        <f t="shared" si="45"/>
        <v>397.5</v>
      </c>
      <c r="H205" s="19">
        <v>1</v>
      </c>
      <c r="I205" s="36">
        <v>0</v>
      </c>
      <c r="J205" s="19">
        <f t="shared" si="46"/>
        <v>0</v>
      </c>
    </row>
    <row r="206" spans="1:10" x14ac:dyDescent="0.25">
      <c r="A206" s="20"/>
      <c r="B206" s="20"/>
      <c r="C206" s="20"/>
      <c r="D206" s="21" t="s">
        <v>276</v>
      </c>
      <c r="E206" s="19">
        <v>1</v>
      </c>
      <c r="F206" s="22">
        <f>SUM(G184:G205)</f>
        <v>20561.400000000001</v>
      </c>
      <c r="G206" s="22">
        <f t="shared" si="45"/>
        <v>20561.400000000001</v>
      </c>
      <c r="H206" s="19">
        <v>1</v>
      </c>
      <c r="I206" s="22">
        <f>SUM(J184:J205)</f>
        <v>0</v>
      </c>
      <c r="J206" s="22">
        <f t="shared" si="46"/>
        <v>0</v>
      </c>
    </row>
    <row r="207" spans="1:10" ht="1.1499999999999999" customHeight="1" x14ac:dyDescent="0.25">
      <c r="A207" s="23"/>
      <c r="B207" s="23"/>
      <c r="C207" s="23"/>
      <c r="D207" s="24"/>
      <c r="E207" s="23"/>
      <c r="F207" s="23"/>
      <c r="G207" s="23"/>
      <c r="H207" s="23"/>
      <c r="I207" s="23"/>
      <c r="J207" s="23"/>
    </row>
    <row r="208" spans="1:10" ht="22.5" x14ac:dyDescent="0.25">
      <c r="A208" s="10" t="s">
        <v>277</v>
      </c>
      <c r="B208" s="10" t="s">
        <v>9</v>
      </c>
      <c r="C208" s="10" t="s">
        <v>10</v>
      </c>
      <c r="D208" s="11" t="s">
        <v>278</v>
      </c>
      <c r="E208" s="12">
        <f t="shared" ref="E208:J208" si="47">E275</f>
        <v>1</v>
      </c>
      <c r="F208" s="12">
        <f t="shared" si="47"/>
        <v>265093.15000000002</v>
      </c>
      <c r="G208" s="12">
        <f t="shared" si="47"/>
        <v>265093.15000000002</v>
      </c>
      <c r="H208" s="12">
        <f t="shared" si="47"/>
        <v>1</v>
      </c>
      <c r="I208" s="12">
        <f t="shared" si="47"/>
        <v>0</v>
      </c>
      <c r="J208" s="12">
        <f t="shared" si="47"/>
        <v>0</v>
      </c>
    </row>
    <row r="209" spans="1:10" ht="22.5" x14ac:dyDescent="0.25">
      <c r="A209" s="13" t="s">
        <v>279</v>
      </c>
      <c r="B209" s="13" t="s">
        <v>9</v>
      </c>
      <c r="C209" s="13" t="s">
        <v>10</v>
      </c>
      <c r="D209" s="14" t="s">
        <v>280</v>
      </c>
      <c r="E209" s="15">
        <f t="shared" ref="E209:J209" si="48">E212</f>
        <v>1</v>
      </c>
      <c r="F209" s="15">
        <f t="shared" si="48"/>
        <v>10165.82</v>
      </c>
      <c r="G209" s="15">
        <f t="shared" si="48"/>
        <v>10165.82</v>
      </c>
      <c r="H209" s="15">
        <f t="shared" si="48"/>
        <v>1</v>
      </c>
      <c r="I209" s="15">
        <f t="shared" si="48"/>
        <v>0</v>
      </c>
      <c r="J209" s="15">
        <f t="shared" si="48"/>
        <v>0</v>
      </c>
    </row>
    <row r="210" spans="1:10" x14ac:dyDescent="0.25">
      <c r="A210" s="16" t="s">
        <v>281</v>
      </c>
      <c r="B210" s="17" t="s">
        <v>17</v>
      </c>
      <c r="C210" s="17" t="s">
        <v>10</v>
      </c>
      <c r="D210" s="18" t="s">
        <v>282</v>
      </c>
      <c r="E210" s="19">
        <v>1</v>
      </c>
      <c r="F210" s="19">
        <v>5465.78</v>
      </c>
      <c r="G210" s="19">
        <f>ROUND(E210*F210,2)</f>
        <v>5465.78</v>
      </c>
      <c r="H210" s="19">
        <v>1</v>
      </c>
      <c r="I210" s="36">
        <v>0</v>
      </c>
      <c r="J210" s="19">
        <f>ROUND(H210*I210,2)</f>
        <v>0</v>
      </c>
    </row>
    <row r="211" spans="1:10" x14ac:dyDescent="0.25">
      <c r="A211" s="16" t="s">
        <v>283</v>
      </c>
      <c r="B211" s="17" t="s">
        <v>17</v>
      </c>
      <c r="C211" s="17" t="s">
        <v>10</v>
      </c>
      <c r="D211" s="18" t="s">
        <v>284</v>
      </c>
      <c r="E211" s="19">
        <v>1</v>
      </c>
      <c r="F211" s="19">
        <v>4700.04</v>
      </c>
      <c r="G211" s="19">
        <f>ROUND(E211*F211,2)</f>
        <v>4700.04</v>
      </c>
      <c r="H211" s="19">
        <v>1</v>
      </c>
      <c r="I211" s="36">
        <v>0</v>
      </c>
      <c r="J211" s="19">
        <f>ROUND(H211*I211,2)</f>
        <v>0</v>
      </c>
    </row>
    <row r="212" spans="1:10" x14ac:dyDescent="0.25">
      <c r="A212" s="20"/>
      <c r="B212" s="20"/>
      <c r="C212" s="20"/>
      <c r="D212" s="21" t="s">
        <v>285</v>
      </c>
      <c r="E212" s="19">
        <v>1</v>
      </c>
      <c r="F212" s="22">
        <f>SUM(G210:G211)</f>
        <v>10165.82</v>
      </c>
      <c r="G212" s="22">
        <f>ROUND(E212*F212,2)</f>
        <v>10165.82</v>
      </c>
      <c r="H212" s="19">
        <v>1</v>
      </c>
      <c r="I212" s="22">
        <f>SUM(J210:J211)</f>
        <v>0</v>
      </c>
      <c r="J212" s="22">
        <f>ROUND(H212*I212,2)</f>
        <v>0</v>
      </c>
    </row>
    <row r="213" spans="1:10" ht="1.1499999999999999" customHeight="1" x14ac:dyDescent="0.25">
      <c r="A213" s="23"/>
      <c r="B213" s="23"/>
      <c r="C213" s="23"/>
      <c r="D213" s="24"/>
      <c r="E213" s="23"/>
      <c r="F213" s="23"/>
      <c r="G213" s="23"/>
      <c r="H213" s="23"/>
      <c r="I213" s="23"/>
      <c r="J213" s="23"/>
    </row>
    <row r="214" spans="1:10" x14ac:dyDescent="0.25">
      <c r="A214" s="13" t="s">
        <v>286</v>
      </c>
      <c r="B214" s="13" t="s">
        <v>9</v>
      </c>
      <c r="C214" s="13" t="s">
        <v>10</v>
      </c>
      <c r="D214" s="14" t="s">
        <v>287</v>
      </c>
      <c r="E214" s="15">
        <f t="shared" ref="E214:J214" si="49">E226</f>
        <v>1</v>
      </c>
      <c r="F214" s="15">
        <f t="shared" si="49"/>
        <v>56798.13</v>
      </c>
      <c r="G214" s="15">
        <f t="shared" si="49"/>
        <v>56798.13</v>
      </c>
      <c r="H214" s="15">
        <f t="shared" si="49"/>
        <v>1</v>
      </c>
      <c r="I214" s="15">
        <f t="shared" si="49"/>
        <v>0</v>
      </c>
      <c r="J214" s="15">
        <f t="shared" si="49"/>
        <v>0</v>
      </c>
    </row>
    <row r="215" spans="1:10" ht="22.5" x14ac:dyDescent="0.25">
      <c r="A215" s="16" t="s">
        <v>288</v>
      </c>
      <c r="B215" s="17" t="s">
        <v>17</v>
      </c>
      <c r="C215" s="17" t="s">
        <v>10</v>
      </c>
      <c r="D215" s="18" t="s">
        <v>289</v>
      </c>
      <c r="E215" s="19">
        <v>1</v>
      </c>
      <c r="F215" s="19">
        <v>4230.04</v>
      </c>
      <c r="G215" s="19">
        <f t="shared" ref="G215:G226" si="50">ROUND(E215*F215,2)</f>
        <v>4230.04</v>
      </c>
      <c r="H215" s="19">
        <v>1</v>
      </c>
      <c r="I215" s="36">
        <v>0</v>
      </c>
      <c r="J215" s="19">
        <f t="shared" ref="J215:J226" si="51">ROUND(H215*I215,2)</f>
        <v>0</v>
      </c>
    </row>
    <row r="216" spans="1:10" x14ac:dyDescent="0.25">
      <c r="A216" s="16" t="s">
        <v>290</v>
      </c>
      <c r="B216" s="17" t="s">
        <v>17</v>
      </c>
      <c r="C216" s="17" t="s">
        <v>10</v>
      </c>
      <c r="D216" s="18" t="s">
        <v>291</v>
      </c>
      <c r="E216" s="19">
        <v>1</v>
      </c>
      <c r="F216" s="19">
        <v>3000.01</v>
      </c>
      <c r="G216" s="19">
        <f t="shared" si="50"/>
        <v>3000.01</v>
      </c>
      <c r="H216" s="19">
        <v>1</v>
      </c>
      <c r="I216" s="36">
        <v>0</v>
      </c>
      <c r="J216" s="19">
        <f t="shared" si="51"/>
        <v>0</v>
      </c>
    </row>
    <row r="217" spans="1:10" ht="22.5" x14ac:dyDescent="0.25">
      <c r="A217" s="16" t="s">
        <v>292</v>
      </c>
      <c r="B217" s="17" t="s">
        <v>17</v>
      </c>
      <c r="C217" s="17" t="s">
        <v>10</v>
      </c>
      <c r="D217" s="18" t="s">
        <v>293</v>
      </c>
      <c r="E217" s="19">
        <v>1</v>
      </c>
      <c r="F217" s="19">
        <v>7615.21</v>
      </c>
      <c r="G217" s="19">
        <f t="shared" si="50"/>
        <v>7615.21</v>
      </c>
      <c r="H217" s="19">
        <v>1</v>
      </c>
      <c r="I217" s="36">
        <v>0</v>
      </c>
      <c r="J217" s="19">
        <f t="shared" si="51"/>
        <v>0</v>
      </c>
    </row>
    <row r="218" spans="1:10" ht="22.5" x14ac:dyDescent="0.25">
      <c r="A218" s="16" t="s">
        <v>294</v>
      </c>
      <c r="B218" s="17" t="s">
        <v>17</v>
      </c>
      <c r="C218" s="17" t="s">
        <v>10</v>
      </c>
      <c r="D218" s="18" t="s">
        <v>293</v>
      </c>
      <c r="E218" s="19">
        <v>1</v>
      </c>
      <c r="F218" s="19">
        <v>7519.22</v>
      </c>
      <c r="G218" s="19">
        <f t="shared" si="50"/>
        <v>7519.22</v>
      </c>
      <c r="H218" s="19">
        <v>1</v>
      </c>
      <c r="I218" s="36">
        <v>0</v>
      </c>
      <c r="J218" s="19">
        <f t="shared" si="51"/>
        <v>0</v>
      </c>
    </row>
    <row r="219" spans="1:10" ht="22.5" x14ac:dyDescent="0.25">
      <c r="A219" s="16" t="s">
        <v>295</v>
      </c>
      <c r="B219" s="17" t="s">
        <v>17</v>
      </c>
      <c r="C219" s="17" t="s">
        <v>10</v>
      </c>
      <c r="D219" s="18" t="s">
        <v>293</v>
      </c>
      <c r="E219" s="19">
        <v>1</v>
      </c>
      <c r="F219" s="19">
        <v>7650.02</v>
      </c>
      <c r="G219" s="19">
        <f t="shared" si="50"/>
        <v>7650.02</v>
      </c>
      <c r="H219" s="19">
        <v>1</v>
      </c>
      <c r="I219" s="36">
        <v>0</v>
      </c>
      <c r="J219" s="19">
        <f t="shared" si="51"/>
        <v>0</v>
      </c>
    </row>
    <row r="220" spans="1:10" ht="22.5" x14ac:dyDescent="0.25">
      <c r="A220" s="16" t="s">
        <v>296</v>
      </c>
      <c r="B220" s="17" t="s">
        <v>17</v>
      </c>
      <c r="C220" s="17" t="s">
        <v>10</v>
      </c>
      <c r="D220" s="18" t="s">
        <v>297</v>
      </c>
      <c r="E220" s="19">
        <v>1</v>
      </c>
      <c r="F220" s="19">
        <v>1624</v>
      </c>
      <c r="G220" s="19">
        <f t="shared" si="50"/>
        <v>1624</v>
      </c>
      <c r="H220" s="19">
        <v>1</v>
      </c>
      <c r="I220" s="36">
        <v>0</v>
      </c>
      <c r="J220" s="19">
        <f t="shared" si="51"/>
        <v>0</v>
      </c>
    </row>
    <row r="221" spans="1:10" ht="22.5" x14ac:dyDescent="0.25">
      <c r="A221" s="16" t="s">
        <v>298</v>
      </c>
      <c r="B221" s="17" t="s">
        <v>17</v>
      </c>
      <c r="C221" s="17" t="s">
        <v>10</v>
      </c>
      <c r="D221" s="18" t="s">
        <v>299</v>
      </c>
      <c r="E221" s="19">
        <v>1</v>
      </c>
      <c r="F221" s="19">
        <v>9684.41</v>
      </c>
      <c r="G221" s="19">
        <f t="shared" si="50"/>
        <v>9684.41</v>
      </c>
      <c r="H221" s="19">
        <v>1</v>
      </c>
      <c r="I221" s="36">
        <v>0</v>
      </c>
      <c r="J221" s="19">
        <f t="shared" si="51"/>
        <v>0</v>
      </c>
    </row>
    <row r="222" spans="1:10" x14ac:dyDescent="0.25">
      <c r="A222" s="16" t="s">
        <v>300</v>
      </c>
      <c r="B222" s="17" t="s">
        <v>17</v>
      </c>
      <c r="C222" s="17" t="s">
        <v>10</v>
      </c>
      <c r="D222" s="18" t="s">
        <v>301</v>
      </c>
      <c r="E222" s="19">
        <v>1</v>
      </c>
      <c r="F222" s="19">
        <v>5204.01</v>
      </c>
      <c r="G222" s="19">
        <f t="shared" si="50"/>
        <v>5204.01</v>
      </c>
      <c r="H222" s="19">
        <v>1</v>
      </c>
      <c r="I222" s="36">
        <v>0</v>
      </c>
      <c r="J222" s="19">
        <f t="shared" si="51"/>
        <v>0</v>
      </c>
    </row>
    <row r="223" spans="1:10" x14ac:dyDescent="0.25">
      <c r="A223" s="16" t="s">
        <v>302</v>
      </c>
      <c r="B223" s="17" t="s">
        <v>17</v>
      </c>
      <c r="C223" s="17" t="s">
        <v>10</v>
      </c>
      <c r="D223" s="18" t="s">
        <v>301</v>
      </c>
      <c r="E223" s="19">
        <v>1</v>
      </c>
      <c r="F223" s="19">
        <v>7112.01</v>
      </c>
      <c r="G223" s="19">
        <f t="shared" si="50"/>
        <v>7112.01</v>
      </c>
      <c r="H223" s="19">
        <v>1</v>
      </c>
      <c r="I223" s="36">
        <v>0</v>
      </c>
      <c r="J223" s="19">
        <f t="shared" si="51"/>
        <v>0</v>
      </c>
    </row>
    <row r="224" spans="1:10" ht="22.5" x14ac:dyDescent="0.25">
      <c r="A224" s="16" t="s">
        <v>303</v>
      </c>
      <c r="B224" s="17" t="s">
        <v>17</v>
      </c>
      <c r="C224" s="17" t="s">
        <v>10</v>
      </c>
      <c r="D224" s="18" t="s">
        <v>304</v>
      </c>
      <c r="E224" s="19">
        <v>1</v>
      </c>
      <c r="F224" s="19">
        <v>2317.1999999999998</v>
      </c>
      <c r="G224" s="19">
        <f t="shared" si="50"/>
        <v>2317.1999999999998</v>
      </c>
      <c r="H224" s="19">
        <v>1</v>
      </c>
      <c r="I224" s="36">
        <v>0</v>
      </c>
      <c r="J224" s="19">
        <f t="shared" si="51"/>
        <v>0</v>
      </c>
    </row>
    <row r="225" spans="1:10" ht="22.5" x14ac:dyDescent="0.25">
      <c r="A225" s="16" t="s">
        <v>305</v>
      </c>
      <c r="B225" s="17" t="s">
        <v>17</v>
      </c>
      <c r="C225" s="17" t="s">
        <v>10</v>
      </c>
      <c r="D225" s="18" t="s">
        <v>306</v>
      </c>
      <c r="E225" s="19">
        <v>1</v>
      </c>
      <c r="F225" s="19">
        <v>842</v>
      </c>
      <c r="G225" s="19">
        <f t="shared" si="50"/>
        <v>842</v>
      </c>
      <c r="H225" s="19">
        <v>1</v>
      </c>
      <c r="I225" s="36">
        <v>0</v>
      </c>
      <c r="J225" s="19">
        <f t="shared" si="51"/>
        <v>0</v>
      </c>
    </row>
    <row r="226" spans="1:10" x14ac:dyDescent="0.25">
      <c r="A226" s="20"/>
      <c r="B226" s="20"/>
      <c r="C226" s="20"/>
      <c r="D226" s="21" t="s">
        <v>307</v>
      </c>
      <c r="E226" s="19">
        <v>1</v>
      </c>
      <c r="F226" s="22">
        <f>SUM(G215:G225)</f>
        <v>56798.13</v>
      </c>
      <c r="G226" s="22">
        <f t="shared" si="50"/>
        <v>56798.13</v>
      </c>
      <c r="H226" s="19">
        <v>1</v>
      </c>
      <c r="I226" s="22">
        <f>SUM(J215:J225)</f>
        <v>0</v>
      </c>
      <c r="J226" s="22">
        <f t="shared" si="51"/>
        <v>0</v>
      </c>
    </row>
    <row r="227" spans="1:10" ht="1.1499999999999999" customHeight="1" x14ac:dyDescent="0.25">
      <c r="A227" s="23"/>
      <c r="B227" s="23"/>
      <c r="C227" s="23"/>
      <c r="D227" s="24"/>
      <c r="E227" s="23"/>
      <c r="F227" s="23"/>
      <c r="G227" s="23"/>
      <c r="H227" s="23"/>
      <c r="I227" s="23"/>
      <c r="J227" s="23"/>
    </row>
    <row r="228" spans="1:10" x14ac:dyDescent="0.25">
      <c r="A228" s="13" t="s">
        <v>308</v>
      </c>
      <c r="B228" s="13" t="s">
        <v>9</v>
      </c>
      <c r="C228" s="13" t="s">
        <v>10</v>
      </c>
      <c r="D228" s="14" t="s">
        <v>309</v>
      </c>
      <c r="E228" s="15">
        <f t="shared" ref="E228:J228" si="52">E237</f>
        <v>1</v>
      </c>
      <c r="F228" s="15">
        <f t="shared" si="52"/>
        <v>42164.91</v>
      </c>
      <c r="G228" s="15">
        <f t="shared" si="52"/>
        <v>42164.91</v>
      </c>
      <c r="H228" s="15">
        <f t="shared" si="52"/>
        <v>1</v>
      </c>
      <c r="I228" s="15">
        <f t="shared" si="52"/>
        <v>0</v>
      </c>
      <c r="J228" s="15">
        <f t="shared" si="52"/>
        <v>0</v>
      </c>
    </row>
    <row r="229" spans="1:10" ht="22.5" x14ac:dyDescent="0.25">
      <c r="A229" s="16" t="s">
        <v>310</v>
      </c>
      <c r="B229" s="17" t="s">
        <v>17</v>
      </c>
      <c r="C229" s="17" t="s">
        <v>10</v>
      </c>
      <c r="D229" s="18" t="s">
        <v>289</v>
      </c>
      <c r="E229" s="19">
        <v>1</v>
      </c>
      <c r="F229" s="19">
        <v>4230.04</v>
      </c>
      <c r="G229" s="19">
        <f t="shared" ref="G229:G237" si="53">ROUND(E229*F229,2)</f>
        <v>4230.04</v>
      </c>
      <c r="H229" s="19">
        <v>1</v>
      </c>
      <c r="I229" s="36">
        <v>0</v>
      </c>
      <c r="J229" s="19">
        <f t="shared" ref="J229:J237" si="54">ROUND(H229*I229,2)</f>
        <v>0</v>
      </c>
    </row>
    <row r="230" spans="1:10" x14ac:dyDescent="0.25">
      <c r="A230" s="16" t="s">
        <v>311</v>
      </c>
      <c r="B230" s="17" t="s">
        <v>17</v>
      </c>
      <c r="C230" s="17" t="s">
        <v>10</v>
      </c>
      <c r="D230" s="18" t="s">
        <v>291</v>
      </c>
      <c r="E230" s="19">
        <v>1</v>
      </c>
      <c r="F230" s="19">
        <v>3000.01</v>
      </c>
      <c r="G230" s="19">
        <f t="shared" si="53"/>
        <v>3000.01</v>
      </c>
      <c r="H230" s="19">
        <v>1</v>
      </c>
      <c r="I230" s="36">
        <v>0</v>
      </c>
      <c r="J230" s="19">
        <f t="shared" si="54"/>
        <v>0</v>
      </c>
    </row>
    <row r="231" spans="1:10" ht="22.5" x14ac:dyDescent="0.25">
      <c r="A231" s="16" t="s">
        <v>312</v>
      </c>
      <c r="B231" s="17" t="s">
        <v>17</v>
      </c>
      <c r="C231" s="17" t="s">
        <v>10</v>
      </c>
      <c r="D231" s="18" t="s">
        <v>293</v>
      </c>
      <c r="E231" s="19">
        <v>1</v>
      </c>
      <c r="F231" s="19">
        <v>7615.21</v>
      </c>
      <c r="G231" s="19">
        <f t="shared" si="53"/>
        <v>7615.21</v>
      </c>
      <c r="H231" s="19">
        <v>1</v>
      </c>
      <c r="I231" s="36">
        <v>0</v>
      </c>
      <c r="J231" s="19">
        <f t="shared" si="54"/>
        <v>0</v>
      </c>
    </row>
    <row r="232" spans="1:10" ht="22.5" x14ac:dyDescent="0.25">
      <c r="A232" s="16" t="s">
        <v>313</v>
      </c>
      <c r="B232" s="17" t="s">
        <v>17</v>
      </c>
      <c r="C232" s="17" t="s">
        <v>10</v>
      </c>
      <c r="D232" s="18" t="s">
        <v>293</v>
      </c>
      <c r="E232" s="19">
        <v>1</v>
      </c>
      <c r="F232" s="19">
        <v>7519.22</v>
      </c>
      <c r="G232" s="19">
        <f t="shared" si="53"/>
        <v>7519.22</v>
      </c>
      <c r="H232" s="19">
        <v>1</v>
      </c>
      <c r="I232" s="36">
        <v>0</v>
      </c>
      <c r="J232" s="19">
        <f t="shared" si="54"/>
        <v>0</v>
      </c>
    </row>
    <row r="233" spans="1:10" ht="22.5" x14ac:dyDescent="0.25">
      <c r="A233" s="16" t="s">
        <v>314</v>
      </c>
      <c r="B233" s="17" t="s">
        <v>17</v>
      </c>
      <c r="C233" s="17" t="s">
        <v>10</v>
      </c>
      <c r="D233" s="18" t="s">
        <v>293</v>
      </c>
      <c r="E233" s="19">
        <v>1</v>
      </c>
      <c r="F233" s="19">
        <v>7650.02</v>
      </c>
      <c r="G233" s="19">
        <f t="shared" si="53"/>
        <v>7650.02</v>
      </c>
      <c r="H233" s="19">
        <v>1</v>
      </c>
      <c r="I233" s="36">
        <v>0</v>
      </c>
      <c r="J233" s="19">
        <f t="shared" si="54"/>
        <v>0</v>
      </c>
    </row>
    <row r="234" spans="1:10" ht="22.5" x14ac:dyDescent="0.25">
      <c r="A234" s="16" t="s">
        <v>315</v>
      </c>
      <c r="B234" s="17" t="s">
        <v>17</v>
      </c>
      <c r="C234" s="17" t="s">
        <v>10</v>
      </c>
      <c r="D234" s="18" t="s">
        <v>297</v>
      </c>
      <c r="E234" s="19">
        <v>1</v>
      </c>
      <c r="F234" s="19">
        <v>1624</v>
      </c>
      <c r="G234" s="19">
        <f t="shared" si="53"/>
        <v>1624</v>
      </c>
      <c r="H234" s="19">
        <v>1</v>
      </c>
      <c r="I234" s="36">
        <v>0</v>
      </c>
      <c r="J234" s="19">
        <f t="shared" si="54"/>
        <v>0</v>
      </c>
    </row>
    <row r="235" spans="1:10" ht="22.5" x14ac:dyDescent="0.25">
      <c r="A235" s="16" t="s">
        <v>316</v>
      </c>
      <c r="B235" s="17" t="s">
        <v>17</v>
      </c>
      <c r="C235" s="17" t="s">
        <v>10</v>
      </c>
      <c r="D235" s="18" t="s">
        <v>299</v>
      </c>
      <c r="E235" s="19">
        <v>1</v>
      </c>
      <c r="F235" s="19">
        <v>9684.41</v>
      </c>
      <c r="G235" s="19">
        <f t="shared" si="53"/>
        <v>9684.41</v>
      </c>
      <c r="H235" s="19">
        <v>1</v>
      </c>
      <c r="I235" s="36">
        <v>0</v>
      </c>
      <c r="J235" s="19">
        <f t="shared" si="54"/>
        <v>0</v>
      </c>
    </row>
    <row r="236" spans="1:10" ht="22.5" x14ac:dyDescent="0.25">
      <c r="A236" s="16" t="s">
        <v>317</v>
      </c>
      <c r="B236" s="17" t="s">
        <v>17</v>
      </c>
      <c r="C236" s="17" t="s">
        <v>10</v>
      </c>
      <c r="D236" s="18" t="s">
        <v>306</v>
      </c>
      <c r="E236" s="19">
        <v>1</v>
      </c>
      <c r="F236" s="19">
        <v>842</v>
      </c>
      <c r="G236" s="19">
        <f t="shared" si="53"/>
        <v>842</v>
      </c>
      <c r="H236" s="19">
        <v>1</v>
      </c>
      <c r="I236" s="36">
        <v>0</v>
      </c>
      <c r="J236" s="19">
        <f t="shared" si="54"/>
        <v>0</v>
      </c>
    </row>
    <row r="237" spans="1:10" x14ac:dyDescent="0.25">
      <c r="A237" s="20"/>
      <c r="B237" s="20"/>
      <c r="C237" s="20"/>
      <c r="D237" s="21" t="s">
        <v>318</v>
      </c>
      <c r="E237" s="19">
        <v>1</v>
      </c>
      <c r="F237" s="22">
        <f>SUM(G229:G236)</f>
        <v>42164.91</v>
      </c>
      <c r="G237" s="22">
        <f t="shared" si="53"/>
        <v>42164.91</v>
      </c>
      <c r="H237" s="19">
        <v>1</v>
      </c>
      <c r="I237" s="22">
        <f>SUM(J229:J236)</f>
        <v>0</v>
      </c>
      <c r="J237" s="22">
        <f t="shared" si="54"/>
        <v>0</v>
      </c>
    </row>
    <row r="238" spans="1:10" ht="1.1499999999999999" customHeight="1" x14ac:dyDescent="0.25">
      <c r="A238" s="23"/>
      <c r="B238" s="23"/>
      <c r="C238" s="23"/>
      <c r="D238" s="24"/>
      <c r="E238" s="23"/>
      <c r="F238" s="23"/>
      <c r="G238" s="23"/>
      <c r="H238" s="23"/>
      <c r="I238" s="23"/>
      <c r="J238" s="23"/>
    </row>
    <row r="239" spans="1:10" x14ac:dyDescent="0.25">
      <c r="A239" s="13" t="s">
        <v>319</v>
      </c>
      <c r="B239" s="13" t="s">
        <v>9</v>
      </c>
      <c r="C239" s="13" t="s">
        <v>10</v>
      </c>
      <c r="D239" s="14" t="s">
        <v>320</v>
      </c>
      <c r="E239" s="15">
        <f t="shared" ref="E239:J239" si="55">E247</f>
        <v>1</v>
      </c>
      <c r="F239" s="15">
        <f t="shared" si="55"/>
        <v>38297.879999999997</v>
      </c>
      <c r="G239" s="15">
        <f t="shared" si="55"/>
        <v>38297.879999999997</v>
      </c>
      <c r="H239" s="15">
        <f t="shared" si="55"/>
        <v>1</v>
      </c>
      <c r="I239" s="15">
        <f t="shared" si="55"/>
        <v>0</v>
      </c>
      <c r="J239" s="15">
        <f t="shared" si="55"/>
        <v>0</v>
      </c>
    </row>
    <row r="240" spans="1:10" x14ac:dyDescent="0.25">
      <c r="A240" s="16" t="s">
        <v>321</v>
      </c>
      <c r="B240" s="17" t="s">
        <v>17</v>
      </c>
      <c r="C240" s="17" t="s">
        <v>10</v>
      </c>
      <c r="D240" s="18" t="s">
        <v>291</v>
      </c>
      <c r="E240" s="19">
        <v>1</v>
      </c>
      <c r="F240" s="19">
        <v>2400.0100000000002</v>
      </c>
      <c r="G240" s="19">
        <f t="shared" ref="G240:G247" si="56">ROUND(E240*F240,2)</f>
        <v>2400.0100000000002</v>
      </c>
      <c r="H240" s="19">
        <v>1</v>
      </c>
      <c r="I240" s="36">
        <v>0</v>
      </c>
      <c r="J240" s="19">
        <f t="shared" ref="J240:J247" si="57">ROUND(H240*I240,2)</f>
        <v>0</v>
      </c>
    </row>
    <row r="241" spans="1:10" ht="22.5" x14ac:dyDescent="0.25">
      <c r="A241" s="16" t="s">
        <v>322</v>
      </c>
      <c r="B241" s="17" t="s">
        <v>17</v>
      </c>
      <c r="C241" s="17" t="s">
        <v>10</v>
      </c>
      <c r="D241" s="18" t="s">
        <v>289</v>
      </c>
      <c r="E241" s="19">
        <v>1</v>
      </c>
      <c r="F241" s="19">
        <v>4230.04</v>
      </c>
      <c r="G241" s="19">
        <f t="shared" si="56"/>
        <v>4230.04</v>
      </c>
      <c r="H241" s="19">
        <v>1</v>
      </c>
      <c r="I241" s="36">
        <v>0</v>
      </c>
      <c r="J241" s="19">
        <f t="shared" si="57"/>
        <v>0</v>
      </c>
    </row>
    <row r="242" spans="1:10" ht="22.5" x14ac:dyDescent="0.25">
      <c r="A242" s="16" t="s">
        <v>323</v>
      </c>
      <c r="B242" s="17" t="s">
        <v>17</v>
      </c>
      <c r="C242" s="17" t="s">
        <v>10</v>
      </c>
      <c r="D242" s="18" t="s">
        <v>293</v>
      </c>
      <c r="E242" s="19">
        <v>1</v>
      </c>
      <c r="F242" s="19">
        <v>7625</v>
      </c>
      <c r="G242" s="19">
        <f t="shared" si="56"/>
        <v>7625</v>
      </c>
      <c r="H242" s="19">
        <v>1</v>
      </c>
      <c r="I242" s="36">
        <v>0</v>
      </c>
      <c r="J242" s="19">
        <f t="shared" si="57"/>
        <v>0</v>
      </c>
    </row>
    <row r="243" spans="1:10" ht="22.5" x14ac:dyDescent="0.25">
      <c r="A243" s="16" t="s">
        <v>324</v>
      </c>
      <c r="B243" s="17" t="s">
        <v>17</v>
      </c>
      <c r="C243" s="17" t="s">
        <v>10</v>
      </c>
      <c r="D243" s="18" t="s">
        <v>293</v>
      </c>
      <c r="E243" s="19">
        <v>1</v>
      </c>
      <c r="F243" s="19">
        <v>5384.21</v>
      </c>
      <c r="G243" s="19">
        <f t="shared" si="56"/>
        <v>5384.21</v>
      </c>
      <c r="H243" s="19">
        <v>1</v>
      </c>
      <c r="I243" s="36">
        <v>0</v>
      </c>
      <c r="J243" s="19">
        <f t="shared" si="57"/>
        <v>0</v>
      </c>
    </row>
    <row r="244" spans="1:10" ht="22.5" x14ac:dyDescent="0.25">
      <c r="A244" s="16" t="s">
        <v>325</v>
      </c>
      <c r="B244" s="17" t="s">
        <v>17</v>
      </c>
      <c r="C244" s="17" t="s">
        <v>10</v>
      </c>
      <c r="D244" s="18" t="s">
        <v>293</v>
      </c>
      <c r="E244" s="19">
        <v>1</v>
      </c>
      <c r="F244" s="19">
        <v>7615.21</v>
      </c>
      <c r="G244" s="19">
        <f t="shared" si="56"/>
        <v>7615.21</v>
      </c>
      <c r="H244" s="19">
        <v>1</v>
      </c>
      <c r="I244" s="36">
        <v>0</v>
      </c>
      <c r="J244" s="19">
        <f t="shared" si="57"/>
        <v>0</v>
      </c>
    </row>
    <row r="245" spans="1:10" ht="22.5" x14ac:dyDescent="0.25">
      <c r="A245" s="16" t="s">
        <v>326</v>
      </c>
      <c r="B245" s="17" t="s">
        <v>17</v>
      </c>
      <c r="C245" s="17" t="s">
        <v>10</v>
      </c>
      <c r="D245" s="18" t="s">
        <v>297</v>
      </c>
      <c r="E245" s="19">
        <v>1</v>
      </c>
      <c r="F245" s="19">
        <v>1359</v>
      </c>
      <c r="G245" s="19">
        <f t="shared" si="56"/>
        <v>1359</v>
      </c>
      <c r="H245" s="19">
        <v>1</v>
      </c>
      <c r="I245" s="36">
        <v>0</v>
      </c>
      <c r="J245" s="19">
        <f t="shared" si="57"/>
        <v>0</v>
      </c>
    </row>
    <row r="246" spans="1:10" ht="22.5" x14ac:dyDescent="0.25">
      <c r="A246" s="16" t="s">
        <v>327</v>
      </c>
      <c r="B246" s="17" t="s">
        <v>17</v>
      </c>
      <c r="C246" s="17" t="s">
        <v>10</v>
      </c>
      <c r="D246" s="18" t="s">
        <v>299</v>
      </c>
      <c r="E246" s="19">
        <v>1</v>
      </c>
      <c r="F246" s="19">
        <v>9684.41</v>
      </c>
      <c r="G246" s="19">
        <f t="shared" si="56"/>
        <v>9684.41</v>
      </c>
      <c r="H246" s="19">
        <v>1</v>
      </c>
      <c r="I246" s="36">
        <v>0</v>
      </c>
      <c r="J246" s="19">
        <f t="shared" si="57"/>
        <v>0</v>
      </c>
    </row>
    <row r="247" spans="1:10" x14ac:dyDescent="0.25">
      <c r="A247" s="20"/>
      <c r="B247" s="20"/>
      <c r="C247" s="20"/>
      <c r="D247" s="21" t="s">
        <v>328</v>
      </c>
      <c r="E247" s="19">
        <v>1</v>
      </c>
      <c r="F247" s="22">
        <f>SUM(G240:G246)</f>
        <v>38297.879999999997</v>
      </c>
      <c r="G247" s="22">
        <f t="shared" si="56"/>
        <v>38297.879999999997</v>
      </c>
      <c r="H247" s="19">
        <v>1</v>
      </c>
      <c r="I247" s="22">
        <f>SUM(J240:J246)</f>
        <v>0</v>
      </c>
      <c r="J247" s="22">
        <f t="shared" si="57"/>
        <v>0</v>
      </c>
    </row>
    <row r="248" spans="1:10" ht="1.1499999999999999" customHeight="1" x14ac:dyDescent="0.25">
      <c r="A248" s="23"/>
      <c r="B248" s="23"/>
      <c r="C248" s="23"/>
      <c r="D248" s="24"/>
      <c r="E248" s="23"/>
      <c r="F248" s="23"/>
      <c r="G248" s="23"/>
      <c r="H248" s="23"/>
      <c r="I248" s="23"/>
      <c r="J248" s="23"/>
    </row>
    <row r="249" spans="1:10" x14ac:dyDescent="0.25">
      <c r="A249" s="13" t="s">
        <v>329</v>
      </c>
      <c r="B249" s="13" t="s">
        <v>9</v>
      </c>
      <c r="C249" s="13" t="s">
        <v>10</v>
      </c>
      <c r="D249" s="14" t="s">
        <v>330</v>
      </c>
      <c r="E249" s="15">
        <f t="shared" ref="E249:J249" si="58">E255</f>
        <v>1</v>
      </c>
      <c r="F249" s="15">
        <f t="shared" si="58"/>
        <v>24890.25</v>
      </c>
      <c r="G249" s="15">
        <f t="shared" si="58"/>
        <v>24890.25</v>
      </c>
      <c r="H249" s="15">
        <f t="shared" si="58"/>
        <v>1</v>
      </c>
      <c r="I249" s="15">
        <f t="shared" si="58"/>
        <v>0</v>
      </c>
      <c r="J249" s="15">
        <f t="shared" si="58"/>
        <v>0</v>
      </c>
    </row>
    <row r="250" spans="1:10" ht="22.5" x14ac:dyDescent="0.25">
      <c r="A250" s="16" t="s">
        <v>331</v>
      </c>
      <c r="B250" s="17" t="s">
        <v>17</v>
      </c>
      <c r="C250" s="17" t="s">
        <v>10</v>
      </c>
      <c r="D250" s="18" t="s">
        <v>289</v>
      </c>
      <c r="E250" s="19">
        <v>1</v>
      </c>
      <c r="F250" s="19">
        <v>2350.02</v>
      </c>
      <c r="G250" s="19">
        <f t="shared" ref="G250:G255" si="59">ROUND(E250*F250,2)</f>
        <v>2350.02</v>
      </c>
      <c r="H250" s="19">
        <v>1</v>
      </c>
      <c r="I250" s="36">
        <v>0</v>
      </c>
      <c r="J250" s="19">
        <f t="shared" ref="J250:J255" si="60">ROUND(H250*I250,2)</f>
        <v>0</v>
      </c>
    </row>
    <row r="251" spans="1:10" x14ac:dyDescent="0.25">
      <c r="A251" s="16" t="s">
        <v>332</v>
      </c>
      <c r="B251" s="17" t="s">
        <v>17</v>
      </c>
      <c r="C251" s="17" t="s">
        <v>10</v>
      </c>
      <c r="D251" s="18" t="s">
        <v>291</v>
      </c>
      <c r="E251" s="19">
        <v>1</v>
      </c>
      <c r="F251" s="19">
        <v>1494.01</v>
      </c>
      <c r="G251" s="19">
        <f t="shared" si="59"/>
        <v>1494.01</v>
      </c>
      <c r="H251" s="19">
        <v>1</v>
      </c>
      <c r="I251" s="36">
        <v>0</v>
      </c>
      <c r="J251" s="19">
        <f t="shared" si="60"/>
        <v>0</v>
      </c>
    </row>
    <row r="252" spans="1:10" ht="22.5" x14ac:dyDescent="0.25">
      <c r="A252" s="16" t="s">
        <v>333</v>
      </c>
      <c r="B252" s="17" t="s">
        <v>17</v>
      </c>
      <c r="C252" s="17" t="s">
        <v>10</v>
      </c>
      <c r="D252" s="18" t="s">
        <v>293</v>
      </c>
      <c r="E252" s="19">
        <v>1</v>
      </c>
      <c r="F252" s="19">
        <v>19045.02</v>
      </c>
      <c r="G252" s="19">
        <f t="shared" si="59"/>
        <v>19045.02</v>
      </c>
      <c r="H252" s="19">
        <v>1</v>
      </c>
      <c r="I252" s="36">
        <v>0</v>
      </c>
      <c r="J252" s="19">
        <f t="shared" si="60"/>
        <v>0</v>
      </c>
    </row>
    <row r="253" spans="1:10" ht="22.5" x14ac:dyDescent="0.25">
      <c r="A253" s="16" t="s">
        <v>334</v>
      </c>
      <c r="B253" s="17" t="s">
        <v>17</v>
      </c>
      <c r="C253" s="17" t="s">
        <v>10</v>
      </c>
      <c r="D253" s="18" t="s">
        <v>297</v>
      </c>
      <c r="E253" s="19">
        <v>1</v>
      </c>
      <c r="F253" s="19">
        <v>1017.01</v>
      </c>
      <c r="G253" s="19">
        <f t="shared" si="59"/>
        <v>1017.01</v>
      </c>
      <c r="H253" s="19">
        <v>1</v>
      </c>
      <c r="I253" s="36">
        <v>0</v>
      </c>
      <c r="J253" s="19">
        <f t="shared" si="60"/>
        <v>0</v>
      </c>
    </row>
    <row r="254" spans="1:10" ht="22.5" x14ac:dyDescent="0.25">
      <c r="A254" s="16" t="s">
        <v>335</v>
      </c>
      <c r="B254" s="17" t="s">
        <v>17</v>
      </c>
      <c r="C254" s="17" t="s">
        <v>10</v>
      </c>
      <c r="D254" s="18" t="s">
        <v>336</v>
      </c>
      <c r="E254" s="19">
        <v>1</v>
      </c>
      <c r="F254" s="19">
        <v>984.19</v>
      </c>
      <c r="G254" s="19">
        <f t="shared" si="59"/>
        <v>984.19</v>
      </c>
      <c r="H254" s="19">
        <v>1</v>
      </c>
      <c r="I254" s="36">
        <v>0</v>
      </c>
      <c r="J254" s="19">
        <f t="shared" si="60"/>
        <v>0</v>
      </c>
    </row>
    <row r="255" spans="1:10" x14ac:dyDescent="0.25">
      <c r="A255" s="20"/>
      <c r="B255" s="20"/>
      <c r="C255" s="20"/>
      <c r="D255" s="21" t="s">
        <v>337</v>
      </c>
      <c r="E255" s="19">
        <v>1</v>
      </c>
      <c r="F255" s="22">
        <f>SUM(G250:G254)</f>
        <v>24890.25</v>
      </c>
      <c r="G255" s="22">
        <f t="shared" si="59"/>
        <v>24890.25</v>
      </c>
      <c r="H255" s="19">
        <v>1</v>
      </c>
      <c r="I255" s="22">
        <f>SUM(J250:J254)</f>
        <v>0</v>
      </c>
      <c r="J255" s="22">
        <f t="shared" si="60"/>
        <v>0</v>
      </c>
    </row>
    <row r="256" spans="1:10" ht="1.1499999999999999" customHeight="1" x14ac:dyDescent="0.25">
      <c r="A256" s="23"/>
      <c r="B256" s="23"/>
      <c r="C256" s="23"/>
      <c r="D256" s="24"/>
      <c r="E256" s="23"/>
      <c r="F256" s="23"/>
      <c r="G256" s="23"/>
      <c r="H256" s="23"/>
      <c r="I256" s="23"/>
      <c r="J256" s="23"/>
    </row>
    <row r="257" spans="1:10" x14ac:dyDescent="0.25">
      <c r="A257" s="13" t="s">
        <v>338</v>
      </c>
      <c r="B257" s="13" t="s">
        <v>9</v>
      </c>
      <c r="C257" s="13" t="s">
        <v>10</v>
      </c>
      <c r="D257" s="14" t="s">
        <v>339</v>
      </c>
      <c r="E257" s="15">
        <f t="shared" ref="E257:J257" si="61">E264</f>
        <v>1</v>
      </c>
      <c r="F257" s="15">
        <f t="shared" si="61"/>
        <v>16433.64</v>
      </c>
      <c r="G257" s="15">
        <f t="shared" si="61"/>
        <v>16433.64</v>
      </c>
      <c r="H257" s="15">
        <f t="shared" si="61"/>
        <v>1</v>
      </c>
      <c r="I257" s="15">
        <f t="shared" si="61"/>
        <v>0</v>
      </c>
      <c r="J257" s="15">
        <f t="shared" si="61"/>
        <v>0</v>
      </c>
    </row>
    <row r="258" spans="1:10" x14ac:dyDescent="0.25">
      <c r="A258" s="16" t="s">
        <v>340</v>
      </c>
      <c r="B258" s="17" t="s">
        <v>17</v>
      </c>
      <c r="C258" s="17" t="s">
        <v>10</v>
      </c>
      <c r="D258" s="18" t="s">
        <v>341</v>
      </c>
      <c r="E258" s="19">
        <v>1</v>
      </c>
      <c r="F258" s="19">
        <v>1410.01</v>
      </c>
      <c r="G258" s="19">
        <f t="shared" ref="G258:G264" si="62">ROUND(E258*F258,2)</f>
        <v>1410.01</v>
      </c>
      <c r="H258" s="19">
        <v>1</v>
      </c>
      <c r="I258" s="36">
        <v>0</v>
      </c>
      <c r="J258" s="19">
        <f t="shared" ref="J258:J264" si="63">ROUND(H258*I258,2)</f>
        <v>0</v>
      </c>
    </row>
    <row r="259" spans="1:10" x14ac:dyDescent="0.25">
      <c r="A259" s="16" t="s">
        <v>342</v>
      </c>
      <c r="B259" s="17" t="s">
        <v>17</v>
      </c>
      <c r="C259" s="17" t="s">
        <v>10</v>
      </c>
      <c r="D259" s="18" t="s">
        <v>291</v>
      </c>
      <c r="E259" s="19">
        <v>1</v>
      </c>
      <c r="F259" s="19">
        <v>1242.4000000000001</v>
      </c>
      <c r="G259" s="19">
        <f t="shared" si="62"/>
        <v>1242.4000000000001</v>
      </c>
      <c r="H259" s="19">
        <v>1</v>
      </c>
      <c r="I259" s="36">
        <v>0</v>
      </c>
      <c r="J259" s="19">
        <f t="shared" si="63"/>
        <v>0</v>
      </c>
    </row>
    <row r="260" spans="1:10" x14ac:dyDescent="0.25">
      <c r="A260" s="16" t="s">
        <v>343</v>
      </c>
      <c r="B260" s="17" t="s">
        <v>17</v>
      </c>
      <c r="C260" s="17" t="s">
        <v>10</v>
      </c>
      <c r="D260" s="18" t="s">
        <v>301</v>
      </c>
      <c r="E260" s="19">
        <v>1</v>
      </c>
      <c r="F260" s="19">
        <v>5840.01</v>
      </c>
      <c r="G260" s="19">
        <f t="shared" si="62"/>
        <v>5840.01</v>
      </c>
      <c r="H260" s="19">
        <v>1</v>
      </c>
      <c r="I260" s="36">
        <v>0</v>
      </c>
      <c r="J260" s="19">
        <f t="shared" si="63"/>
        <v>0</v>
      </c>
    </row>
    <row r="261" spans="1:10" x14ac:dyDescent="0.25">
      <c r="A261" s="16" t="s">
        <v>344</v>
      </c>
      <c r="B261" s="17" t="s">
        <v>17</v>
      </c>
      <c r="C261" s="17" t="s">
        <v>10</v>
      </c>
      <c r="D261" s="18" t="s">
        <v>301</v>
      </c>
      <c r="E261" s="19">
        <v>1</v>
      </c>
      <c r="F261" s="19">
        <v>3932.01</v>
      </c>
      <c r="G261" s="19">
        <f t="shared" si="62"/>
        <v>3932.01</v>
      </c>
      <c r="H261" s="19">
        <v>1</v>
      </c>
      <c r="I261" s="36">
        <v>0</v>
      </c>
      <c r="J261" s="19">
        <f t="shared" si="63"/>
        <v>0</v>
      </c>
    </row>
    <row r="262" spans="1:10" ht="22.5" x14ac:dyDescent="0.25">
      <c r="A262" s="16" t="s">
        <v>345</v>
      </c>
      <c r="B262" s="17" t="s">
        <v>17</v>
      </c>
      <c r="C262" s="17" t="s">
        <v>10</v>
      </c>
      <c r="D262" s="18" t="s">
        <v>304</v>
      </c>
      <c r="E262" s="19">
        <v>1</v>
      </c>
      <c r="F262" s="19">
        <v>2317.1999999999998</v>
      </c>
      <c r="G262" s="19">
        <f t="shared" si="62"/>
        <v>2317.1999999999998</v>
      </c>
      <c r="H262" s="19">
        <v>1</v>
      </c>
      <c r="I262" s="36">
        <v>0</v>
      </c>
      <c r="J262" s="19">
        <f t="shared" si="63"/>
        <v>0</v>
      </c>
    </row>
    <row r="263" spans="1:10" x14ac:dyDescent="0.25">
      <c r="A263" s="16" t="s">
        <v>346</v>
      </c>
      <c r="B263" s="17" t="s">
        <v>17</v>
      </c>
      <c r="C263" s="17" t="s">
        <v>10</v>
      </c>
      <c r="D263" s="18" t="s">
        <v>347</v>
      </c>
      <c r="E263" s="19">
        <v>1</v>
      </c>
      <c r="F263" s="19">
        <v>1692.01</v>
      </c>
      <c r="G263" s="19">
        <f t="shared" si="62"/>
        <v>1692.01</v>
      </c>
      <c r="H263" s="19">
        <v>1</v>
      </c>
      <c r="I263" s="36">
        <v>0</v>
      </c>
      <c r="J263" s="19">
        <f t="shared" si="63"/>
        <v>0</v>
      </c>
    </row>
    <row r="264" spans="1:10" x14ac:dyDescent="0.25">
      <c r="A264" s="20"/>
      <c r="B264" s="20"/>
      <c r="C264" s="20"/>
      <c r="D264" s="21" t="s">
        <v>348</v>
      </c>
      <c r="E264" s="19">
        <v>1</v>
      </c>
      <c r="F264" s="22">
        <f>SUM(G258:G263)</f>
        <v>16433.64</v>
      </c>
      <c r="G264" s="22">
        <f t="shared" si="62"/>
        <v>16433.64</v>
      </c>
      <c r="H264" s="19">
        <v>1</v>
      </c>
      <c r="I264" s="22">
        <f>SUM(J258:J263)</f>
        <v>0</v>
      </c>
      <c r="J264" s="22">
        <f t="shared" si="63"/>
        <v>0</v>
      </c>
    </row>
    <row r="265" spans="1:10" ht="1.1499999999999999" customHeight="1" x14ac:dyDescent="0.25">
      <c r="A265" s="23"/>
      <c r="B265" s="23"/>
      <c r="C265" s="23"/>
      <c r="D265" s="24"/>
      <c r="E265" s="23"/>
      <c r="F265" s="23"/>
      <c r="G265" s="23"/>
      <c r="H265" s="23"/>
      <c r="I265" s="23"/>
      <c r="J265" s="23"/>
    </row>
    <row r="266" spans="1:10" x14ac:dyDescent="0.25">
      <c r="A266" s="13" t="s">
        <v>349</v>
      </c>
      <c r="B266" s="13" t="s">
        <v>9</v>
      </c>
      <c r="C266" s="13" t="s">
        <v>10</v>
      </c>
      <c r="D266" s="14" t="s">
        <v>350</v>
      </c>
      <c r="E266" s="15">
        <f t="shared" ref="E266:J266" si="64">E268</f>
        <v>1</v>
      </c>
      <c r="F266" s="15">
        <f t="shared" si="64"/>
        <v>3384.03</v>
      </c>
      <c r="G266" s="15">
        <f t="shared" si="64"/>
        <v>3384.03</v>
      </c>
      <c r="H266" s="15">
        <f t="shared" si="64"/>
        <v>1</v>
      </c>
      <c r="I266" s="15">
        <f t="shared" si="64"/>
        <v>0</v>
      </c>
      <c r="J266" s="15">
        <f t="shared" si="64"/>
        <v>0</v>
      </c>
    </row>
    <row r="267" spans="1:10" ht="22.5" x14ac:dyDescent="0.25">
      <c r="A267" s="16" t="s">
        <v>351</v>
      </c>
      <c r="B267" s="17" t="s">
        <v>17</v>
      </c>
      <c r="C267" s="17" t="s">
        <v>10</v>
      </c>
      <c r="D267" s="18" t="s">
        <v>352</v>
      </c>
      <c r="E267" s="19">
        <v>1</v>
      </c>
      <c r="F267" s="19">
        <v>3384.03</v>
      </c>
      <c r="G267" s="19">
        <f>ROUND(E267*F267,2)</f>
        <v>3384.03</v>
      </c>
      <c r="H267" s="19">
        <v>1</v>
      </c>
      <c r="I267" s="36">
        <v>0</v>
      </c>
      <c r="J267" s="19">
        <f>ROUND(H267*I267,2)</f>
        <v>0</v>
      </c>
    </row>
    <row r="268" spans="1:10" x14ac:dyDescent="0.25">
      <c r="A268" s="20"/>
      <c r="B268" s="20"/>
      <c r="C268" s="20"/>
      <c r="D268" s="21" t="s">
        <v>353</v>
      </c>
      <c r="E268" s="19">
        <v>1</v>
      </c>
      <c r="F268" s="22">
        <f>G267</f>
        <v>3384.03</v>
      </c>
      <c r="G268" s="22">
        <f>ROUND(E268*F268,2)</f>
        <v>3384.03</v>
      </c>
      <c r="H268" s="19">
        <v>1</v>
      </c>
      <c r="I268" s="22">
        <f>J267</f>
        <v>0</v>
      </c>
      <c r="J268" s="22">
        <f>ROUND(H268*I268,2)</f>
        <v>0</v>
      </c>
    </row>
    <row r="269" spans="1:10" ht="1.1499999999999999" customHeight="1" x14ac:dyDescent="0.25">
      <c r="A269" s="23"/>
      <c r="B269" s="23"/>
      <c r="C269" s="23"/>
      <c r="D269" s="24"/>
      <c r="E269" s="23"/>
      <c r="F269" s="23"/>
      <c r="G269" s="23"/>
      <c r="H269" s="23"/>
      <c r="I269" s="23"/>
      <c r="J269" s="23"/>
    </row>
    <row r="270" spans="1:10" x14ac:dyDescent="0.25">
      <c r="A270" s="13" t="s">
        <v>354</v>
      </c>
      <c r="B270" s="13" t="s">
        <v>9</v>
      </c>
      <c r="C270" s="13" t="s">
        <v>10</v>
      </c>
      <c r="D270" s="14" t="s">
        <v>355</v>
      </c>
      <c r="E270" s="15">
        <f t="shared" ref="E270:J270" si="65">E273</f>
        <v>1</v>
      </c>
      <c r="F270" s="15">
        <f t="shared" si="65"/>
        <v>72958.490000000005</v>
      </c>
      <c r="G270" s="15">
        <f t="shared" si="65"/>
        <v>72958.490000000005</v>
      </c>
      <c r="H270" s="15">
        <f t="shared" si="65"/>
        <v>1</v>
      </c>
      <c r="I270" s="15">
        <f t="shared" si="65"/>
        <v>0</v>
      </c>
      <c r="J270" s="15">
        <f t="shared" si="65"/>
        <v>0</v>
      </c>
    </row>
    <row r="271" spans="1:10" x14ac:dyDescent="0.25">
      <c r="A271" s="16" t="s">
        <v>356</v>
      </c>
      <c r="B271" s="17" t="s">
        <v>17</v>
      </c>
      <c r="C271" s="17" t="s">
        <v>10</v>
      </c>
      <c r="D271" s="18" t="s">
        <v>357</v>
      </c>
      <c r="E271" s="19">
        <v>156</v>
      </c>
      <c r="F271" s="19">
        <v>94</v>
      </c>
      <c r="G271" s="19">
        <f>ROUND(E271*F271,2)</f>
        <v>14664</v>
      </c>
      <c r="H271" s="19">
        <v>156</v>
      </c>
      <c r="I271" s="36">
        <v>0</v>
      </c>
      <c r="J271" s="19">
        <f>ROUND(H271*I271,2)</f>
        <v>0</v>
      </c>
    </row>
    <row r="272" spans="1:10" ht="22.5" x14ac:dyDescent="0.25">
      <c r="A272" s="16" t="s">
        <v>358</v>
      </c>
      <c r="B272" s="17" t="s">
        <v>17</v>
      </c>
      <c r="C272" s="17" t="s">
        <v>10</v>
      </c>
      <c r="D272" s="18" t="s">
        <v>299</v>
      </c>
      <c r="E272" s="19">
        <v>1</v>
      </c>
      <c r="F272" s="19">
        <v>58294.49</v>
      </c>
      <c r="G272" s="19">
        <f>ROUND(E272*F272,2)</f>
        <v>58294.49</v>
      </c>
      <c r="H272" s="19">
        <v>1</v>
      </c>
      <c r="I272" s="36">
        <v>0</v>
      </c>
      <c r="J272" s="19">
        <f>ROUND(H272*I272,2)</f>
        <v>0</v>
      </c>
    </row>
    <row r="273" spans="1:10" x14ac:dyDescent="0.25">
      <c r="A273" s="20"/>
      <c r="B273" s="20"/>
      <c r="C273" s="20"/>
      <c r="D273" s="21" t="s">
        <v>359</v>
      </c>
      <c r="E273" s="19">
        <v>1</v>
      </c>
      <c r="F273" s="22">
        <f>SUM(G271:G272)</f>
        <v>72958.490000000005</v>
      </c>
      <c r="G273" s="22">
        <f>ROUND(E273*F273,2)</f>
        <v>72958.490000000005</v>
      </c>
      <c r="H273" s="19">
        <v>1</v>
      </c>
      <c r="I273" s="22">
        <f>SUM(J271:J272)</f>
        <v>0</v>
      </c>
      <c r="J273" s="22">
        <f>ROUND(H273*I273,2)</f>
        <v>0</v>
      </c>
    </row>
    <row r="274" spans="1:10" ht="1.1499999999999999" customHeight="1" x14ac:dyDescent="0.25">
      <c r="A274" s="23"/>
      <c r="B274" s="23"/>
      <c r="C274" s="23"/>
      <c r="D274" s="24"/>
      <c r="E274" s="23"/>
      <c r="F274" s="23"/>
      <c r="G274" s="23"/>
      <c r="H274" s="23"/>
      <c r="I274" s="23"/>
      <c r="J274" s="23"/>
    </row>
    <row r="275" spans="1:10" x14ac:dyDescent="0.25">
      <c r="A275" s="20"/>
      <c r="B275" s="20"/>
      <c r="C275" s="20"/>
      <c r="D275" s="21" t="s">
        <v>360</v>
      </c>
      <c r="E275" s="19">
        <v>1</v>
      </c>
      <c r="F275" s="22">
        <f>G209+G214+G228+G239+G249+G257+G266+G270</f>
        <v>265093.15000000002</v>
      </c>
      <c r="G275" s="22">
        <f>ROUND(E275*F275,2)</f>
        <v>265093.15000000002</v>
      </c>
      <c r="H275" s="19">
        <v>1</v>
      </c>
      <c r="I275" s="22">
        <f>J209+J214+J228+J239+J249+J257+J266+J270</f>
        <v>0</v>
      </c>
      <c r="J275" s="22">
        <f>ROUND(H275*I275,2)</f>
        <v>0</v>
      </c>
    </row>
    <row r="276" spans="1:10" ht="1.1499999999999999" customHeight="1" x14ac:dyDescent="0.25">
      <c r="A276" s="23"/>
      <c r="B276" s="23"/>
      <c r="C276" s="23"/>
      <c r="D276" s="24"/>
      <c r="E276" s="23"/>
      <c r="F276" s="23"/>
      <c r="G276" s="23"/>
      <c r="H276" s="23"/>
      <c r="I276" s="23"/>
      <c r="J276" s="23"/>
    </row>
    <row r="277" spans="1:10" ht="22.5" x14ac:dyDescent="0.25">
      <c r="A277" s="10" t="s">
        <v>361</v>
      </c>
      <c r="B277" s="10" t="s">
        <v>9</v>
      </c>
      <c r="C277" s="10" t="s">
        <v>10</v>
      </c>
      <c r="D277" s="11" t="s">
        <v>362</v>
      </c>
      <c r="E277" s="12">
        <f t="shared" ref="E277:J277" si="66">E308</f>
        <v>1</v>
      </c>
      <c r="F277" s="12">
        <f t="shared" si="66"/>
        <v>35189.31</v>
      </c>
      <c r="G277" s="12">
        <f t="shared" si="66"/>
        <v>35189.31</v>
      </c>
      <c r="H277" s="12">
        <f t="shared" si="66"/>
        <v>1</v>
      </c>
      <c r="I277" s="12">
        <f t="shared" si="66"/>
        <v>0</v>
      </c>
      <c r="J277" s="12">
        <f t="shared" si="66"/>
        <v>0</v>
      </c>
    </row>
    <row r="278" spans="1:10" x14ac:dyDescent="0.25">
      <c r="A278" s="13" t="s">
        <v>363</v>
      </c>
      <c r="B278" s="13" t="s">
        <v>9</v>
      </c>
      <c r="C278" s="13" t="s">
        <v>10</v>
      </c>
      <c r="D278" s="14" t="s">
        <v>364</v>
      </c>
      <c r="E278" s="15">
        <f t="shared" ref="E278:J278" si="67">E290</f>
        <v>1</v>
      </c>
      <c r="F278" s="15">
        <f t="shared" si="67"/>
        <v>22926.959999999999</v>
      </c>
      <c r="G278" s="15">
        <f t="shared" si="67"/>
        <v>22926.959999999999</v>
      </c>
      <c r="H278" s="15">
        <f t="shared" si="67"/>
        <v>1</v>
      </c>
      <c r="I278" s="15">
        <f t="shared" si="67"/>
        <v>0</v>
      </c>
      <c r="J278" s="15">
        <f t="shared" si="67"/>
        <v>0</v>
      </c>
    </row>
    <row r="279" spans="1:10" ht="22.5" x14ac:dyDescent="0.25">
      <c r="A279" s="16" t="s">
        <v>365</v>
      </c>
      <c r="B279" s="17" t="s">
        <v>17</v>
      </c>
      <c r="C279" s="17" t="s">
        <v>57</v>
      </c>
      <c r="D279" s="18" t="s">
        <v>366</v>
      </c>
      <c r="E279" s="19">
        <v>1</v>
      </c>
      <c r="F279" s="19">
        <v>517.96</v>
      </c>
      <c r="G279" s="19">
        <f t="shared" ref="G279:G290" si="68">ROUND(E279*F279,2)</f>
        <v>517.96</v>
      </c>
      <c r="H279" s="19">
        <v>1</v>
      </c>
      <c r="I279" s="36">
        <v>0</v>
      </c>
      <c r="J279" s="19">
        <f t="shared" ref="J279:J290" si="69">ROUND(H279*I279,2)</f>
        <v>0</v>
      </c>
    </row>
    <row r="280" spans="1:10" ht="22.5" x14ac:dyDescent="0.25">
      <c r="A280" s="16" t="s">
        <v>367</v>
      </c>
      <c r="B280" s="17" t="s">
        <v>17</v>
      </c>
      <c r="C280" s="17" t="s">
        <v>57</v>
      </c>
      <c r="D280" s="18" t="s">
        <v>368</v>
      </c>
      <c r="E280" s="19">
        <v>1</v>
      </c>
      <c r="F280" s="19">
        <v>2011.8</v>
      </c>
      <c r="G280" s="19">
        <f t="shared" si="68"/>
        <v>2011.8</v>
      </c>
      <c r="H280" s="19">
        <v>1</v>
      </c>
      <c r="I280" s="36">
        <v>0</v>
      </c>
      <c r="J280" s="19">
        <f t="shared" si="69"/>
        <v>0</v>
      </c>
    </row>
    <row r="281" spans="1:10" ht="22.5" x14ac:dyDescent="0.25">
      <c r="A281" s="16" t="s">
        <v>369</v>
      </c>
      <c r="B281" s="17" t="s">
        <v>17</v>
      </c>
      <c r="C281" s="17" t="s">
        <v>10</v>
      </c>
      <c r="D281" s="18" t="s">
        <v>370</v>
      </c>
      <c r="E281" s="19">
        <v>1</v>
      </c>
      <c r="F281" s="19">
        <v>3896.39</v>
      </c>
      <c r="G281" s="19">
        <f t="shared" si="68"/>
        <v>3896.39</v>
      </c>
      <c r="H281" s="19">
        <v>1</v>
      </c>
      <c r="I281" s="36">
        <v>0</v>
      </c>
      <c r="J281" s="19">
        <f t="shared" si="69"/>
        <v>0</v>
      </c>
    </row>
    <row r="282" spans="1:10" ht="22.5" x14ac:dyDescent="0.25">
      <c r="A282" s="16" t="s">
        <v>371</v>
      </c>
      <c r="B282" s="17" t="s">
        <v>17</v>
      </c>
      <c r="C282" s="17" t="s">
        <v>57</v>
      </c>
      <c r="D282" s="18" t="s">
        <v>372</v>
      </c>
      <c r="E282" s="19">
        <v>1</v>
      </c>
      <c r="F282" s="19">
        <v>2497.19</v>
      </c>
      <c r="G282" s="19">
        <f t="shared" si="68"/>
        <v>2497.19</v>
      </c>
      <c r="H282" s="19">
        <v>1</v>
      </c>
      <c r="I282" s="36">
        <v>0</v>
      </c>
      <c r="J282" s="19">
        <f t="shared" si="69"/>
        <v>0</v>
      </c>
    </row>
    <row r="283" spans="1:10" ht="22.5" x14ac:dyDescent="0.25">
      <c r="A283" s="16" t="s">
        <v>373</v>
      </c>
      <c r="B283" s="17" t="s">
        <v>17</v>
      </c>
      <c r="C283" s="17" t="s">
        <v>57</v>
      </c>
      <c r="D283" s="18" t="s">
        <v>374</v>
      </c>
      <c r="E283" s="19">
        <v>1</v>
      </c>
      <c r="F283" s="19">
        <v>2497.19</v>
      </c>
      <c r="G283" s="19">
        <f t="shared" si="68"/>
        <v>2497.19</v>
      </c>
      <c r="H283" s="19">
        <v>1</v>
      </c>
      <c r="I283" s="36">
        <v>0</v>
      </c>
      <c r="J283" s="19">
        <f t="shared" si="69"/>
        <v>0</v>
      </c>
    </row>
    <row r="284" spans="1:10" x14ac:dyDescent="0.25">
      <c r="A284" s="16" t="s">
        <v>375</v>
      </c>
      <c r="B284" s="17" t="s">
        <v>17</v>
      </c>
      <c r="C284" s="17" t="s">
        <v>57</v>
      </c>
      <c r="D284" s="18" t="s">
        <v>376</v>
      </c>
      <c r="E284" s="19">
        <v>2</v>
      </c>
      <c r="F284" s="19">
        <v>1490.57</v>
      </c>
      <c r="G284" s="19">
        <f t="shared" si="68"/>
        <v>2981.14</v>
      </c>
      <c r="H284" s="19">
        <v>2</v>
      </c>
      <c r="I284" s="36">
        <v>0</v>
      </c>
      <c r="J284" s="19">
        <f t="shared" si="69"/>
        <v>0</v>
      </c>
    </row>
    <row r="285" spans="1:10" x14ac:dyDescent="0.25">
      <c r="A285" s="16" t="s">
        <v>377</v>
      </c>
      <c r="B285" s="17" t="s">
        <v>17</v>
      </c>
      <c r="C285" s="17" t="s">
        <v>378</v>
      </c>
      <c r="D285" s="18" t="s">
        <v>379</v>
      </c>
      <c r="E285" s="19">
        <v>50</v>
      </c>
      <c r="F285" s="19">
        <v>22.18</v>
      </c>
      <c r="G285" s="19">
        <f t="shared" si="68"/>
        <v>1109</v>
      </c>
      <c r="H285" s="19">
        <v>50</v>
      </c>
      <c r="I285" s="36">
        <v>0</v>
      </c>
      <c r="J285" s="19">
        <f t="shared" si="69"/>
        <v>0</v>
      </c>
    </row>
    <row r="286" spans="1:10" x14ac:dyDescent="0.25">
      <c r="A286" s="16" t="s">
        <v>380</v>
      </c>
      <c r="B286" s="17" t="s">
        <v>17</v>
      </c>
      <c r="C286" s="17" t="s">
        <v>378</v>
      </c>
      <c r="D286" s="18" t="s">
        <v>381</v>
      </c>
      <c r="E286" s="19">
        <v>250</v>
      </c>
      <c r="F286" s="19">
        <v>17</v>
      </c>
      <c r="G286" s="19">
        <f t="shared" si="68"/>
        <v>4250</v>
      </c>
      <c r="H286" s="19">
        <v>250</v>
      </c>
      <c r="I286" s="36">
        <v>0</v>
      </c>
      <c r="J286" s="19">
        <f t="shared" si="69"/>
        <v>0</v>
      </c>
    </row>
    <row r="287" spans="1:10" x14ac:dyDescent="0.25">
      <c r="A287" s="16" t="s">
        <v>382</v>
      </c>
      <c r="B287" s="17" t="s">
        <v>17</v>
      </c>
      <c r="C287" s="17" t="s">
        <v>57</v>
      </c>
      <c r="D287" s="18" t="s">
        <v>383</v>
      </c>
      <c r="E287" s="19">
        <v>1</v>
      </c>
      <c r="F287" s="19">
        <v>1648.22</v>
      </c>
      <c r="G287" s="19">
        <f t="shared" si="68"/>
        <v>1648.22</v>
      </c>
      <c r="H287" s="19">
        <v>1</v>
      </c>
      <c r="I287" s="36">
        <v>0</v>
      </c>
      <c r="J287" s="19">
        <f t="shared" si="69"/>
        <v>0</v>
      </c>
    </row>
    <row r="288" spans="1:10" ht="22.5" x14ac:dyDescent="0.25">
      <c r="A288" s="16" t="s">
        <v>384</v>
      </c>
      <c r="B288" s="17" t="s">
        <v>17</v>
      </c>
      <c r="C288" s="17" t="s">
        <v>57</v>
      </c>
      <c r="D288" s="18" t="s">
        <v>385</v>
      </c>
      <c r="E288" s="19">
        <v>3</v>
      </c>
      <c r="F288" s="19">
        <v>203.06</v>
      </c>
      <c r="G288" s="19">
        <f t="shared" si="68"/>
        <v>609.17999999999995</v>
      </c>
      <c r="H288" s="19">
        <v>3</v>
      </c>
      <c r="I288" s="36">
        <v>0</v>
      </c>
      <c r="J288" s="19">
        <f t="shared" si="69"/>
        <v>0</v>
      </c>
    </row>
    <row r="289" spans="1:10" x14ac:dyDescent="0.25">
      <c r="A289" s="16" t="s">
        <v>386</v>
      </c>
      <c r="B289" s="17" t="s">
        <v>17</v>
      </c>
      <c r="C289" s="17" t="s">
        <v>378</v>
      </c>
      <c r="D289" s="18" t="s">
        <v>387</v>
      </c>
      <c r="E289" s="19">
        <v>1</v>
      </c>
      <c r="F289" s="19">
        <v>908.89</v>
      </c>
      <c r="G289" s="19">
        <f t="shared" si="68"/>
        <v>908.89</v>
      </c>
      <c r="H289" s="19">
        <v>1</v>
      </c>
      <c r="I289" s="36">
        <v>0</v>
      </c>
      <c r="J289" s="19">
        <f t="shared" si="69"/>
        <v>0</v>
      </c>
    </row>
    <row r="290" spans="1:10" x14ac:dyDescent="0.25">
      <c r="A290" s="20"/>
      <c r="B290" s="20"/>
      <c r="C290" s="20"/>
      <c r="D290" s="21" t="s">
        <v>388</v>
      </c>
      <c r="E290" s="19">
        <v>1</v>
      </c>
      <c r="F290" s="22">
        <f>SUM(G279:G289)</f>
        <v>22926.959999999999</v>
      </c>
      <c r="G290" s="22">
        <f t="shared" si="68"/>
        <v>22926.959999999999</v>
      </c>
      <c r="H290" s="19">
        <v>1</v>
      </c>
      <c r="I290" s="22">
        <f>SUM(J279:J289)</f>
        <v>0</v>
      </c>
      <c r="J290" s="22">
        <f t="shared" si="69"/>
        <v>0</v>
      </c>
    </row>
    <row r="291" spans="1:10" ht="1.1499999999999999" customHeight="1" x14ac:dyDescent="0.25">
      <c r="A291" s="23"/>
      <c r="B291" s="23"/>
      <c r="C291" s="23"/>
      <c r="D291" s="24"/>
      <c r="E291" s="23"/>
      <c r="F291" s="23"/>
      <c r="G291" s="23"/>
      <c r="H291" s="23"/>
      <c r="I291" s="23"/>
      <c r="J291" s="23"/>
    </row>
    <row r="292" spans="1:10" x14ac:dyDescent="0.25">
      <c r="A292" s="13" t="s">
        <v>389</v>
      </c>
      <c r="B292" s="13" t="s">
        <v>9</v>
      </c>
      <c r="C292" s="13" t="s">
        <v>10</v>
      </c>
      <c r="D292" s="14" t="s">
        <v>390</v>
      </c>
      <c r="E292" s="15">
        <f t="shared" ref="E292:J292" si="70">E294</f>
        <v>1</v>
      </c>
      <c r="F292" s="15">
        <f t="shared" si="70"/>
        <v>2981.14</v>
      </c>
      <c r="G292" s="15">
        <f t="shared" si="70"/>
        <v>2981.14</v>
      </c>
      <c r="H292" s="15">
        <f t="shared" si="70"/>
        <v>1</v>
      </c>
      <c r="I292" s="15">
        <f t="shared" si="70"/>
        <v>0</v>
      </c>
      <c r="J292" s="15">
        <f t="shared" si="70"/>
        <v>0</v>
      </c>
    </row>
    <row r="293" spans="1:10" x14ac:dyDescent="0.25">
      <c r="A293" s="16" t="s">
        <v>375</v>
      </c>
      <c r="B293" s="17" t="s">
        <v>17</v>
      </c>
      <c r="C293" s="17" t="s">
        <v>57</v>
      </c>
      <c r="D293" s="18" t="s">
        <v>376</v>
      </c>
      <c r="E293" s="19">
        <v>2</v>
      </c>
      <c r="F293" s="19">
        <v>1490.57</v>
      </c>
      <c r="G293" s="19">
        <f>ROUND(E293*F293,2)</f>
        <v>2981.14</v>
      </c>
      <c r="H293" s="19">
        <v>2</v>
      </c>
      <c r="I293" s="36">
        <v>0</v>
      </c>
      <c r="J293" s="19">
        <f>ROUND(H293*I293,2)</f>
        <v>0</v>
      </c>
    </row>
    <row r="294" spans="1:10" x14ac:dyDescent="0.25">
      <c r="A294" s="20"/>
      <c r="B294" s="20"/>
      <c r="C294" s="20"/>
      <c r="D294" s="21" t="s">
        <v>391</v>
      </c>
      <c r="E294" s="19">
        <v>1</v>
      </c>
      <c r="F294" s="22">
        <f>G293</f>
        <v>2981.14</v>
      </c>
      <c r="G294" s="22">
        <f>ROUND(E294*F294,2)</f>
        <v>2981.14</v>
      </c>
      <c r="H294" s="19">
        <v>1</v>
      </c>
      <c r="I294" s="22">
        <f>J293</f>
        <v>0</v>
      </c>
      <c r="J294" s="22">
        <f>ROUND(H294*I294,2)</f>
        <v>0</v>
      </c>
    </row>
    <row r="295" spans="1:10" ht="1.1499999999999999" customHeight="1" x14ac:dyDescent="0.25">
      <c r="A295" s="23"/>
      <c r="B295" s="23"/>
      <c r="C295" s="23"/>
      <c r="D295" s="24"/>
      <c r="E295" s="23"/>
      <c r="F295" s="23"/>
      <c r="G295" s="23"/>
      <c r="H295" s="23"/>
      <c r="I295" s="23"/>
      <c r="J295" s="23"/>
    </row>
    <row r="296" spans="1:10" ht="22.5" x14ac:dyDescent="0.25">
      <c r="A296" s="13" t="s">
        <v>392</v>
      </c>
      <c r="B296" s="13" t="s">
        <v>9</v>
      </c>
      <c r="C296" s="13" t="s">
        <v>10</v>
      </c>
      <c r="D296" s="14" t="s">
        <v>393</v>
      </c>
      <c r="E296" s="15">
        <f t="shared" ref="E296:J296" si="71">E306</f>
        <v>1</v>
      </c>
      <c r="F296" s="15">
        <f t="shared" si="71"/>
        <v>9281.2099999999991</v>
      </c>
      <c r="G296" s="15">
        <f t="shared" si="71"/>
        <v>9281.2099999999991</v>
      </c>
      <c r="H296" s="15">
        <f t="shared" si="71"/>
        <v>1</v>
      </c>
      <c r="I296" s="15">
        <f t="shared" si="71"/>
        <v>0</v>
      </c>
      <c r="J296" s="15">
        <f t="shared" si="71"/>
        <v>0</v>
      </c>
    </row>
    <row r="297" spans="1:10" ht="22.5" x14ac:dyDescent="0.25">
      <c r="A297" s="16" t="s">
        <v>394</v>
      </c>
      <c r="B297" s="17" t="s">
        <v>17</v>
      </c>
      <c r="C297" s="17" t="s">
        <v>10</v>
      </c>
      <c r="D297" s="18" t="s">
        <v>395</v>
      </c>
      <c r="E297" s="19">
        <v>1</v>
      </c>
      <c r="F297" s="19">
        <v>2240.25</v>
      </c>
      <c r="G297" s="19">
        <f t="shared" ref="G297:G306" si="72">ROUND(E297*F297,2)</f>
        <v>2240.25</v>
      </c>
      <c r="H297" s="19">
        <v>1</v>
      </c>
      <c r="I297" s="36">
        <v>0</v>
      </c>
      <c r="J297" s="19">
        <f t="shared" ref="J297:J306" si="73">ROUND(H297*I297,2)</f>
        <v>0</v>
      </c>
    </row>
    <row r="298" spans="1:10" ht="22.5" x14ac:dyDescent="0.25">
      <c r="A298" s="16" t="s">
        <v>396</v>
      </c>
      <c r="B298" s="17" t="s">
        <v>17</v>
      </c>
      <c r="C298" s="17" t="s">
        <v>10</v>
      </c>
      <c r="D298" s="18" t="s">
        <v>397</v>
      </c>
      <c r="E298" s="19">
        <v>2</v>
      </c>
      <c r="F298" s="19">
        <v>83.14</v>
      </c>
      <c r="G298" s="19">
        <f t="shared" si="72"/>
        <v>166.28</v>
      </c>
      <c r="H298" s="19">
        <v>2</v>
      </c>
      <c r="I298" s="36">
        <v>0</v>
      </c>
      <c r="J298" s="19">
        <f t="shared" si="73"/>
        <v>0</v>
      </c>
    </row>
    <row r="299" spans="1:10" x14ac:dyDescent="0.25">
      <c r="A299" s="16" t="s">
        <v>398</v>
      </c>
      <c r="B299" s="17" t="s">
        <v>17</v>
      </c>
      <c r="C299" s="17" t="s">
        <v>57</v>
      </c>
      <c r="D299" s="18" t="s">
        <v>399</v>
      </c>
      <c r="E299" s="19">
        <v>1</v>
      </c>
      <c r="F299" s="19">
        <v>301.27</v>
      </c>
      <c r="G299" s="19">
        <f t="shared" si="72"/>
        <v>301.27</v>
      </c>
      <c r="H299" s="19">
        <v>1</v>
      </c>
      <c r="I299" s="36">
        <v>0</v>
      </c>
      <c r="J299" s="19">
        <f t="shared" si="73"/>
        <v>0</v>
      </c>
    </row>
    <row r="300" spans="1:10" ht="22.5" x14ac:dyDescent="0.25">
      <c r="A300" s="16" t="s">
        <v>400</v>
      </c>
      <c r="B300" s="17" t="s">
        <v>17</v>
      </c>
      <c r="C300" s="17" t="s">
        <v>401</v>
      </c>
      <c r="D300" s="18" t="s">
        <v>402</v>
      </c>
      <c r="E300" s="19">
        <v>1</v>
      </c>
      <c r="F300" s="19">
        <v>3301.18</v>
      </c>
      <c r="G300" s="19">
        <f t="shared" si="72"/>
        <v>3301.18</v>
      </c>
      <c r="H300" s="19">
        <v>1</v>
      </c>
      <c r="I300" s="36">
        <v>0</v>
      </c>
      <c r="J300" s="19">
        <f t="shared" si="73"/>
        <v>0</v>
      </c>
    </row>
    <row r="301" spans="1:10" x14ac:dyDescent="0.25">
      <c r="A301" s="16" t="s">
        <v>403</v>
      </c>
      <c r="B301" s="17" t="s">
        <v>17</v>
      </c>
      <c r="C301" s="17" t="s">
        <v>57</v>
      </c>
      <c r="D301" s="18" t="s">
        <v>404</v>
      </c>
      <c r="E301" s="19">
        <v>1</v>
      </c>
      <c r="F301" s="19">
        <v>398.66</v>
      </c>
      <c r="G301" s="19">
        <f t="shared" si="72"/>
        <v>398.66</v>
      </c>
      <c r="H301" s="19">
        <v>1</v>
      </c>
      <c r="I301" s="36">
        <v>0</v>
      </c>
      <c r="J301" s="19">
        <f t="shared" si="73"/>
        <v>0</v>
      </c>
    </row>
    <row r="302" spans="1:10" x14ac:dyDescent="0.25">
      <c r="A302" s="16" t="s">
        <v>405</v>
      </c>
      <c r="B302" s="17" t="s">
        <v>17</v>
      </c>
      <c r="C302" s="17" t="s">
        <v>57</v>
      </c>
      <c r="D302" s="18" t="s">
        <v>406</v>
      </c>
      <c r="E302" s="19">
        <v>5</v>
      </c>
      <c r="F302" s="19">
        <v>39.54</v>
      </c>
      <c r="G302" s="19">
        <f t="shared" si="72"/>
        <v>197.7</v>
      </c>
      <c r="H302" s="19">
        <v>5</v>
      </c>
      <c r="I302" s="36">
        <v>0</v>
      </c>
      <c r="J302" s="19">
        <f t="shared" si="73"/>
        <v>0</v>
      </c>
    </row>
    <row r="303" spans="1:10" x14ac:dyDescent="0.25">
      <c r="A303" s="16" t="s">
        <v>382</v>
      </c>
      <c r="B303" s="17" t="s">
        <v>17</v>
      </c>
      <c r="C303" s="17" t="s">
        <v>57</v>
      </c>
      <c r="D303" s="18" t="s">
        <v>383</v>
      </c>
      <c r="E303" s="19">
        <v>1</v>
      </c>
      <c r="F303" s="19">
        <v>1648.22</v>
      </c>
      <c r="G303" s="19">
        <f t="shared" si="72"/>
        <v>1648.22</v>
      </c>
      <c r="H303" s="19">
        <v>1</v>
      </c>
      <c r="I303" s="36">
        <v>0</v>
      </c>
      <c r="J303" s="19">
        <f t="shared" si="73"/>
        <v>0</v>
      </c>
    </row>
    <row r="304" spans="1:10" x14ac:dyDescent="0.25">
      <c r="A304" s="16" t="s">
        <v>407</v>
      </c>
      <c r="B304" s="17" t="s">
        <v>17</v>
      </c>
      <c r="C304" s="17" t="s">
        <v>401</v>
      </c>
      <c r="D304" s="18" t="s">
        <v>408</v>
      </c>
      <c r="E304" s="19">
        <v>5</v>
      </c>
      <c r="F304" s="19">
        <v>196.1</v>
      </c>
      <c r="G304" s="19">
        <f t="shared" si="72"/>
        <v>980.5</v>
      </c>
      <c r="H304" s="19">
        <v>5</v>
      </c>
      <c r="I304" s="36">
        <v>0</v>
      </c>
      <c r="J304" s="19">
        <f t="shared" si="73"/>
        <v>0</v>
      </c>
    </row>
    <row r="305" spans="1:10" x14ac:dyDescent="0.25">
      <c r="A305" s="16" t="s">
        <v>409</v>
      </c>
      <c r="B305" s="17" t="s">
        <v>17</v>
      </c>
      <c r="C305" s="17" t="s">
        <v>401</v>
      </c>
      <c r="D305" s="18" t="s">
        <v>410</v>
      </c>
      <c r="E305" s="19">
        <v>5</v>
      </c>
      <c r="F305" s="19">
        <v>9.43</v>
      </c>
      <c r="G305" s="19">
        <f t="shared" si="72"/>
        <v>47.15</v>
      </c>
      <c r="H305" s="19">
        <v>5</v>
      </c>
      <c r="I305" s="36">
        <v>0</v>
      </c>
      <c r="J305" s="19">
        <f t="shared" si="73"/>
        <v>0</v>
      </c>
    </row>
    <row r="306" spans="1:10" x14ac:dyDescent="0.25">
      <c r="A306" s="20"/>
      <c r="B306" s="20"/>
      <c r="C306" s="20"/>
      <c r="D306" s="21" t="s">
        <v>411</v>
      </c>
      <c r="E306" s="19">
        <v>1</v>
      </c>
      <c r="F306" s="22">
        <f>SUM(G297:G305)</f>
        <v>9281.2099999999991</v>
      </c>
      <c r="G306" s="22">
        <f t="shared" si="72"/>
        <v>9281.2099999999991</v>
      </c>
      <c r="H306" s="19">
        <v>1</v>
      </c>
      <c r="I306" s="22">
        <f>SUM(J297:J305)</f>
        <v>0</v>
      </c>
      <c r="J306" s="22">
        <f t="shared" si="73"/>
        <v>0</v>
      </c>
    </row>
    <row r="307" spans="1:10" ht="1.1499999999999999" customHeight="1" x14ac:dyDescent="0.25">
      <c r="A307" s="23"/>
      <c r="B307" s="23"/>
      <c r="C307" s="23"/>
      <c r="D307" s="24"/>
      <c r="E307" s="23"/>
      <c r="F307" s="23"/>
      <c r="G307" s="23"/>
      <c r="H307" s="23"/>
      <c r="I307" s="23"/>
      <c r="J307" s="23"/>
    </row>
    <row r="308" spans="1:10" x14ac:dyDescent="0.25">
      <c r="A308" s="20"/>
      <c r="B308" s="20"/>
      <c r="C308" s="20"/>
      <c r="D308" s="21" t="s">
        <v>412</v>
      </c>
      <c r="E308" s="19">
        <v>1</v>
      </c>
      <c r="F308" s="22">
        <f>G278+G292+G296</f>
        <v>35189.31</v>
      </c>
      <c r="G308" s="22">
        <f>ROUND(E308*F308,2)</f>
        <v>35189.31</v>
      </c>
      <c r="H308" s="19">
        <v>1</v>
      </c>
      <c r="I308" s="22">
        <f>J278+J292+J296</f>
        <v>0</v>
      </c>
      <c r="J308" s="22">
        <f>ROUND(H308*I308,2)</f>
        <v>0</v>
      </c>
    </row>
    <row r="309" spans="1:10" ht="1.1499999999999999" customHeight="1" x14ac:dyDescent="0.25">
      <c r="A309" s="23"/>
      <c r="B309" s="23"/>
      <c r="C309" s="23"/>
      <c r="D309" s="24"/>
      <c r="E309" s="23"/>
      <c r="F309" s="23"/>
      <c r="G309" s="23"/>
      <c r="H309" s="23"/>
      <c r="I309" s="23"/>
      <c r="J309" s="23"/>
    </row>
    <row r="310" spans="1:10" x14ac:dyDescent="0.25">
      <c r="A310" s="10" t="s">
        <v>413</v>
      </c>
      <c r="B310" s="10" t="s">
        <v>9</v>
      </c>
      <c r="C310" s="10" t="s">
        <v>10</v>
      </c>
      <c r="D310" s="11" t="s">
        <v>414</v>
      </c>
      <c r="E310" s="12">
        <f t="shared" ref="E310:J310" si="74">E508</f>
        <v>1</v>
      </c>
      <c r="F310" s="12">
        <f t="shared" si="74"/>
        <v>1694144.27</v>
      </c>
      <c r="G310" s="12">
        <f t="shared" si="74"/>
        <v>1694144.27</v>
      </c>
      <c r="H310" s="12">
        <f t="shared" si="74"/>
        <v>1</v>
      </c>
      <c r="I310" s="12">
        <f t="shared" si="74"/>
        <v>0</v>
      </c>
      <c r="J310" s="12">
        <f t="shared" si="74"/>
        <v>0</v>
      </c>
    </row>
    <row r="311" spans="1:10" x14ac:dyDescent="0.25">
      <c r="A311" s="13" t="s">
        <v>415</v>
      </c>
      <c r="B311" s="13" t="s">
        <v>9</v>
      </c>
      <c r="C311" s="13" t="s">
        <v>10</v>
      </c>
      <c r="D311" s="14" t="s">
        <v>13</v>
      </c>
      <c r="E311" s="15">
        <f t="shared" ref="E311:J311" si="75">E316</f>
        <v>1</v>
      </c>
      <c r="F311" s="15">
        <f t="shared" si="75"/>
        <v>817543.91</v>
      </c>
      <c r="G311" s="15">
        <f t="shared" si="75"/>
        <v>817543.91</v>
      </c>
      <c r="H311" s="15">
        <f t="shared" si="75"/>
        <v>1</v>
      </c>
      <c r="I311" s="15">
        <f t="shared" si="75"/>
        <v>0</v>
      </c>
      <c r="J311" s="15">
        <f t="shared" si="75"/>
        <v>0</v>
      </c>
    </row>
    <row r="312" spans="1:10" ht="22.5" x14ac:dyDescent="0.25">
      <c r="A312" s="16" t="s">
        <v>416</v>
      </c>
      <c r="B312" s="17" t="s">
        <v>17</v>
      </c>
      <c r="C312" s="17" t="s">
        <v>401</v>
      </c>
      <c r="D312" s="18" t="s">
        <v>417</v>
      </c>
      <c r="E312" s="19">
        <v>2</v>
      </c>
      <c r="F312" s="19">
        <v>244235.5</v>
      </c>
      <c r="G312" s="19">
        <f>ROUND(E312*F312,2)</f>
        <v>488471</v>
      </c>
      <c r="H312" s="19">
        <v>2</v>
      </c>
      <c r="I312" s="36">
        <v>0</v>
      </c>
      <c r="J312" s="19">
        <f>ROUND(H312*I312,2)</f>
        <v>0</v>
      </c>
    </row>
    <row r="313" spans="1:10" ht="22.5" x14ac:dyDescent="0.25">
      <c r="A313" s="16" t="s">
        <v>418</v>
      </c>
      <c r="B313" s="17" t="s">
        <v>17</v>
      </c>
      <c r="C313" s="17" t="s">
        <v>401</v>
      </c>
      <c r="D313" s="18" t="s">
        <v>419</v>
      </c>
      <c r="E313" s="19">
        <v>18</v>
      </c>
      <c r="F313" s="19">
        <v>564</v>
      </c>
      <c r="G313" s="19">
        <f>ROUND(E313*F313,2)</f>
        <v>10152</v>
      </c>
      <c r="H313" s="19">
        <v>18</v>
      </c>
      <c r="I313" s="36">
        <v>0</v>
      </c>
      <c r="J313" s="19">
        <f>ROUND(H313*I313,2)</f>
        <v>0</v>
      </c>
    </row>
    <row r="314" spans="1:10" ht="22.5" x14ac:dyDescent="0.25">
      <c r="A314" s="16" t="s">
        <v>420</v>
      </c>
      <c r="B314" s="17" t="s">
        <v>17</v>
      </c>
      <c r="C314" s="17" t="s">
        <v>401</v>
      </c>
      <c r="D314" s="18" t="s">
        <v>421</v>
      </c>
      <c r="E314" s="19">
        <v>18</v>
      </c>
      <c r="F314" s="19">
        <v>12164.73</v>
      </c>
      <c r="G314" s="19">
        <f>ROUND(E314*F314,2)</f>
        <v>218965.14</v>
      </c>
      <c r="H314" s="19">
        <v>18</v>
      </c>
      <c r="I314" s="36">
        <v>0</v>
      </c>
      <c r="J314" s="19">
        <f>ROUND(H314*I314,2)</f>
        <v>0</v>
      </c>
    </row>
    <row r="315" spans="1:10" ht="22.5" x14ac:dyDescent="0.25">
      <c r="A315" s="16" t="s">
        <v>422</v>
      </c>
      <c r="B315" s="17" t="s">
        <v>17</v>
      </c>
      <c r="C315" s="17" t="s">
        <v>401</v>
      </c>
      <c r="D315" s="18" t="s">
        <v>423</v>
      </c>
      <c r="E315" s="19">
        <v>1</v>
      </c>
      <c r="F315" s="19">
        <v>99955.77</v>
      </c>
      <c r="G315" s="19">
        <f>ROUND(E315*F315,2)</f>
        <v>99955.77</v>
      </c>
      <c r="H315" s="19">
        <v>1</v>
      </c>
      <c r="I315" s="36">
        <v>0</v>
      </c>
      <c r="J315" s="19">
        <f>ROUND(H315*I315,2)</f>
        <v>0</v>
      </c>
    </row>
    <row r="316" spans="1:10" x14ac:dyDescent="0.25">
      <c r="A316" s="20"/>
      <c r="B316" s="20"/>
      <c r="C316" s="20"/>
      <c r="D316" s="21" t="s">
        <v>424</v>
      </c>
      <c r="E316" s="19">
        <v>1</v>
      </c>
      <c r="F316" s="22">
        <f>SUM(G312:G315)</f>
        <v>817543.91</v>
      </c>
      <c r="G316" s="22">
        <f>ROUND(E316*F316,2)</f>
        <v>817543.91</v>
      </c>
      <c r="H316" s="19">
        <v>1</v>
      </c>
      <c r="I316" s="22">
        <f>SUM(J312:J315)</f>
        <v>0</v>
      </c>
      <c r="J316" s="22">
        <f>ROUND(H316*I316,2)</f>
        <v>0</v>
      </c>
    </row>
    <row r="317" spans="1:10" ht="1.1499999999999999" customHeight="1" x14ac:dyDescent="0.25">
      <c r="A317" s="23"/>
      <c r="B317" s="23"/>
      <c r="C317" s="23"/>
      <c r="D317" s="24"/>
      <c r="E317" s="23"/>
      <c r="F317" s="23"/>
      <c r="G317" s="23"/>
      <c r="H317" s="23"/>
      <c r="I317" s="23"/>
      <c r="J317" s="23"/>
    </row>
    <row r="318" spans="1:10" ht="22.5" x14ac:dyDescent="0.25">
      <c r="A318" s="13" t="s">
        <v>425</v>
      </c>
      <c r="B318" s="13" t="s">
        <v>9</v>
      </c>
      <c r="C318" s="13" t="s">
        <v>10</v>
      </c>
      <c r="D318" s="14" t="s">
        <v>426</v>
      </c>
      <c r="E318" s="15">
        <f t="shared" ref="E318:J318" si="76">E345</f>
        <v>1</v>
      </c>
      <c r="F318" s="15">
        <f t="shared" si="76"/>
        <v>332907.58</v>
      </c>
      <c r="G318" s="15">
        <f t="shared" si="76"/>
        <v>332907.58</v>
      </c>
      <c r="H318" s="15">
        <f t="shared" si="76"/>
        <v>1</v>
      </c>
      <c r="I318" s="15">
        <f t="shared" si="76"/>
        <v>0</v>
      </c>
      <c r="J318" s="15">
        <f t="shared" si="76"/>
        <v>0</v>
      </c>
    </row>
    <row r="319" spans="1:10" x14ac:dyDescent="0.25">
      <c r="A319" s="26" t="s">
        <v>427</v>
      </c>
      <c r="B319" s="26" t="s">
        <v>9</v>
      </c>
      <c r="C319" s="26" t="s">
        <v>10</v>
      </c>
      <c r="D319" s="27" t="s">
        <v>15</v>
      </c>
      <c r="E319" s="28">
        <f t="shared" ref="E319:J319" si="77">E324</f>
        <v>1</v>
      </c>
      <c r="F319" s="28">
        <f t="shared" si="77"/>
        <v>70079.42</v>
      </c>
      <c r="G319" s="28">
        <f t="shared" si="77"/>
        <v>70079.42</v>
      </c>
      <c r="H319" s="28">
        <f t="shared" si="77"/>
        <v>1</v>
      </c>
      <c r="I319" s="28">
        <f t="shared" si="77"/>
        <v>0</v>
      </c>
      <c r="J319" s="28">
        <f t="shared" si="77"/>
        <v>0</v>
      </c>
    </row>
    <row r="320" spans="1:10" ht="22.5" x14ac:dyDescent="0.25">
      <c r="A320" s="16" t="s">
        <v>428</v>
      </c>
      <c r="B320" s="17" t="s">
        <v>17</v>
      </c>
      <c r="C320" s="17" t="s">
        <v>10</v>
      </c>
      <c r="D320" s="18" t="s">
        <v>429</v>
      </c>
      <c r="E320" s="19">
        <v>2</v>
      </c>
      <c r="F320" s="19">
        <v>282</v>
      </c>
      <c r="G320" s="19">
        <f>ROUND(E320*F320,2)</f>
        <v>564</v>
      </c>
      <c r="H320" s="19">
        <v>2</v>
      </c>
      <c r="I320" s="36">
        <v>0</v>
      </c>
      <c r="J320" s="19">
        <f>ROUND(H320*I320,2)</f>
        <v>0</v>
      </c>
    </row>
    <row r="321" spans="1:10" ht="22.5" x14ac:dyDescent="0.25">
      <c r="A321" s="16" t="s">
        <v>430</v>
      </c>
      <c r="B321" s="17" t="s">
        <v>17</v>
      </c>
      <c r="C321" s="17" t="s">
        <v>10</v>
      </c>
      <c r="D321" s="18" t="s">
        <v>431</v>
      </c>
      <c r="E321" s="19">
        <v>2</v>
      </c>
      <c r="F321" s="19">
        <v>376</v>
      </c>
      <c r="G321" s="19">
        <f>ROUND(E321*F321,2)</f>
        <v>752</v>
      </c>
      <c r="H321" s="19">
        <v>2</v>
      </c>
      <c r="I321" s="36">
        <v>0</v>
      </c>
      <c r="J321" s="19">
        <f>ROUND(H321*I321,2)</f>
        <v>0</v>
      </c>
    </row>
    <row r="322" spans="1:10" ht="22.5" x14ac:dyDescent="0.25">
      <c r="A322" s="16" t="s">
        <v>432</v>
      </c>
      <c r="B322" s="17" t="s">
        <v>17</v>
      </c>
      <c r="C322" s="17" t="s">
        <v>10</v>
      </c>
      <c r="D322" s="18" t="s">
        <v>433</v>
      </c>
      <c r="E322" s="19">
        <v>2</v>
      </c>
      <c r="F322" s="19">
        <v>564</v>
      </c>
      <c r="G322" s="19">
        <f>ROUND(E322*F322,2)</f>
        <v>1128</v>
      </c>
      <c r="H322" s="19">
        <v>2</v>
      </c>
      <c r="I322" s="36">
        <v>0</v>
      </c>
      <c r="J322" s="19">
        <f>ROUND(H322*I322,2)</f>
        <v>0</v>
      </c>
    </row>
    <row r="323" spans="1:10" x14ac:dyDescent="0.25">
      <c r="A323" s="16" t="s">
        <v>434</v>
      </c>
      <c r="B323" s="17" t="s">
        <v>17</v>
      </c>
      <c r="C323" s="17" t="s">
        <v>10</v>
      </c>
      <c r="D323" s="18" t="s">
        <v>435</v>
      </c>
      <c r="E323" s="19">
        <v>2</v>
      </c>
      <c r="F323" s="19">
        <v>33817.71</v>
      </c>
      <c r="G323" s="19">
        <f>ROUND(E323*F323,2)</f>
        <v>67635.42</v>
      </c>
      <c r="H323" s="19">
        <v>2</v>
      </c>
      <c r="I323" s="36">
        <v>0</v>
      </c>
      <c r="J323" s="19">
        <f>ROUND(H323*I323,2)</f>
        <v>0</v>
      </c>
    </row>
    <row r="324" spans="1:10" x14ac:dyDescent="0.25">
      <c r="A324" s="20"/>
      <c r="B324" s="20"/>
      <c r="C324" s="20"/>
      <c r="D324" s="21" t="s">
        <v>436</v>
      </c>
      <c r="E324" s="19">
        <v>1</v>
      </c>
      <c r="F324" s="22">
        <f>SUM(G320:G323)</f>
        <v>70079.42</v>
      </c>
      <c r="G324" s="22">
        <f>ROUND(E324*F324,2)</f>
        <v>70079.42</v>
      </c>
      <c r="H324" s="19">
        <v>1</v>
      </c>
      <c r="I324" s="22">
        <f>SUM(J320:J323)</f>
        <v>0</v>
      </c>
      <c r="J324" s="22">
        <f>ROUND(H324*I324,2)</f>
        <v>0</v>
      </c>
    </row>
    <row r="325" spans="1:10" ht="1.1499999999999999" customHeight="1" x14ac:dyDescent="0.25">
      <c r="A325" s="23"/>
      <c r="B325" s="23"/>
      <c r="C325" s="23"/>
      <c r="D325" s="24"/>
      <c r="E325" s="23"/>
      <c r="F325" s="23"/>
      <c r="G325" s="23"/>
      <c r="H325" s="23"/>
      <c r="I325" s="23"/>
      <c r="J325" s="23"/>
    </row>
    <row r="326" spans="1:10" ht="22.5" x14ac:dyDescent="0.25">
      <c r="A326" s="26" t="s">
        <v>437</v>
      </c>
      <c r="B326" s="26" t="s">
        <v>9</v>
      </c>
      <c r="C326" s="26" t="s">
        <v>10</v>
      </c>
      <c r="D326" s="27" t="s">
        <v>438</v>
      </c>
      <c r="E326" s="28">
        <f t="shared" ref="E326:J326" si="78">E343</f>
        <v>1</v>
      </c>
      <c r="F326" s="28">
        <f t="shared" si="78"/>
        <v>262828.15999999997</v>
      </c>
      <c r="G326" s="28">
        <f t="shared" si="78"/>
        <v>262828.15999999997</v>
      </c>
      <c r="H326" s="28">
        <f t="shared" si="78"/>
        <v>1</v>
      </c>
      <c r="I326" s="28">
        <f t="shared" si="78"/>
        <v>0</v>
      </c>
      <c r="J326" s="28">
        <f t="shared" si="78"/>
        <v>0</v>
      </c>
    </row>
    <row r="327" spans="1:10" x14ac:dyDescent="0.25">
      <c r="A327" s="16" t="s">
        <v>439</v>
      </c>
      <c r="B327" s="17" t="s">
        <v>17</v>
      </c>
      <c r="C327" s="17" t="s">
        <v>401</v>
      </c>
      <c r="D327" s="18" t="s">
        <v>440</v>
      </c>
      <c r="E327" s="19">
        <v>320</v>
      </c>
      <c r="F327" s="19">
        <v>82.62</v>
      </c>
      <c r="G327" s="19">
        <f t="shared" ref="G327:G343" si="79">ROUND(E327*F327,2)</f>
        <v>26438.400000000001</v>
      </c>
      <c r="H327" s="19">
        <v>320</v>
      </c>
      <c r="I327" s="36">
        <v>0</v>
      </c>
      <c r="J327" s="19">
        <f t="shared" ref="J327:J343" si="80">ROUND(H327*I327,2)</f>
        <v>0</v>
      </c>
    </row>
    <row r="328" spans="1:10" ht="22.5" x14ac:dyDescent="0.25">
      <c r="A328" s="16" t="s">
        <v>441</v>
      </c>
      <c r="B328" s="17" t="s">
        <v>17</v>
      </c>
      <c r="C328" s="17" t="s">
        <v>401</v>
      </c>
      <c r="D328" s="18" t="s">
        <v>442</v>
      </c>
      <c r="E328" s="19">
        <v>120</v>
      </c>
      <c r="F328" s="19">
        <v>98.17</v>
      </c>
      <c r="G328" s="19">
        <f t="shared" si="79"/>
        <v>11780.4</v>
      </c>
      <c r="H328" s="19">
        <v>120</v>
      </c>
      <c r="I328" s="36">
        <v>0</v>
      </c>
      <c r="J328" s="19">
        <f t="shared" si="80"/>
        <v>0</v>
      </c>
    </row>
    <row r="329" spans="1:10" x14ac:dyDescent="0.25">
      <c r="A329" s="16" t="s">
        <v>443</v>
      </c>
      <c r="B329" s="17" t="s">
        <v>17</v>
      </c>
      <c r="C329" s="17" t="s">
        <v>401</v>
      </c>
      <c r="D329" s="18" t="s">
        <v>444</v>
      </c>
      <c r="E329" s="19">
        <v>440</v>
      </c>
      <c r="F329" s="19">
        <v>38.11</v>
      </c>
      <c r="G329" s="19">
        <f t="shared" si="79"/>
        <v>16768.400000000001</v>
      </c>
      <c r="H329" s="19">
        <v>440</v>
      </c>
      <c r="I329" s="36">
        <v>0</v>
      </c>
      <c r="J329" s="19">
        <f t="shared" si="80"/>
        <v>0</v>
      </c>
    </row>
    <row r="330" spans="1:10" ht="22.5" x14ac:dyDescent="0.25">
      <c r="A330" s="16" t="s">
        <v>445</v>
      </c>
      <c r="B330" s="17" t="s">
        <v>17</v>
      </c>
      <c r="C330" s="17" t="s">
        <v>401</v>
      </c>
      <c r="D330" s="18" t="s">
        <v>446</v>
      </c>
      <c r="E330" s="19">
        <v>44</v>
      </c>
      <c r="F330" s="19">
        <v>275.08999999999997</v>
      </c>
      <c r="G330" s="19">
        <f t="shared" si="79"/>
        <v>12103.96</v>
      </c>
      <c r="H330" s="19">
        <v>44</v>
      </c>
      <c r="I330" s="36">
        <v>0</v>
      </c>
      <c r="J330" s="19">
        <f t="shared" si="80"/>
        <v>0</v>
      </c>
    </row>
    <row r="331" spans="1:10" x14ac:dyDescent="0.25">
      <c r="A331" s="16" t="s">
        <v>447</v>
      </c>
      <c r="B331" s="17" t="s">
        <v>17</v>
      </c>
      <c r="C331" s="17" t="s">
        <v>27</v>
      </c>
      <c r="D331" s="18" t="s">
        <v>448</v>
      </c>
      <c r="E331" s="19">
        <v>1800</v>
      </c>
      <c r="F331" s="19">
        <v>4.45</v>
      </c>
      <c r="G331" s="19">
        <f t="shared" si="79"/>
        <v>8010</v>
      </c>
      <c r="H331" s="19">
        <v>1800</v>
      </c>
      <c r="I331" s="36">
        <v>0</v>
      </c>
      <c r="J331" s="19">
        <f t="shared" si="80"/>
        <v>0</v>
      </c>
    </row>
    <row r="332" spans="1:10" x14ac:dyDescent="0.25">
      <c r="A332" s="16" t="s">
        <v>449</v>
      </c>
      <c r="B332" s="17" t="s">
        <v>17</v>
      </c>
      <c r="C332" s="17" t="s">
        <v>27</v>
      </c>
      <c r="D332" s="18" t="s">
        <v>450</v>
      </c>
      <c r="E332" s="19">
        <v>900</v>
      </c>
      <c r="F332" s="19">
        <v>8.81</v>
      </c>
      <c r="G332" s="19">
        <f t="shared" si="79"/>
        <v>7929</v>
      </c>
      <c r="H332" s="19">
        <v>900</v>
      </c>
      <c r="I332" s="36">
        <v>0</v>
      </c>
      <c r="J332" s="19">
        <f t="shared" si="80"/>
        <v>0</v>
      </c>
    </row>
    <row r="333" spans="1:10" x14ac:dyDescent="0.25">
      <c r="A333" s="16" t="s">
        <v>451</v>
      </c>
      <c r="B333" s="17" t="s">
        <v>17</v>
      </c>
      <c r="C333" s="17" t="s">
        <v>27</v>
      </c>
      <c r="D333" s="18" t="s">
        <v>452</v>
      </c>
      <c r="E333" s="19">
        <v>600</v>
      </c>
      <c r="F333" s="19">
        <v>10.93</v>
      </c>
      <c r="G333" s="19">
        <f t="shared" si="79"/>
        <v>6558</v>
      </c>
      <c r="H333" s="19">
        <v>600</v>
      </c>
      <c r="I333" s="36">
        <v>0</v>
      </c>
      <c r="J333" s="19">
        <f t="shared" si="80"/>
        <v>0</v>
      </c>
    </row>
    <row r="334" spans="1:10" x14ac:dyDescent="0.25">
      <c r="A334" s="16" t="s">
        <v>453</v>
      </c>
      <c r="B334" s="17" t="s">
        <v>17</v>
      </c>
      <c r="C334" s="17" t="s">
        <v>27</v>
      </c>
      <c r="D334" s="18" t="s">
        <v>454</v>
      </c>
      <c r="E334" s="19">
        <v>2400</v>
      </c>
      <c r="F334" s="19">
        <v>3.86</v>
      </c>
      <c r="G334" s="19">
        <f t="shared" si="79"/>
        <v>9264</v>
      </c>
      <c r="H334" s="19">
        <v>2400</v>
      </c>
      <c r="I334" s="36">
        <v>0</v>
      </c>
      <c r="J334" s="19">
        <f t="shared" si="80"/>
        <v>0</v>
      </c>
    </row>
    <row r="335" spans="1:10" x14ac:dyDescent="0.25">
      <c r="A335" s="16" t="s">
        <v>455</v>
      </c>
      <c r="B335" s="17" t="s">
        <v>17</v>
      </c>
      <c r="C335" s="17" t="s">
        <v>27</v>
      </c>
      <c r="D335" s="18" t="s">
        <v>456</v>
      </c>
      <c r="E335" s="19">
        <v>900</v>
      </c>
      <c r="F335" s="19">
        <v>12.69</v>
      </c>
      <c r="G335" s="19">
        <f t="shared" si="79"/>
        <v>11421</v>
      </c>
      <c r="H335" s="19">
        <v>900</v>
      </c>
      <c r="I335" s="36">
        <v>0</v>
      </c>
      <c r="J335" s="19">
        <f t="shared" si="80"/>
        <v>0</v>
      </c>
    </row>
    <row r="336" spans="1:10" x14ac:dyDescent="0.25">
      <c r="A336" s="16" t="s">
        <v>457</v>
      </c>
      <c r="B336" s="17" t="s">
        <v>17</v>
      </c>
      <c r="C336" s="17" t="s">
        <v>27</v>
      </c>
      <c r="D336" s="18" t="s">
        <v>458</v>
      </c>
      <c r="E336" s="19">
        <v>1500</v>
      </c>
      <c r="F336" s="19">
        <v>4.4400000000000004</v>
      </c>
      <c r="G336" s="19">
        <f t="shared" si="79"/>
        <v>6660</v>
      </c>
      <c r="H336" s="19">
        <v>1500</v>
      </c>
      <c r="I336" s="36">
        <v>0</v>
      </c>
      <c r="J336" s="19">
        <f t="shared" si="80"/>
        <v>0</v>
      </c>
    </row>
    <row r="337" spans="1:10" x14ac:dyDescent="0.25">
      <c r="A337" s="16" t="s">
        <v>459</v>
      </c>
      <c r="B337" s="17" t="s">
        <v>17</v>
      </c>
      <c r="C337" s="17" t="s">
        <v>27</v>
      </c>
      <c r="D337" s="18" t="s">
        <v>460</v>
      </c>
      <c r="E337" s="19">
        <v>2000</v>
      </c>
      <c r="F337" s="19">
        <v>36.65</v>
      </c>
      <c r="G337" s="19">
        <f t="shared" si="79"/>
        <v>73300</v>
      </c>
      <c r="H337" s="19">
        <v>2000</v>
      </c>
      <c r="I337" s="36">
        <v>0</v>
      </c>
      <c r="J337" s="19">
        <f t="shared" si="80"/>
        <v>0</v>
      </c>
    </row>
    <row r="338" spans="1:10" ht="22.5" x14ac:dyDescent="0.25">
      <c r="A338" s="16" t="s">
        <v>461</v>
      </c>
      <c r="B338" s="17" t="s">
        <v>17</v>
      </c>
      <c r="C338" s="17" t="s">
        <v>27</v>
      </c>
      <c r="D338" s="18" t="s">
        <v>462</v>
      </c>
      <c r="E338" s="19">
        <v>60</v>
      </c>
      <c r="F338" s="19">
        <v>30.55</v>
      </c>
      <c r="G338" s="19">
        <f t="shared" si="79"/>
        <v>1833</v>
      </c>
      <c r="H338" s="19">
        <v>60</v>
      </c>
      <c r="I338" s="36">
        <v>0</v>
      </c>
      <c r="J338" s="19">
        <f t="shared" si="80"/>
        <v>0</v>
      </c>
    </row>
    <row r="339" spans="1:10" ht="22.5" x14ac:dyDescent="0.25">
      <c r="A339" s="16" t="s">
        <v>463</v>
      </c>
      <c r="B339" s="17" t="s">
        <v>17</v>
      </c>
      <c r="C339" s="17" t="s">
        <v>27</v>
      </c>
      <c r="D339" s="18" t="s">
        <v>464</v>
      </c>
      <c r="E339" s="19">
        <v>800</v>
      </c>
      <c r="F339" s="19">
        <v>68.67</v>
      </c>
      <c r="G339" s="19">
        <f t="shared" si="79"/>
        <v>54936</v>
      </c>
      <c r="H339" s="19">
        <v>800</v>
      </c>
      <c r="I339" s="36">
        <v>0</v>
      </c>
      <c r="J339" s="19">
        <f t="shared" si="80"/>
        <v>0</v>
      </c>
    </row>
    <row r="340" spans="1:10" ht="22.5" x14ac:dyDescent="0.25">
      <c r="A340" s="16" t="s">
        <v>465</v>
      </c>
      <c r="B340" s="17" t="s">
        <v>17</v>
      </c>
      <c r="C340" s="17" t="s">
        <v>401</v>
      </c>
      <c r="D340" s="18" t="s">
        <v>466</v>
      </c>
      <c r="E340" s="19">
        <v>2</v>
      </c>
      <c r="F340" s="19">
        <v>4202</v>
      </c>
      <c r="G340" s="19">
        <f t="shared" si="79"/>
        <v>8404</v>
      </c>
      <c r="H340" s="19">
        <v>2</v>
      </c>
      <c r="I340" s="36">
        <v>0</v>
      </c>
      <c r="J340" s="19">
        <f t="shared" si="80"/>
        <v>0</v>
      </c>
    </row>
    <row r="341" spans="1:10" ht="22.5" x14ac:dyDescent="0.25">
      <c r="A341" s="16" t="s">
        <v>467</v>
      </c>
      <c r="B341" s="17" t="s">
        <v>17</v>
      </c>
      <c r="C341" s="17" t="s">
        <v>57</v>
      </c>
      <c r="D341" s="18" t="s">
        <v>468</v>
      </c>
      <c r="E341" s="19">
        <v>100</v>
      </c>
      <c r="F341" s="19">
        <v>63.57</v>
      </c>
      <c r="G341" s="19">
        <f t="shared" si="79"/>
        <v>6357</v>
      </c>
      <c r="H341" s="19">
        <v>100</v>
      </c>
      <c r="I341" s="36">
        <v>0</v>
      </c>
      <c r="J341" s="19">
        <f t="shared" si="80"/>
        <v>0</v>
      </c>
    </row>
    <row r="342" spans="1:10" ht="22.5" x14ac:dyDescent="0.25">
      <c r="A342" s="16" t="s">
        <v>469</v>
      </c>
      <c r="B342" s="17" t="s">
        <v>17</v>
      </c>
      <c r="C342" s="17" t="s">
        <v>401</v>
      </c>
      <c r="D342" s="18" t="s">
        <v>470</v>
      </c>
      <c r="E342" s="19">
        <v>20</v>
      </c>
      <c r="F342" s="19">
        <v>53.25</v>
      </c>
      <c r="G342" s="19">
        <f t="shared" si="79"/>
        <v>1065</v>
      </c>
      <c r="H342" s="19">
        <v>20</v>
      </c>
      <c r="I342" s="36">
        <v>0</v>
      </c>
      <c r="J342" s="19">
        <f t="shared" si="80"/>
        <v>0</v>
      </c>
    </row>
    <row r="343" spans="1:10" x14ac:dyDescent="0.25">
      <c r="A343" s="20"/>
      <c r="B343" s="20"/>
      <c r="C343" s="20"/>
      <c r="D343" s="21" t="s">
        <v>471</v>
      </c>
      <c r="E343" s="19">
        <v>1</v>
      </c>
      <c r="F343" s="22">
        <f>SUM(G327:G342)</f>
        <v>262828.15999999997</v>
      </c>
      <c r="G343" s="22">
        <f t="shared" si="79"/>
        <v>262828.15999999997</v>
      </c>
      <c r="H343" s="19">
        <v>1</v>
      </c>
      <c r="I343" s="22">
        <f>SUM(J327:J342)</f>
        <v>0</v>
      </c>
      <c r="J343" s="22">
        <f t="shared" si="80"/>
        <v>0</v>
      </c>
    </row>
    <row r="344" spans="1:10" ht="1.1499999999999999" customHeight="1" x14ac:dyDescent="0.25">
      <c r="A344" s="23"/>
      <c r="B344" s="23"/>
      <c r="C344" s="23"/>
      <c r="D344" s="24"/>
      <c r="E344" s="23"/>
      <c r="F344" s="23"/>
      <c r="G344" s="23"/>
      <c r="H344" s="23"/>
      <c r="I344" s="23"/>
      <c r="J344" s="23"/>
    </row>
    <row r="345" spans="1:10" x14ac:dyDescent="0.25">
      <c r="A345" s="20"/>
      <c r="B345" s="20"/>
      <c r="C345" s="20"/>
      <c r="D345" s="21" t="s">
        <v>472</v>
      </c>
      <c r="E345" s="19">
        <v>1</v>
      </c>
      <c r="F345" s="22">
        <f>G319+G326</f>
        <v>332907.58</v>
      </c>
      <c r="G345" s="22">
        <f>ROUND(E345*F345,2)</f>
        <v>332907.58</v>
      </c>
      <c r="H345" s="19">
        <v>1</v>
      </c>
      <c r="I345" s="22">
        <f>J319+J326</f>
        <v>0</v>
      </c>
      <c r="J345" s="22">
        <f>ROUND(H345*I345,2)</f>
        <v>0</v>
      </c>
    </row>
    <row r="346" spans="1:10" ht="1.1499999999999999" customHeight="1" x14ac:dyDescent="0.25">
      <c r="A346" s="23"/>
      <c r="B346" s="23"/>
      <c r="C346" s="23"/>
      <c r="D346" s="24"/>
      <c r="E346" s="23"/>
      <c r="F346" s="23"/>
      <c r="G346" s="23"/>
      <c r="H346" s="23"/>
      <c r="I346" s="23"/>
      <c r="J346" s="23"/>
    </row>
    <row r="347" spans="1:10" ht="22.5" x14ac:dyDescent="0.25">
      <c r="A347" s="13" t="s">
        <v>473</v>
      </c>
      <c r="B347" s="13" t="s">
        <v>9</v>
      </c>
      <c r="C347" s="13" t="s">
        <v>10</v>
      </c>
      <c r="D347" s="14" t="s">
        <v>474</v>
      </c>
      <c r="E347" s="15">
        <f t="shared" ref="E347:J347" si="81">E375</f>
        <v>1</v>
      </c>
      <c r="F347" s="15">
        <f t="shared" si="81"/>
        <v>205684.21</v>
      </c>
      <c r="G347" s="15">
        <f t="shared" si="81"/>
        <v>205684.21</v>
      </c>
      <c r="H347" s="15">
        <f t="shared" si="81"/>
        <v>1</v>
      </c>
      <c r="I347" s="15">
        <f t="shared" si="81"/>
        <v>0</v>
      </c>
      <c r="J347" s="15">
        <f t="shared" si="81"/>
        <v>0</v>
      </c>
    </row>
    <row r="348" spans="1:10" x14ac:dyDescent="0.25">
      <c r="A348" s="26" t="s">
        <v>475</v>
      </c>
      <c r="B348" s="26" t="s">
        <v>9</v>
      </c>
      <c r="C348" s="26" t="s">
        <v>10</v>
      </c>
      <c r="D348" s="27" t="s">
        <v>15</v>
      </c>
      <c r="E348" s="28">
        <f t="shared" ref="E348:J348" si="82">E352</f>
        <v>1</v>
      </c>
      <c r="F348" s="28">
        <f t="shared" si="82"/>
        <v>34287.71</v>
      </c>
      <c r="G348" s="28">
        <f t="shared" si="82"/>
        <v>34287.71</v>
      </c>
      <c r="H348" s="28">
        <f t="shared" si="82"/>
        <v>1</v>
      </c>
      <c r="I348" s="28">
        <f t="shared" si="82"/>
        <v>0</v>
      </c>
      <c r="J348" s="28">
        <f t="shared" si="82"/>
        <v>0</v>
      </c>
    </row>
    <row r="349" spans="1:10" ht="22.5" x14ac:dyDescent="0.25">
      <c r="A349" s="16" t="s">
        <v>476</v>
      </c>
      <c r="B349" s="17" t="s">
        <v>17</v>
      </c>
      <c r="C349" s="17" t="s">
        <v>10</v>
      </c>
      <c r="D349" s="18" t="s">
        <v>477</v>
      </c>
      <c r="E349" s="19">
        <v>1</v>
      </c>
      <c r="F349" s="19">
        <v>188</v>
      </c>
      <c r="G349" s="19">
        <f>ROUND(E349*F349,2)</f>
        <v>188</v>
      </c>
      <c r="H349" s="19">
        <v>1</v>
      </c>
      <c r="I349" s="36">
        <v>0</v>
      </c>
      <c r="J349" s="19">
        <f>ROUND(H349*I349,2)</f>
        <v>0</v>
      </c>
    </row>
    <row r="350" spans="1:10" ht="22.5" x14ac:dyDescent="0.25">
      <c r="A350" s="16" t="s">
        <v>478</v>
      </c>
      <c r="B350" s="17" t="s">
        <v>17</v>
      </c>
      <c r="C350" s="17" t="s">
        <v>10</v>
      </c>
      <c r="D350" s="18" t="s">
        <v>479</v>
      </c>
      <c r="E350" s="19">
        <v>1</v>
      </c>
      <c r="F350" s="19">
        <v>282</v>
      </c>
      <c r="G350" s="19">
        <f>ROUND(E350*F350,2)</f>
        <v>282</v>
      </c>
      <c r="H350" s="19">
        <v>1</v>
      </c>
      <c r="I350" s="36">
        <v>0</v>
      </c>
      <c r="J350" s="19">
        <f>ROUND(H350*I350,2)</f>
        <v>0</v>
      </c>
    </row>
    <row r="351" spans="1:10" x14ac:dyDescent="0.25">
      <c r="A351" s="16" t="s">
        <v>434</v>
      </c>
      <c r="B351" s="17" t="s">
        <v>17</v>
      </c>
      <c r="C351" s="17" t="s">
        <v>10</v>
      </c>
      <c r="D351" s="18" t="s">
        <v>435</v>
      </c>
      <c r="E351" s="19">
        <v>1</v>
      </c>
      <c r="F351" s="19">
        <v>33817.71</v>
      </c>
      <c r="G351" s="19">
        <f>ROUND(E351*F351,2)</f>
        <v>33817.71</v>
      </c>
      <c r="H351" s="19">
        <v>1</v>
      </c>
      <c r="I351" s="36">
        <v>0</v>
      </c>
      <c r="J351" s="19">
        <f>ROUND(H351*I351,2)</f>
        <v>0</v>
      </c>
    </row>
    <row r="352" spans="1:10" x14ac:dyDescent="0.25">
      <c r="A352" s="20"/>
      <c r="B352" s="20"/>
      <c r="C352" s="20"/>
      <c r="D352" s="21" t="s">
        <v>480</v>
      </c>
      <c r="E352" s="19">
        <v>1</v>
      </c>
      <c r="F352" s="22">
        <f>SUM(G349:G351)</f>
        <v>34287.71</v>
      </c>
      <c r="G352" s="22">
        <f>ROUND(E352*F352,2)</f>
        <v>34287.71</v>
      </c>
      <c r="H352" s="19">
        <v>1</v>
      </c>
      <c r="I352" s="22">
        <f>SUM(J349:J351)</f>
        <v>0</v>
      </c>
      <c r="J352" s="22">
        <f>ROUND(H352*I352,2)</f>
        <v>0</v>
      </c>
    </row>
    <row r="353" spans="1:10" ht="1.1499999999999999" customHeight="1" x14ac:dyDescent="0.25">
      <c r="A353" s="23"/>
      <c r="B353" s="23"/>
      <c r="C353" s="23"/>
      <c r="D353" s="24"/>
      <c r="E353" s="23"/>
      <c r="F353" s="23"/>
      <c r="G353" s="23"/>
      <c r="H353" s="23"/>
      <c r="I353" s="23"/>
      <c r="J353" s="23"/>
    </row>
    <row r="354" spans="1:10" ht="22.5" x14ac:dyDescent="0.25">
      <c r="A354" s="26" t="s">
        <v>481</v>
      </c>
      <c r="B354" s="26" t="s">
        <v>9</v>
      </c>
      <c r="C354" s="26" t="s">
        <v>10</v>
      </c>
      <c r="D354" s="27" t="s">
        <v>482</v>
      </c>
      <c r="E354" s="28">
        <f t="shared" ref="E354:J354" si="83">E373</f>
        <v>1</v>
      </c>
      <c r="F354" s="28">
        <f t="shared" si="83"/>
        <v>171396.5</v>
      </c>
      <c r="G354" s="28">
        <f t="shared" si="83"/>
        <v>171396.5</v>
      </c>
      <c r="H354" s="28">
        <f t="shared" si="83"/>
        <v>1</v>
      </c>
      <c r="I354" s="28">
        <f t="shared" si="83"/>
        <v>0</v>
      </c>
      <c r="J354" s="28">
        <f t="shared" si="83"/>
        <v>0</v>
      </c>
    </row>
    <row r="355" spans="1:10" x14ac:dyDescent="0.25">
      <c r="A355" s="16" t="s">
        <v>439</v>
      </c>
      <c r="B355" s="17" t="s">
        <v>17</v>
      </c>
      <c r="C355" s="17" t="s">
        <v>401</v>
      </c>
      <c r="D355" s="18" t="s">
        <v>440</v>
      </c>
      <c r="E355" s="19">
        <v>160</v>
      </c>
      <c r="F355" s="19">
        <v>82.62</v>
      </c>
      <c r="G355" s="19">
        <f t="shared" ref="G355:G373" si="84">ROUND(E355*F355,2)</f>
        <v>13219.2</v>
      </c>
      <c r="H355" s="19">
        <v>160</v>
      </c>
      <c r="I355" s="36">
        <v>0</v>
      </c>
      <c r="J355" s="19">
        <f t="shared" ref="J355:J373" si="85">ROUND(H355*I355,2)</f>
        <v>0</v>
      </c>
    </row>
    <row r="356" spans="1:10" ht="22.5" x14ac:dyDescent="0.25">
      <c r="A356" s="16" t="s">
        <v>441</v>
      </c>
      <c r="B356" s="17" t="s">
        <v>17</v>
      </c>
      <c r="C356" s="17" t="s">
        <v>401</v>
      </c>
      <c r="D356" s="18" t="s">
        <v>442</v>
      </c>
      <c r="E356" s="19">
        <v>60</v>
      </c>
      <c r="F356" s="19">
        <v>98.17</v>
      </c>
      <c r="G356" s="19">
        <f t="shared" si="84"/>
        <v>5890.2</v>
      </c>
      <c r="H356" s="19">
        <v>60</v>
      </c>
      <c r="I356" s="36">
        <v>0</v>
      </c>
      <c r="J356" s="19">
        <f t="shared" si="85"/>
        <v>0</v>
      </c>
    </row>
    <row r="357" spans="1:10" x14ac:dyDescent="0.25">
      <c r="A357" s="16" t="s">
        <v>443</v>
      </c>
      <c r="B357" s="17" t="s">
        <v>17</v>
      </c>
      <c r="C357" s="17" t="s">
        <v>401</v>
      </c>
      <c r="D357" s="18" t="s">
        <v>444</v>
      </c>
      <c r="E357" s="19">
        <v>220</v>
      </c>
      <c r="F357" s="19">
        <v>38.11</v>
      </c>
      <c r="G357" s="19">
        <f t="shared" si="84"/>
        <v>8384.2000000000007</v>
      </c>
      <c r="H357" s="19">
        <v>220</v>
      </c>
      <c r="I357" s="36">
        <v>0</v>
      </c>
      <c r="J357" s="19">
        <f t="shared" si="85"/>
        <v>0</v>
      </c>
    </row>
    <row r="358" spans="1:10" ht="22.5" x14ac:dyDescent="0.25">
      <c r="A358" s="16" t="s">
        <v>445</v>
      </c>
      <c r="B358" s="17" t="s">
        <v>17</v>
      </c>
      <c r="C358" s="17" t="s">
        <v>401</v>
      </c>
      <c r="D358" s="18" t="s">
        <v>446</v>
      </c>
      <c r="E358" s="19">
        <v>22</v>
      </c>
      <c r="F358" s="19">
        <v>275.08999999999997</v>
      </c>
      <c r="G358" s="19">
        <f t="shared" si="84"/>
        <v>6051.98</v>
      </c>
      <c r="H358" s="19">
        <v>22</v>
      </c>
      <c r="I358" s="36">
        <v>0</v>
      </c>
      <c r="J358" s="19">
        <f t="shared" si="85"/>
        <v>0</v>
      </c>
    </row>
    <row r="359" spans="1:10" x14ac:dyDescent="0.25">
      <c r="A359" s="16" t="s">
        <v>453</v>
      </c>
      <c r="B359" s="17" t="s">
        <v>17</v>
      </c>
      <c r="C359" s="17" t="s">
        <v>27</v>
      </c>
      <c r="D359" s="18" t="s">
        <v>454</v>
      </c>
      <c r="E359" s="19">
        <v>1200</v>
      </c>
      <c r="F359" s="19">
        <v>3.86</v>
      </c>
      <c r="G359" s="19">
        <f t="shared" si="84"/>
        <v>4632</v>
      </c>
      <c r="H359" s="19">
        <v>1200</v>
      </c>
      <c r="I359" s="36">
        <v>0</v>
      </c>
      <c r="J359" s="19">
        <f t="shared" si="85"/>
        <v>0</v>
      </c>
    </row>
    <row r="360" spans="1:10" x14ac:dyDescent="0.25">
      <c r="A360" s="16" t="s">
        <v>455</v>
      </c>
      <c r="B360" s="17" t="s">
        <v>17</v>
      </c>
      <c r="C360" s="17" t="s">
        <v>27</v>
      </c>
      <c r="D360" s="18" t="s">
        <v>456</v>
      </c>
      <c r="E360" s="19">
        <v>450</v>
      </c>
      <c r="F360" s="19">
        <v>12.69</v>
      </c>
      <c r="G360" s="19">
        <f t="shared" si="84"/>
        <v>5710.5</v>
      </c>
      <c r="H360" s="19">
        <v>450</v>
      </c>
      <c r="I360" s="36">
        <v>0</v>
      </c>
      <c r="J360" s="19">
        <f t="shared" si="85"/>
        <v>0</v>
      </c>
    </row>
    <row r="361" spans="1:10" x14ac:dyDescent="0.25">
      <c r="A361" s="16" t="s">
        <v>457</v>
      </c>
      <c r="B361" s="17" t="s">
        <v>17</v>
      </c>
      <c r="C361" s="17" t="s">
        <v>27</v>
      </c>
      <c r="D361" s="18" t="s">
        <v>458</v>
      </c>
      <c r="E361" s="19">
        <v>750</v>
      </c>
      <c r="F361" s="19">
        <v>4.4400000000000004</v>
      </c>
      <c r="G361" s="19">
        <f t="shared" si="84"/>
        <v>3330</v>
      </c>
      <c r="H361" s="19">
        <v>750</v>
      </c>
      <c r="I361" s="36">
        <v>0</v>
      </c>
      <c r="J361" s="19">
        <f t="shared" si="85"/>
        <v>0</v>
      </c>
    </row>
    <row r="362" spans="1:10" x14ac:dyDescent="0.25">
      <c r="A362" s="16" t="s">
        <v>483</v>
      </c>
      <c r="B362" s="17" t="s">
        <v>17</v>
      </c>
      <c r="C362" s="17" t="s">
        <v>27</v>
      </c>
      <c r="D362" s="18" t="s">
        <v>484</v>
      </c>
      <c r="E362" s="19">
        <v>1250</v>
      </c>
      <c r="F362" s="19">
        <v>18.22</v>
      </c>
      <c r="G362" s="19">
        <f t="shared" si="84"/>
        <v>22775</v>
      </c>
      <c r="H362" s="19">
        <v>1250</v>
      </c>
      <c r="I362" s="36">
        <v>0</v>
      </c>
      <c r="J362" s="19">
        <f t="shared" si="85"/>
        <v>0</v>
      </c>
    </row>
    <row r="363" spans="1:10" x14ac:dyDescent="0.25">
      <c r="A363" s="16" t="s">
        <v>459</v>
      </c>
      <c r="B363" s="17" t="s">
        <v>17</v>
      </c>
      <c r="C363" s="17" t="s">
        <v>27</v>
      </c>
      <c r="D363" s="18" t="s">
        <v>460</v>
      </c>
      <c r="E363" s="19">
        <v>1250</v>
      </c>
      <c r="F363" s="19">
        <v>36.65</v>
      </c>
      <c r="G363" s="19">
        <f t="shared" si="84"/>
        <v>45812.5</v>
      </c>
      <c r="H363" s="19">
        <v>1250</v>
      </c>
      <c r="I363" s="36">
        <v>0</v>
      </c>
      <c r="J363" s="19">
        <f t="shared" si="85"/>
        <v>0</v>
      </c>
    </row>
    <row r="364" spans="1:10" x14ac:dyDescent="0.25">
      <c r="A364" s="16" t="s">
        <v>447</v>
      </c>
      <c r="B364" s="17" t="s">
        <v>17</v>
      </c>
      <c r="C364" s="17" t="s">
        <v>27</v>
      </c>
      <c r="D364" s="18" t="s">
        <v>448</v>
      </c>
      <c r="E364" s="19">
        <v>900</v>
      </c>
      <c r="F364" s="19">
        <v>4.45</v>
      </c>
      <c r="G364" s="19">
        <f t="shared" si="84"/>
        <v>4005</v>
      </c>
      <c r="H364" s="19">
        <v>900</v>
      </c>
      <c r="I364" s="36">
        <v>0</v>
      </c>
      <c r="J364" s="19">
        <f t="shared" si="85"/>
        <v>0</v>
      </c>
    </row>
    <row r="365" spans="1:10" x14ac:dyDescent="0.25">
      <c r="A365" s="16" t="s">
        <v>449</v>
      </c>
      <c r="B365" s="17" t="s">
        <v>17</v>
      </c>
      <c r="C365" s="17" t="s">
        <v>27</v>
      </c>
      <c r="D365" s="18" t="s">
        <v>450</v>
      </c>
      <c r="E365" s="19">
        <v>450</v>
      </c>
      <c r="F365" s="19">
        <v>8.81</v>
      </c>
      <c r="G365" s="19">
        <f t="shared" si="84"/>
        <v>3964.5</v>
      </c>
      <c r="H365" s="19">
        <v>450</v>
      </c>
      <c r="I365" s="36">
        <v>0</v>
      </c>
      <c r="J365" s="19">
        <f t="shared" si="85"/>
        <v>0</v>
      </c>
    </row>
    <row r="366" spans="1:10" x14ac:dyDescent="0.25">
      <c r="A366" s="16" t="s">
        <v>451</v>
      </c>
      <c r="B366" s="17" t="s">
        <v>17</v>
      </c>
      <c r="C366" s="17" t="s">
        <v>27</v>
      </c>
      <c r="D366" s="18" t="s">
        <v>452</v>
      </c>
      <c r="E366" s="19">
        <v>300</v>
      </c>
      <c r="F366" s="19">
        <v>10.93</v>
      </c>
      <c r="G366" s="19">
        <f t="shared" si="84"/>
        <v>3279</v>
      </c>
      <c r="H366" s="19">
        <v>300</v>
      </c>
      <c r="I366" s="36">
        <v>0</v>
      </c>
      <c r="J366" s="19">
        <f t="shared" si="85"/>
        <v>0</v>
      </c>
    </row>
    <row r="367" spans="1:10" ht="22.5" x14ac:dyDescent="0.25">
      <c r="A367" s="16" t="s">
        <v>461</v>
      </c>
      <c r="B367" s="17" t="s">
        <v>17</v>
      </c>
      <c r="C367" s="17" t="s">
        <v>27</v>
      </c>
      <c r="D367" s="18" t="s">
        <v>462</v>
      </c>
      <c r="E367" s="19">
        <v>30</v>
      </c>
      <c r="F367" s="19">
        <v>30.55</v>
      </c>
      <c r="G367" s="19">
        <f t="shared" si="84"/>
        <v>916.5</v>
      </c>
      <c r="H367" s="19">
        <v>30</v>
      </c>
      <c r="I367" s="36">
        <v>0</v>
      </c>
      <c r="J367" s="19">
        <f t="shared" si="85"/>
        <v>0</v>
      </c>
    </row>
    <row r="368" spans="1:10" ht="22.5" x14ac:dyDescent="0.25">
      <c r="A368" s="16" t="s">
        <v>463</v>
      </c>
      <c r="B368" s="17" t="s">
        <v>17</v>
      </c>
      <c r="C368" s="17" t="s">
        <v>27</v>
      </c>
      <c r="D368" s="18" t="s">
        <v>464</v>
      </c>
      <c r="E368" s="19">
        <v>500</v>
      </c>
      <c r="F368" s="19">
        <v>68.67</v>
      </c>
      <c r="G368" s="19">
        <f t="shared" si="84"/>
        <v>34335</v>
      </c>
      <c r="H368" s="19">
        <v>500</v>
      </c>
      <c r="I368" s="36">
        <v>0</v>
      </c>
      <c r="J368" s="19">
        <f t="shared" si="85"/>
        <v>0</v>
      </c>
    </row>
    <row r="369" spans="1:10" ht="22.5" x14ac:dyDescent="0.25">
      <c r="A369" s="16" t="s">
        <v>467</v>
      </c>
      <c r="B369" s="17" t="s">
        <v>17</v>
      </c>
      <c r="C369" s="17" t="s">
        <v>57</v>
      </c>
      <c r="D369" s="18" t="s">
        <v>468</v>
      </c>
      <c r="E369" s="19">
        <v>50</v>
      </c>
      <c r="F369" s="19">
        <v>63.57</v>
      </c>
      <c r="G369" s="19">
        <f t="shared" si="84"/>
        <v>3178.5</v>
      </c>
      <c r="H369" s="19">
        <v>50</v>
      </c>
      <c r="I369" s="36">
        <v>0</v>
      </c>
      <c r="J369" s="19">
        <f t="shared" si="85"/>
        <v>0</v>
      </c>
    </row>
    <row r="370" spans="1:10" ht="22.5" x14ac:dyDescent="0.25">
      <c r="A370" s="16" t="s">
        <v>469</v>
      </c>
      <c r="B370" s="17" t="s">
        <v>17</v>
      </c>
      <c r="C370" s="17" t="s">
        <v>401</v>
      </c>
      <c r="D370" s="18" t="s">
        <v>470</v>
      </c>
      <c r="E370" s="19">
        <v>5</v>
      </c>
      <c r="F370" s="19">
        <v>53.25</v>
      </c>
      <c r="G370" s="19">
        <f t="shared" si="84"/>
        <v>266.25</v>
      </c>
      <c r="H370" s="19">
        <v>5</v>
      </c>
      <c r="I370" s="36">
        <v>0</v>
      </c>
      <c r="J370" s="19">
        <f t="shared" si="85"/>
        <v>0</v>
      </c>
    </row>
    <row r="371" spans="1:10" ht="22.5" x14ac:dyDescent="0.25">
      <c r="A371" s="16" t="s">
        <v>465</v>
      </c>
      <c r="B371" s="17" t="s">
        <v>17</v>
      </c>
      <c r="C371" s="17" t="s">
        <v>401</v>
      </c>
      <c r="D371" s="18" t="s">
        <v>466</v>
      </c>
      <c r="E371" s="19">
        <v>1</v>
      </c>
      <c r="F371" s="19">
        <v>4202</v>
      </c>
      <c r="G371" s="19">
        <f t="shared" si="84"/>
        <v>4202</v>
      </c>
      <c r="H371" s="19">
        <v>1</v>
      </c>
      <c r="I371" s="36">
        <v>0</v>
      </c>
      <c r="J371" s="19">
        <f t="shared" si="85"/>
        <v>0</v>
      </c>
    </row>
    <row r="372" spans="1:10" x14ac:dyDescent="0.25">
      <c r="A372" s="16" t="s">
        <v>485</v>
      </c>
      <c r="B372" s="17" t="s">
        <v>17</v>
      </c>
      <c r="C372" s="17" t="s">
        <v>401</v>
      </c>
      <c r="D372" s="18" t="s">
        <v>486</v>
      </c>
      <c r="E372" s="19">
        <v>1</v>
      </c>
      <c r="F372" s="19">
        <v>1444.17</v>
      </c>
      <c r="G372" s="19">
        <f t="shared" si="84"/>
        <v>1444.17</v>
      </c>
      <c r="H372" s="19">
        <v>1</v>
      </c>
      <c r="I372" s="36">
        <v>0</v>
      </c>
      <c r="J372" s="19">
        <f t="shared" si="85"/>
        <v>0</v>
      </c>
    </row>
    <row r="373" spans="1:10" x14ac:dyDescent="0.25">
      <c r="A373" s="20"/>
      <c r="B373" s="20"/>
      <c r="C373" s="20"/>
      <c r="D373" s="21" t="s">
        <v>487</v>
      </c>
      <c r="E373" s="19">
        <v>1</v>
      </c>
      <c r="F373" s="22">
        <f>SUM(G355:G372)</f>
        <v>171396.5</v>
      </c>
      <c r="G373" s="22">
        <f t="shared" si="84"/>
        <v>171396.5</v>
      </c>
      <c r="H373" s="19">
        <v>1</v>
      </c>
      <c r="I373" s="22">
        <f>SUM(J355:J372)</f>
        <v>0</v>
      </c>
      <c r="J373" s="22">
        <f t="shared" si="85"/>
        <v>0</v>
      </c>
    </row>
    <row r="374" spans="1:10" ht="1.1499999999999999" customHeight="1" x14ac:dyDescent="0.25">
      <c r="A374" s="23"/>
      <c r="B374" s="23"/>
      <c r="C374" s="23"/>
      <c r="D374" s="24"/>
      <c r="E374" s="23"/>
      <c r="F374" s="23"/>
      <c r="G374" s="23"/>
      <c r="H374" s="23"/>
      <c r="I374" s="23"/>
      <c r="J374" s="23"/>
    </row>
    <row r="375" spans="1:10" x14ac:dyDescent="0.25">
      <c r="A375" s="20"/>
      <c r="B375" s="20"/>
      <c r="C375" s="20"/>
      <c r="D375" s="21" t="s">
        <v>488</v>
      </c>
      <c r="E375" s="19">
        <v>1</v>
      </c>
      <c r="F375" s="22">
        <f>G348+G354</f>
        <v>205684.21</v>
      </c>
      <c r="G375" s="22">
        <f>ROUND(E375*F375,2)</f>
        <v>205684.21</v>
      </c>
      <c r="H375" s="19">
        <v>1</v>
      </c>
      <c r="I375" s="22">
        <f>J348+J354</f>
        <v>0</v>
      </c>
      <c r="J375" s="22">
        <f>ROUND(H375*I375,2)</f>
        <v>0</v>
      </c>
    </row>
    <row r="376" spans="1:10" ht="1.1499999999999999" customHeight="1" x14ac:dyDescent="0.25">
      <c r="A376" s="23"/>
      <c r="B376" s="23"/>
      <c r="C376" s="23"/>
      <c r="D376" s="24"/>
      <c r="E376" s="23"/>
      <c r="F376" s="23"/>
      <c r="G376" s="23"/>
      <c r="H376" s="23"/>
      <c r="I376" s="23"/>
      <c r="J376" s="23"/>
    </row>
    <row r="377" spans="1:10" x14ac:dyDescent="0.25">
      <c r="A377" s="13" t="s">
        <v>489</v>
      </c>
      <c r="B377" s="13" t="s">
        <v>9</v>
      </c>
      <c r="C377" s="13" t="s">
        <v>10</v>
      </c>
      <c r="D377" s="14" t="s">
        <v>490</v>
      </c>
      <c r="E377" s="15">
        <f t="shared" ref="E377:J377" si="86">E380</f>
        <v>1</v>
      </c>
      <c r="F377" s="15">
        <f t="shared" si="86"/>
        <v>3778</v>
      </c>
      <c r="G377" s="15">
        <f t="shared" si="86"/>
        <v>3778</v>
      </c>
      <c r="H377" s="15">
        <f t="shared" si="86"/>
        <v>1</v>
      </c>
      <c r="I377" s="15">
        <f t="shared" si="86"/>
        <v>0</v>
      </c>
      <c r="J377" s="15">
        <f t="shared" si="86"/>
        <v>0</v>
      </c>
    </row>
    <row r="378" spans="1:10" ht="22.5" x14ac:dyDescent="0.25">
      <c r="A378" s="16" t="s">
        <v>491</v>
      </c>
      <c r="B378" s="17" t="s">
        <v>17</v>
      </c>
      <c r="C378" s="17" t="s">
        <v>10</v>
      </c>
      <c r="D378" s="18" t="s">
        <v>492</v>
      </c>
      <c r="E378" s="19">
        <v>1</v>
      </c>
      <c r="F378" s="19">
        <v>3214</v>
      </c>
      <c r="G378" s="19">
        <f>ROUND(E378*F378,2)</f>
        <v>3214</v>
      </c>
      <c r="H378" s="19">
        <v>1</v>
      </c>
      <c r="I378" s="36">
        <v>0</v>
      </c>
      <c r="J378" s="19">
        <f>ROUND(H378*I378,2)</f>
        <v>0</v>
      </c>
    </row>
    <row r="379" spans="1:10" x14ac:dyDescent="0.25">
      <c r="A379" s="16" t="s">
        <v>493</v>
      </c>
      <c r="B379" s="17" t="s">
        <v>17</v>
      </c>
      <c r="C379" s="17" t="s">
        <v>10</v>
      </c>
      <c r="D379" s="18" t="s">
        <v>494</v>
      </c>
      <c r="E379" s="19">
        <v>1</v>
      </c>
      <c r="F379" s="19">
        <v>564</v>
      </c>
      <c r="G379" s="19">
        <f>ROUND(E379*F379,2)</f>
        <v>564</v>
      </c>
      <c r="H379" s="19">
        <v>1</v>
      </c>
      <c r="I379" s="36">
        <v>0</v>
      </c>
      <c r="J379" s="19">
        <f>ROUND(H379*I379,2)</f>
        <v>0</v>
      </c>
    </row>
    <row r="380" spans="1:10" x14ac:dyDescent="0.25">
      <c r="A380" s="20"/>
      <c r="B380" s="20"/>
      <c r="C380" s="20"/>
      <c r="D380" s="21" t="s">
        <v>495</v>
      </c>
      <c r="E380" s="19">
        <v>1</v>
      </c>
      <c r="F380" s="22">
        <f>SUM(G378:G379)</f>
        <v>3778</v>
      </c>
      <c r="G380" s="22">
        <f>ROUND(E380*F380,2)</f>
        <v>3778</v>
      </c>
      <c r="H380" s="19">
        <v>1</v>
      </c>
      <c r="I380" s="22">
        <f>SUM(J378:J379)</f>
        <v>0</v>
      </c>
      <c r="J380" s="22">
        <f>ROUND(H380*I380,2)</f>
        <v>0</v>
      </c>
    </row>
    <row r="381" spans="1:10" ht="1.1499999999999999" customHeight="1" x14ac:dyDescent="0.25">
      <c r="A381" s="23"/>
      <c r="B381" s="23"/>
      <c r="C381" s="23"/>
      <c r="D381" s="24"/>
      <c r="E381" s="23"/>
      <c r="F381" s="23"/>
      <c r="G381" s="23"/>
      <c r="H381" s="23"/>
      <c r="I381" s="23"/>
      <c r="J381" s="23"/>
    </row>
    <row r="382" spans="1:10" x14ac:dyDescent="0.25">
      <c r="A382" s="13" t="s">
        <v>496</v>
      </c>
      <c r="B382" s="13" t="s">
        <v>9</v>
      </c>
      <c r="C382" s="13" t="s">
        <v>10</v>
      </c>
      <c r="D382" s="14" t="s">
        <v>497</v>
      </c>
      <c r="E382" s="15">
        <f t="shared" ref="E382:J382" si="87">E392</f>
        <v>1</v>
      </c>
      <c r="F382" s="15">
        <f t="shared" si="87"/>
        <v>117084.37</v>
      </c>
      <c r="G382" s="15">
        <f t="shared" si="87"/>
        <v>117084.37</v>
      </c>
      <c r="H382" s="15">
        <f t="shared" si="87"/>
        <v>1</v>
      </c>
      <c r="I382" s="15">
        <f t="shared" si="87"/>
        <v>0</v>
      </c>
      <c r="J382" s="15">
        <f t="shared" si="87"/>
        <v>0</v>
      </c>
    </row>
    <row r="383" spans="1:10" x14ac:dyDescent="0.25">
      <c r="A383" s="16" t="s">
        <v>498</v>
      </c>
      <c r="B383" s="17" t="s">
        <v>17</v>
      </c>
      <c r="C383" s="17" t="s">
        <v>401</v>
      </c>
      <c r="D383" s="18" t="s">
        <v>499</v>
      </c>
      <c r="E383" s="19">
        <v>24</v>
      </c>
      <c r="F383" s="19">
        <v>1262.98</v>
      </c>
      <c r="G383" s="19">
        <f t="shared" ref="G383:G392" si="88">ROUND(E383*F383,2)</f>
        <v>30311.52</v>
      </c>
      <c r="H383" s="19">
        <v>24</v>
      </c>
      <c r="I383" s="36">
        <v>0</v>
      </c>
      <c r="J383" s="19">
        <f t="shared" ref="J383:J392" si="89">ROUND(H383*I383,2)</f>
        <v>0</v>
      </c>
    </row>
    <row r="384" spans="1:10" ht="22.5" x14ac:dyDescent="0.25">
      <c r="A384" s="16" t="s">
        <v>500</v>
      </c>
      <c r="B384" s="17" t="s">
        <v>17</v>
      </c>
      <c r="C384" s="17" t="s">
        <v>401</v>
      </c>
      <c r="D384" s="18" t="s">
        <v>501</v>
      </c>
      <c r="E384" s="19">
        <v>1</v>
      </c>
      <c r="F384" s="19">
        <v>3089.42</v>
      </c>
      <c r="G384" s="19">
        <f t="shared" si="88"/>
        <v>3089.42</v>
      </c>
      <c r="H384" s="19">
        <v>1</v>
      </c>
      <c r="I384" s="36">
        <v>0</v>
      </c>
      <c r="J384" s="19">
        <f t="shared" si="89"/>
        <v>0</v>
      </c>
    </row>
    <row r="385" spans="1:10" ht="22.5" x14ac:dyDescent="0.25">
      <c r="A385" s="16" t="s">
        <v>502</v>
      </c>
      <c r="B385" s="17" t="s">
        <v>17</v>
      </c>
      <c r="C385" s="17" t="s">
        <v>401</v>
      </c>
      <c r="D385" s="18" t="s">
        <v>503</v>
      </c>
      <c r="E385" s="19">
        <v>1</v>
      </c>
      <c r="F385" s="19">
        <v>1235.43</v>
      </c>
      <c r="G385" s="19">
        <f t="shared" si="88"/>
        <v>1235.43</v>
      </c>
      <c r="H385" s="19">
        <v>1</v>
      </c>
      <c r="I385" s="36">
        <v>0</v>
      </c>
      <c r="J385" s="19">
        <f t="shared" si="89"/>
        <v>0</v>
      </c>
    </row>
    <row r="386" spans="1:10" x14ac:dyDescent="0.25">
      <c r="A386" s="16" t="s">
        <v>504</v>
      </c>
      <c r="B386" s="17" t="s">
        <v>17</v>
      </c>
      <c r="C386" s="17" t="s">
        <v>27</v>
      </c>
      <c r="D386" s="18" t="s">
        <v>505</v>
      </c>
      <c r="E386" s="19">
        <v>280</v>
      </c>
      <c r="F386" s="19">
        <v>8.36</v>
      </c>
      <c r="G386" s="19">
        <f t="shared" si="88"/>
        <v>2340.8000000000002</v>
      </c>
      <c r="H386" s="19">
        <v>280</v>
      </c>
      <c r="I386" s="36">
        <v>0</v>
      </c>
      <c r="J386" s="19">
        <f t="shared" si="89"/>
        <v>0</v>
      </c>
    </row>
    <row r="387" spans="1:10" x14ac:dyDescent="0.25">
      <c r="A387" s="16" t="s">
        <v>483</v>
      </c>
      <c r="B387" s="17" t="s">
        <v>17</v>
      </c>
      <c r="C387" s="17" t="s">
        <v>27</v>
      </c>
      <c r="D387" s="18" t="s">
        <v>484</v>
      </c>
      <c r="E387" s="19">
        <v>1000</v>
      </c>
      <c r="F387" s="19">
        <v>18.22</v>
      </c>
      <c r="G387" s="19">
        <f t="shared" si="88"/>
        <v>18220</v>
      </c>
      <c r="H387" s="19">
        <v>1000</v>
      </c>
      <c r="I387" s="36">
        <v>0</v>
      </c>
      <c r="J387" s="19">
        <f t="shared" si="89"/>
        <v>0</v>
      </c>
    </row>
    <row r="388" spans="1:10" x14ac:dyDescent="0.25">
      <c r="A388" s="16" t="s">
        <v>506</v>
      </c>
      <c r="B388" s="17" t="s">
        <v>17</v>
      </c>
      <c r="C388" s="17" t="s">
        <v>27</v>
      </c>
      <c r="D388" s="18" t="s">
        <v>507</v>
      </c>
      <c r="E388" s="19">
        <v>1000</v>
      </c>
      <c r="F388" s="19">
        <v>26.57</v>
      </c>
      <c r="G388" s="19">
        <f t="shared" si="88"/>
        <v>26570</v>
      </c>
      <c r="H388" s="19">
        <v>1000</v>
      </c>
      <c r="I388" s="36">
        <v>0</v>
      </c>
      <c r="J388" s="19">
        <f t="shared" si="89"/>
        <v>0</v>
      </c>
    </row>
    <row r="389" spans="1:10" ht="22.5" x14ac:dyDescent="0.25">
      <c r="A389" s="16" t="s">
        <v>463</v>
      </c>
      <c r="B389" s="17" t="s">
        <v>17</v>
      </c>
      <c r="C389" s="17" t="s">
        <v>27</v>
      </c>
      <c r="D389" s="18" t="s">
        <v>464</v>
      </c>
      <c r="E389" s="19">
        <v>400</v>
      </c>
      <c r="F389" s="19">
        <v>68.67</v>
      </c>
      <c r="G389" s="19">
        <f t="shared" si="88"/>
        <v>27468</v>
      </c>
      <c r="H389" s="19">
        <v>400</v>
      </c>
      <c r="I389" s="36">
        <v>0</v>
      </c>
      <c r="J389" s="19">
        <f t="shared" si="89"/>
        <v>0</v>
      </c>
    </row>
    <row r="390" spans="1:10" ht="22.5" x14ac:dyDescent="0.25">
      <c r="A390" s="16" t="s">
        <v>508</v>
      </c>
      <c r="B390" s="17" t="s">
        <v>17</v>
      </c>
      <c r="C390" s="17" t="s">
        <v>27</v>
      </c>
      <c r="D390" s="18" t="s">
        <v>509</v>
      </c>
      <c r="E390" s="19">
        <v>280</v>
      </c>
      <c r="F390" s="19">
        <v>21.74</v>
      </c>
      <c r="G390" s="19">
        <f t="shared" si="88"/>
        <v>6087.2</v>
      </c>
      <c r="H390" s="19">
        <v>280</v>
      </c>
      <c r="I390" s="36">
        <v>0</v>
      </c>
      <c r="J390" s="19">
        <f t="shared" si="89"/>
        <v>0</v>
      </c>
    </row>
    <row r="391" spans="1:10" x14ac:dyDescent="0.25">
      <c r="A391" s="16" t="s">
        <v>449</v>
      </c>
      <c r="B391" s="17" t="s">
        <v>17</v>
      </c>
      <c r="C391" s="17" t="s">
        <v>27</v>
      </c>
      <c r="D391" s="18" t="s">
        <v>450</v>
      </c>
      <c r="E391" s="19">
        <v>200</v>
      </c>
      <c r="F391" s="19">
        <v>8.81</v>
      </c>
      <c r="G391" s="19">
        <f t="shared" si="88"/>
        <v>1762</v>
      </c>
      <c r="H391" s="19">
        <v>200</v>
      </c>
      <c r="I391" s="36">
        <v>0</v>
      </c>
      <c r="J391" s="19">
        <f t="shared" si="89"/>
        <v>0</v>
      </c>
    </row>
    <row r="392" spans="1:10" x14ac:dyDescent="0.25">
      <c r="A392" s="20"/>
      <c r="B392" s="20"/>
      <c r="C392" s="20"/>
      <c r="D392" s="21" t="s">
        <v>510</v>
      </c>
      <c r="E392" s="19">
        <v>1</v>
      </c>
      <c r="F392" s="22">
        <f>SUM(G383:G391)</f>
        <v>117084.37</v>
      </c>
      <c r="G392" s="22">
        <f t="shared" si="88"/>
        <v>117084.37</v>
      </c>
      <c r="H392" s="19">
        <v>1</v>
      </c>
      <c r="I392" s="22">
        <f>SUM(J383:J391)</f>
        <v>0</v>
      </c>
      <c r="J392" s="22">
        <f t="shared" si="89"/>
        <v>0</v>
      </c>
    </row>
    <row r="393" spans="1:10" ht="1.1499999999999999" customHeight="1" x14ac:dyDescent="0.25">
      <c r="A393" s="23"/>
      <c r="B393" s="23"/>
      <c r="C393" s="23"/>
      <c r="D393" s="24"/>
      <c r="E393" s="23"/>
      <c r="F393" s="23"/>
      <c r="G393" s="23"/>
      <c r="H393" s="23"/>
      <c r="I393" s="23"/>
      <c r="J393" s="23"/>
    </row>
    <row r="394" spans="1:10" x14ac:dyDescent="0.25">
      <c r="A394" s="13" t="s">
        <v>511</v>
      </c>
      <c r="B394" s="13" t="s">
        <v>9</v>
      </c>
      <c r="C394" s="13" t="s">
        <v>10</v>
      </c>
      <c r="D394" s="14" t="s">
        <v>512</v>
      </c>
      <c r="E394" s="15">
        <f t="shared" ref="E394:J394" si="90">E416</f>
        <v>1</v>
      </c>
      <c r="F394" s="15">
        <f t="shared" si="90"/>
        <v>37691.94</v>
      </c>
      <c r="G394" s="15">
        <f t="shared" si="90"/>
        <v>37691.94</v>
      </c>
      <c r="H394" s="15">
        <f t="shared" si="90"/>
        <v>1</v>
      </c>
      <c r="I394" s="15">
        <f t="shared" si="90"/>
        <v>0</v>
      </c>
      <c r="J394" s="15">
        <f t="shared" si="90"/>
        <v>0</v>
      </c>
    </row>
    <row r="395" spans="1:10" x14ac:dyDescent="0.25">
      <c r="A395" s="26" t="s">
        <v>513</v>
      </c>
      <c r="B395" s="26" t="s">
        <v>9</v>
      </c>
      <c r="C395" s="26" t="s">
        <v>10</v>
      </c>
      <c r="D395" s="27" t="s">
        <v>514</v>
      </c>
      <c r="E395" s="28">
        <f t="shared" ref="E395:J395" si="91">E408</f>
        <v>1</v>
      </c>
      <c r="F395" s="28">
        <f t="shared" si="91"/>
        <v>35294.92</v>
      </c>
      <c r="G395" s="28">
        <f t="shared" si="91"/>
        <v>35294.92</v>
      </c>
      <c r="H395" s="28">
        <f t="shared" si="91"/>
        <v>1</v>
      </c>
      <c r="I395" s="28">
        <f t="shared" si="91"/>
        <v>0</v>
      </c>
      <c r="J395" s="28">
        <f t="shared" si="91"/>
        <v>0</v>
      </c>
    </row>
    <row r="396" spans="1:10" ht="22.5" x14ac:dyDescent="0.25">
      <c r="A396" s="16" t="s">
        <v>515</v>
      </c>
      <c r="B396" s="17" t="s">
        <v>17</v>
      </c>
      <c r="C396" s="17" t="s">
        <v>10</v>
      </c>
      <c r="D396" s="18" t="s">
        <v>516</v>
      </c>
      <c r="E396" s="19">
        <v>1</v>
      </c>
      <c r="F396" s="19">
        <v>376</v>
      </c>
      <c r="G396" s="19">
        <f t="shared" ref="G396:G408" si="92">ROUND(E396*F396,2)</f>
        <v>376</v>
      </c>
      <c r="H396" s="19">
        <v>1</v>
      </c>
      <c r="I396" s="36">
        <v>0</v>
      </c>
      <c r="J396" s="19">
        <f t="shared" ref="J396:J408" si="93">ROUND(H396*I396,2)</f>
        <v>0</v>
      </c>
    </row>
    <row r="397" spans="1:10" ht="22.5" x14ac:dyDescent="0.25">
      <c r="A397" s="16" t="s">
        <v>517</v>
      </c>
      <c r="B397" s="17" t="s">
        <v>17</v>
      </c>
      <c r="C397" s="17" t="s">
        <v>10</v>
      </c>
      <c r="D397" s="18" t="s">
        <v>518</v>
      </c>
      <c r="E397" s="19">
        <v>1</v>
      </c>
      <c r="F397" s="19">
        <v>470</v>
      </c>
      <c r="G397" s="19">
        <f t="shared" si="92"/>
        <v>470</v>
      </c>
      <c r="H397" s="19">
        <v>1</v>
      </c>
      <c r="I397" s="36">
        <v>0</v>
      </c>
      <c r="J397" s="19">
        <f t="shared" si="93"/>
        <v>0</v>
      </c>
    </row>
    <row r="398" spans="1:10" ht="22.5" x14ac:dyDescent="0.25">
      <c r="A398" s="16" t="s">
        <v>519</v>
      </c>
      <c r="B398" s="17" t="s">
        <v>17</v>
      </c>
      <c r="C398" s="17" t="s">
        <v>10</v>
      </c>
      <c r="D398" s="18" t="s">
        <v>520</v>
      </c>
      <c r="E398" s="19">
        <v>1</v>
      </c>
      <c r="F398" s="19">
        <v>5368.01</v>
      </c>
      <c r="G398" s="19">
        <f t="shared" si="92"/>
        <v>5368.01</v>
      </c>
      <c r="H398" s="19">
        <v>1</v>
      </c>
      <c r="I398" s="36">
        <v>0</v>
      </c>
      <c r="J398" s="19">
        <f t="shared" si="93"/>
        <v>0</v>
      </c>
    </row>
    <row r="399" spans="1:10" ht="22.5" x14ac:dyDescent="0.25">
      <c r="A399" s="16" t="s">
        <v>521</v>
      </c>
      <c r="B399" s="17" t="s">
        <v>17</v>
      </c>
      <c r="C399" s="17" t="s">
        <v>10</v>
      </c>
      <c r="D399" s="18" t="s">
        <v>522</v>
      </c>
      <c r="E399" s="19">
        <v>1</v>
      </c>
      <c r="F399" s="19">
        <v>1624</v>
      </c>
      <c r="G399" s="19">
        <f t="shared" si="92"/>
        <v>1624</v>
      </c>
      <c r="H399" s="19">
        <v>1</v>
      </c>
      <c r="I399" s="36">
        <v>0</v>
      </c>
      <c r="J399" s="19">
        <f t="shared" si="93"/>
        <v>0</v>
      </c>
    </row>
    <row r="400" spans="1:10" x14ac:dyDescent="0.25">
      <c r="A400" s="16" t="s">
        <v>439</v>
      </c>
      <c r="B400" s="17" t="s">
        <v>17</v>
      </c>
      <c r="C400" s="17" t="s">
        <v>401</v>
      </c>
      <c r="D400" s="18" t="s">
        <v>440</v>
      </c>
      <c r="E400" s="19">
        <v>66</v>
      </c>
      <c r="F400" s="19">
        <v>82.62</v>
      </c>
      <c r="G400" s="19">
        <f t="shared" si="92"/>
        <v>5452.92</v>
      </c>
      <c r="H400" s="19">
        <v>66</v>
      </c>
      <c r="I400" s="36">
        <v>0</v>
      </c>
      <c r="J400" s="19">
        <f t="shared" si="93"/>
        <v>0</v>
      </c>
    </row>
    <row r="401" spans="1:10" ht="22.5" x14ac:dyDescent="0.25">
      <c r="A401" s="16" t="s">
        <v>441</v>
      </c>
      <c r="B401" s="17" t="s">
        <v>17</v>
      </c>
      <c r="C401" s="17" t="s">
        <v>401</v>
      </c>
      <c r="D401" s="18" t="s">
        <v>442</v>
      </c>
      <c r="E401" s="19">
        <v>27</v>
      </c>
      <c r="F401" s="19">
        <v>98.17</v>
      </c>
      <c r="G401" s="19">
        <f t="shared" si="92"/>
        <v>2650.59</v>
      </c>
      <c r="H401" s="19">
        <v>27</v>
      </c>
      <c r="I401" s="36">
        <v>0</v>
      </c>
      <c r="J401" s="19">
        <f t="shared" si="93"/>
        <v>0</v>
      </c>
    </row>
    <row r="402" spans="1:10" x14ac:dyDescent="0.25">
      <c r="A402" s="16" t="s">
        <v>453</v>
      </c>
      <c r="B402" s="17" t="s">
        <v>17</v>
      </c>
      <c r="C402" s="17" t="s">
        <v>27</v>
      </c>
      <c r="D402" s="18" t="s">
        <v>454</v>
      </c>
      <c r="E402" s="19">
        <v>750</v>
      </c>
      <c r="F402" s="19">
        <v>3.86</v>
      </c>
      <c r="G402" s="19">
        <f t="shared" si="92"/>
        <v>2895</v>
      </c>
      <c r="H402" s="19">
        <v>750</v>
      </c>
      <c r="I402" s="36">
        <v>0</v>
      </c>
      <c r="J402" s="19">
        <f t="shared" si="93"/>
        <v>0</v>
      </c>
    </row>
    <row r="403" spans="1:10" x14ac:dyDescent="0.25">
      <c r="A403" s="16" t="s">
        <v>523</v>
      </c>
      <c r="B403" s="17" t="s">
        <v>17</v>
      </c>
      <c r="C403" s="17" t="s">
        <v>27</v>
      </c>
      <c r="D403" s="18" t="s">
        <v>524</v>
      </c>
      <c r="E403" s="19">
        <v>750</v>
      </c>
      <c r="F403" s="19">
        <v>5.3</v>
      </c>
      <c r="G403" s="19">
        <f t="shared" si="92"/>
        <v>3975</v>
      </c>
      <c r="H403" s="19">
        <v>750</v>
      </c>
      <c r="I403" s="36">
        <v>0</v>
      </c>
      <c r="J403" s="19">
        <f t="shared" si="93"/>
        <v>0</v>
      </c>
    </row>
    <row r="404" spans="1:10" x14ac:dyDescent="0.25">
      <c r="A404" s="16" t="s">
        <v>504</v>
      </c>
      <c r="B404" s="17" t="s">
        <v>17</v>
      </c>
      <c r="C404" s="17" t="s">
        <v>27</v>
      </c>
      <c r="D404" s="18" t="s">
        <v>505</v>
      </c>
      <c r="E404" s="19">
        <v>200</v>
      </c>
      <c r="F404" s="19">
        <v>8.36</v>
      </c>
      <c r="G404" s="19">
        <f t="shared" si="92"/>
        <v>1672</v>
      </c>
      <c r="H404" s="19">
        <v>200</v>
      </c>
      <c r="I404" s="36">
        <v>0</v>
      </c>
      <c r="J404" s="19">
        <f t="shared" si="93"/>
        <v>0</v>
      </c>
    </row>
    <row r="405" spans="1:10" ht="22.5" x14ac:dyDescent="0.25">
      <c r="A405" s="16" t="s">
        <v>525</v>
      </c>
      <c r="B405" s="17" t="s">
        <v>17</v>
      </c>
      <c r="C405" s="17" t="s">
        <v>27</v>
      </c>
      <c r="D405" s="18" t="s">
        <v>526</v>
      </c>
      <c r="E405" s="19">
        <v>200</v>
      </c>
      <c r="F405" s="19">
        <v>42.36</v>
      </c>
      <c r="G405" s="19">
        <f t="shared" si="92"/>
        <v>8472</v>
      </c>
      <c r="H405" s="19">
        <v>200</v>
      </c>
      <c r="I405" s="36">
        <v>0</v>
      </c>
      <c r="J405" s="19">
        <f t="shared" si="93"/>
        <v>0</v>
      </c>
    </row>
    <row r="406" spans="1:10" ht="22.5" x14ac:dyDescent="0.25">
      <c r="A406" s="16" t="s">
        <v>467</v>
      </c>
      <c r="B406" s="17" t="s">
        <v>17</v>
      </c>
      <c r="C406" s="17" t="s">
        <v>57</v>
      </c>
      <c r="D406" s="18" t="s">
        <v>468</v>
      </c>
      <c r="E406" s="19">
        <v>20</v>
      </c>
      <c r="F406" s="19">
        <v>63.57</v>
      </c>
      <c r="G406" s="19">
        <f t="shared" si="92"/>
        <v>1271.4000000000001</v>
      </c>
      <c r="H406" s="19">
        <v>20</v>
      </c>
      <c r="I406" s="36">
        <v>0</v>
      </c>
      <c r="J406" s="19">
        <f t="shared" si="93"/>
        <v>0</v>
      </c>
    </row>
    <row r="407" spans="1:10" x14ac:dyDescent="0.25">
      <c r="A407" s="16" t="s">
        <v>447</v>
      </c>
      <c r="B407" s="17" t="s">
        <v>17</v>
      </c>
      <c r="C407" s="17" t="s">
        <v>27</v>
      </c>
      <c r="D407" s="18" t="s">
        <v>448</v>
      </c>
      <c r="E407" s="19">
        <v>240</v>
      </c>
      <c r="F407" s="19">
        <v>4.45</v>
      </c>
      <c r="G407" s="19">
        <f t="shared" si="92"/>
        <v>1068</v>
      </c>
      <c r="H407" s="19">
        <v>240</v>
      </c>
      <c r="I407" s="36">
        <v>0</v>
      </c>
      <c r="J407" s="19">
        <f t="shared" si="93"/>
        <v>0</v>
      </c>
    </row>
    <row r="408" spans="1:10" x14ac:dyDescent="0.25">
      <c r="A408" s="20"/>
      <c r="B408" s="20"/>
      <c r="C408" s="20"/>
      <c r="D408" s="21" t="s">
        <v>527</v>
      </c>
      <c r="E408" s="19">
        <v>1</v>
      </c>
      <c r="F408" s="22">
        <f>SUM(G396:G407)</f>
        <v>35294.92</v>
      </c>
      <c r="G408" s="22">
        <f t="shared" si="92"/>
        <v>35294.92</v>
      </c>
      <c r="H408" s="19">
        <v>1</v>
      </c>
      <c r="I408" s="22">
        <f>SUM(J396:J407)</f>
        <v>0</v>
      </c>
      <c r="J408" s="22">
        <f t="shared" si="93"/>
        <v>0</v>
      </c>
    </row>
    <row r="409" spans="1:10" ht="1.1499999999999999" customHeight="1" x14ac:dyDescent="0.25">
      <c r="A409" s="23"/>
      <c r="B409" s="23"/>
      <c r="C409" s="23"/>
      <c r="D409" s="24"/>
      <c r="E409" s="23"/>
      <c r="F409" s="23"/>
      <c r="G409" s="23"/>
      <c r="H409" s="23"/>
      <c r="I409" s="23"/>
      <c r="J409" s="23"/>
    </row>
    <row r="410" spans="1:10" x14ac:dyDescent="0.25">
      <c r="A410" s="26" t="s">
        <v>528</v>
      </c>
      <c r="B410" s="26" t="s">
        <v>9</v>
      </c>
      <c r="C410" s="26" t="s">
        <v>10</v>
      </c>
      <c r="D410" s="27" t="s">
        <v>529</v>
      </c>
      <c r="E410" s="28">
        <f t="shared" ref="E410:J410" si="94">E414</f>
        <v>1</v>
      </c>
      <c r="F410" s="28">
        <f t="shared" si="94"/>
        <v>2397.02</v>
      </c>
      <c r="G410" s="28">
        <f t="shared" si="94"/>
        <v>2397.02</v>
      </c>
      <c r="H410" s="28">
        <f t="shared" si="94"/>
        <v>1</v>
      </c>
      <c r="I410" s="28">
        <f t="shared" si="94"/>
        <v>0</v>
      </c>
      <c r="J410" s="28">
        <f t="shared" si="94"/>
        <v>0</v>
      </c>
    </row>
    <row r="411" spans="1:10" ht="22.5" x14ac:dyDescent="0.25">
      <c r="A411" s="16" t="s">
        <v>530</v>
      </c>
      <c r="B411" s="17" t="s">
        <v>17</v>
      </c>
      <c r="C411" s="17" t="s">
        <v>10</v>
      </c>
      <c r="D411" s="18" t="s">
        <v>531</v>
      </c>
      <c r="E411" s="19">
        <v>1</v>
      </c>
      <c r="F411" s="19">
        <v>564</v>
      </c>
      <c r="G411" s="19">
        <f>ROUND(E411*F411,2)</f>
        <v>564</v>
      </c>
      <c r="H411" s="19">
        <v>1</v>
      </c>
      <c r="I411" s="36">
        <v>0</v>
      </c>
      <c r="J411" s="19">
        <f>ROUND(H411*I411,2)</f>
        <v>0</v>
      </c>
    </row>
    <row r="412" spans="1:10" ht="22.5" x14ac:dyDescent="0.25">
      <c r="A412" s="16" t="s">
        <v>532</v>
      </c>
      <c r="B412" s="17" t="s">
        <v>17</v>
      </c>
      <c r="C412" s="17" t="s">
        <v>10</v>
      </c>
      <c r="D412" s="18" t="s">
        <v>533</v>
      </c>
      <c r="E412" s="19">
        <v>1</v>
      </c>
      <c r="F412" s="19">
        <v>1128.01</v>
      </c>
      <c r="G412" s="19">
        <f>ROUND(E412*F412,2)</f>
        <v>1128.01</v>
      </c>
      <c r="H412" s="19">
        <v>1</v>
      </c>
      <c r="I412" s="36">
        <v>0</v>
      </c>
      <c r="J412" s="19">
        <f>ROUND(H412*I412,2)</f>
        <v>0</v>
      </c>
    </row>
    <row r="413" spans="1:10" ht="22.5" x14ac:dyDescent="0.25">
      <c r="A413" s="16" t="s">
        <v>534</v>
      </c>
      <c r="B413" s="17" t="s">
        <v>17</v>
      </c>
      <c r="C413" s="17" t="s">
        <v>10</v>
      </c>
      <c r="D413" s="18" t="s">
        <v>535</v>
      </c>
      <c r="E413" s="19">
        <v>1</v>
      </c>
      <c r="F413" s="19">
        <v>705.01</v>
      </c>
      <c r="G413" s="19">
        <f>ROUND(E413*F413,2)</f>
        <v>705.01</v>
      </c>
      <c r="H413" s="19">
        <v>1</v>
      </c>
      <c r="I413" s="36">
        <v>0</v>
      </c>
      <c r="J413" s="19">
        <f>ROUND(H413*I413,2)</f>
        <v>0</v>
      </c>
    </row>
    <row r="414" spans="1:10" x14ac:dyDescent="0.25">
      <c r="A414" s="20"/>
      <c r="B414" s="20"/>
      <c r="C414" s="20"/>
      <c r="D414" s="21" t="s">
        <v>536</v>
      </c>
      <c r="E414" s="19">
        <v>1</v>
      </c>
      <c r="F414" s="22">
        <f>SUM(G411:G413)</f>
        <v>2397.02</v>
      </c>
      <c r="G414" s="22">
        <f>ROUND(E414*F414,2)</f>
        <v>2397.02</v>
      </c>
      <c r="H414" s="19">
        <v>1</v>
      </c>
      <c r="I414" s="22">
        <f>SUM(J411:J413)</f>
        <v>0</v>
      </c>
      <c r="J414" s="22">
        <f>ROUND(H414*I414,2)</f>
        <v>0</v>
      </c>
    </row>
    <row r="415" spans="1:10" ht="1.1499999999999999" customHeight="1" x14ac:dyDescent="0.25">
      <c r="A415" s="23"/>
      <c r="B415" s="23"/>
      <c r="C415" s="23"/>
      <c r="D415" s="24"/>
      <c r="E415" s="23"/>
      <c r="F415" s="23"/>
      <c r="G415" s="23"/>
      <c r="H415" s="23"/>
      <c r="I415" s="23"/>
      <c r="J415" s="23"/>
    </row>
    <row r="416" spans="1:10" x14ac:dyDescent="0.25">
      <c r="A416" s="20"/>
      <c r="B416" s="20"/>
      <c r="C416" s="20"/>
      <c r="D416" s="21" t="s">
        <v>537</v>
      </c>
      <c r="E416" s="19">
        <v>1</v>
      </c>
      <c r="F416" s="22">
        <f>G395+G410</f>
        <v>37691.94</v>
      </c>
      <c r="G416" s="22">
        <f>ROUND(E416*F416,2)</f>
        <v>37691.94</v>
      </c>
      <c r="H416" s="19">
        <v>1</v>
      </c>
      <c r="I416" s="22">
        <f>J395+J410</f>
        <v>0</v>
      </c>
      <c r="J416" s="22">
        <f>ROUND(H416*I416,2)</f>
        <v>0</v>
      </c>
    </row>
    <row r="417" spans="1:10" ht="1.1499999999999999" customHeight="1" x14ac:dyDescent="0.25">
      <c r="A417" s="23"/>
      <c r="B417" s="23"/>
      <c r="C417" s="23"/>
      <c r="D417" s="24"/>
      <c r="E417" s="23"/>
      <c r="F417" s="23"/>
      <c r="G417" s="23"/>
      <c r="H417" s="23"/>
      <c r="I417" s="23"/>
      <c r="J417" s="23"/>
    </row>
    <row r="418" spans="1:10" ht="22.5" x14ac:dyDescent="0.25">
      <c r="A418" s="13" t="s">
        <v>538</v>
      </c>
      <c r="B418" s="13" t="s">
        <v>9</v>
      </c>
      <c r="C418" s="13" t="s">
        <v>10</v>
      </c>
      <c r="D418" s="14" t="s">
        <v>539</v>
      </c>
      <c r="E418" s="15">
        <f t="shared" ref="E418:J418" si="95">E440</f>
        <v>1</v>
      </c>
      <c r="F418" s="15">
        <f t="shared" si="95"/>
        <v>32830.21</v>
      </c>
      <c r="G418" s="15">
        <f t="shared" si="95"/>
        <v>32830.21</v>
      </c>
      <c r="H418" s="15">
        <f t="shared" si="95"/>
        <v>1</v>
      </c>
      <c r="I418" s="15">
        <f t="shared" si="95"/>
        <v>0</v>
      </c>
      <c r="J418" s="15">
        <f t="shared" si="95"/>
        <v>0</v>
      </c>
    </row>
    <row r="419" spans="1:10" x14ac:dyDescent="0.25">
      <c r="A419" s="26" t="s">
        <v>540</v>
      </c>
      <c r="B419" s="26" t="s">
        <v>9</v>
      </c>
      <c r="C419" s="26" t="s">
        <v>10</v>
      </c>
      <c r="D419" s="27" t="s">
        <v>15</v>
      </c>
      <c r="E419" s="28">
        <f t="shared" ref="E419:J419" si="96">E424</f>
        <v>1</v>
      </c>
      <c r="F419" s="28">
        <f t="shared" si="96"/>
        <v>9812.0400000000009</v>
      </c>
      <c r="G419" s="28">
        <f t="shared" si="96"/>
        <v>9812.0400000000009</v>
      </c>
      <c r="H419" s="28">
        <f t="shared" si="96"/>
        <v>1</v>
      </c>
      <c r="I419" s="28">
        <f t="shared" si="96"/>
        <v>0</v>
      </c>
      <c r="J419" s="28">
        <f t="shared" si="96"/>
        <v>0</v>
      </c>
    </row>
    <row r="420" spans="1:10" ht="22.5" x14ac:dyDescent="0.25">
      <c r="A420" s="16" t="s">
        <v>541</v>
      </c>
      <c r="B420" s="17" t="s">
        <v>17</v>
      </c>
      <c r="C420" s="17" t="s">
        <v>10</v>
      </c>
      <c r="D420" s="18" t="s">
        <v>542</v>
      </c>
      <c r="E420" s="19">
        <v>1</v>
      </c>
      <c r="F420" s="19">
        <v>3248.01</v>
      </c>
      <c r="G420" s="19">
        <f>ROUND(E420*F420,2)</f>
        <v>3248.01</v>
      </c>
      <c r="H420" s="19">
        <v>1</v>
      </c>
      <c r="I420" s="36">
        <v>0</v>
      </c>
      <c r="J420" s="19">
        <f>ROUND(H420*I420,2)</f>
        <v>0</v>
      </c>
    </row>
    <row r="421" spans="1:10" ht="22.5" x14ac:dyDescent="0.25">
      <c r="A421" s="16" t="s">
        <v>543</v>
      </c>
      <c r="B421" s="17" t="s">
        <v>17</v>
      </c>
      <c r="C421" s="17" t="s">
        <v>10</v>
      </c>
      <c r="D421" s="18" t="s">
        <v>544</v>
      </c>
      <c r="E421" s="19">
        <v>1</v>
      </c>
      <c r="F421" s="19">
        <v>4308.01</v>
      </c>
      <c r="G421" s="19">
        <f>ROUND(E421*F421,2)</f>
        <v>4308.01</v>
      </c>
      <c r="H421" s="19">
        <v>1</v>
      </c>
      <c r="I421" s="36">
        <v>0</v>
      </c>
      <c r="J421" s="19">
        <f>ROUND(H421*I421,2)</f>
        <v>0</v>
      </c>
    </row>
    <row r="422" spans="1:10" ht="22.5" x14ac:dyDescent="0.25">
      <c r="A422" s="16" t="s">
        <v>545</v>
      </c>
      <c r="B422" s="17" t="s">
        <v>17</v>
      </c>
      <c r="C422" s="17" t="s">
        <v>10</v>
      </c>
      <c r="D422" s="18" t="s">
        <v>546</v>
      </c>
      <c r="E422" s="19">
        <v>1</v>
      </c>
      <c r="F422" s="19">
        <v>1128.01</v>
      </c>
      <c r="G422" s="19">
        <f>ROUND(E422*F422,2)</f>
        <v>1128.01</v>
      </c>
      <c r="H422" s="19">
        <v>1</v>
      </c>
      <c r="I422" s="36">
        <v>0</v>
      </c>
      <c r="J422" s="19">
        <f>ROUND(H422*I422,2)</f>
        <v>0</v>
      </c>
    </row>
    <row r="423" spans="1:10" ht="22.5" x14ac:dyDescent="0.25">
      <c r="A423" s="16" t="s">
        <v>547</v>
      </c>
      <c r="B423" s="17" t="s">
        <v>17</v>
      </c>
      <c r="C423" s="17" t="s">
        <v>10</v>
      </c>
      <c r="D423" s="18" t="s">
        <v>548</v>
      </c>
      <c r="E423" s="19">
        <v>1</v>
      </c>
      <c r="F423" s="19">
        <v>1128.01</v>
      </c>
      <c r="G423" s="19">
        <f>ROUND(E423*F423,2)</f>
        <v>1128.01</v>
      </c>
      <c r="H423" s="19">
        <v>1</v>
      </c>
      <c r="I423" s="36">
        <v>0</v>
      </c>
      <c r="J423" s="19">
        <f>ROUND(H423*I423,2)</f>
        <v>0</v>
      </c>
    </row>
    <row r="424" spans="1:10" x14ac:dyDescent="0.25">
      <c r="A424" s="20"/>
      <c r="B424" s="20"/>
      <c r="C424" s="20"/>
      <c r="D424" s="21" t="s">
        <v>549</v>
      </c>
      <c r="E424" s="19">
        <v>1</v>
      </c>
      <c r="F424" s="22">
        <f>SUM(G420:G423)</f>
        <v>9812.0400000000009</v>
      </c>
      <c r="G424" s="22">
        <f>ROUND(E424*F424,2)</f>
        <v>9812.0400000000009</v>
      </c>
      <c r="H424" s="19">
        <v>1</v>
      </c>
      <c r="I424" s="22">
        <f>SUM(J420:J423)</f>
        <v>0</v>
      </c>
      <c r="J424" s="22">
        <f>ROUND(H424*I424,2)</f>
        <v>0</v>
      </c>
    </row>
    <row r="425" spans="1:10" ht="1.1499999999999999" customHeight="1" x14ac:dyDescent="0.25">
      <c r="A425" s="23"/>
      <c r="B425" s="23"/>
      <c r="C425" s="23"/>
      <c r="D425" s="24"/>
      <c r="E425" s="23"/>
      <c r="F425" s="23"/>
      <c r="G425" s="23"/>
      <c r="H425" s="23"/>
      <c r="I425" s="23"/>
      <c r="J425" s="23"/>
    </row>
    <row r="426" spans="1:10" x14ac:dyDescent="0.25">
      <c r="A426" s="26" t="s">
        <v>550</v>
      </c>
      <c r="B426" s="26" t="s">
        <v>9</v>
      </c>
      <c r="C426" s="26" t="s">
        <v>10</v>
      </c>
      <c r="D426" s="27" t="s">
        <v>551</v>
      </c>
      <c r="E426" s="28">
        <f t="shared" ref="E426:J426" si="97">E438</f>
        <v>1</v>
      </c>
      <c r="F426" s="28">
        <f t="shared" si="97"/>
        <v>23018.17</v>
      </c>
      <c r="G426" s="28">
        <f t="shared" si="97"/>
        <v>23018.17</v>
      </c>
      <c r="H426" s="28">
        <f t="shared" si="97"/>
        <v>1</v>
      </c>
      <c r="I426" s="28">
        <f t="shared" si="97"/>
        <v>0</v>
      </c>
      <c r="J426" s="28">
        <f t="shared" si="97"/>
        <v>0</v>
      </c>
    </row>
    <row r="427" spans="1:10" ht="22.5" x14ac:dyDescent="0.25">
      <c r="A427" s="16" t="s">
        <v>552</v>
      </c>
      <c r="B427" s="17" t="s">
        <v>17</v>
      </c>
      <c r="C427" s="17" t="s">
        <v>10</v>
      </c>
      <c r="D427" s="18" t="s">
        <v>553</v>
      </c>
      <c r="E427" s="19">
        <v>1</v>
      </c>
      <c r="F427" s="19">
        <v>1976.01</v>
      </c>
      <c r="G427" s="19">
        <f t="shared" ref="G427:G438" si="98">ROUND(E427*F427,2)</f>
        <v>1976.01</v>
      </c>
      <c r="H427" s="19">
        <v>1</v>
      </c>
      <c r="I427" s="36">
        <v>0</v>
      </c>
      <c r="J427" s="19">
        <f t="shared" ref="J427:J438" si="99">ROUND(H427*I427,2)</f>
        <v>0</v>
      </c>
    </row>
    <row r="428" spans="1:10" ht="22.5" x14ac:dyDescent="0.25">
      <c r="A428" s="16" t="s">
        <v>554</v>
      </c>
      <c r="B428" s="17" t="s">
        <v>17</v>
      </c>
      <c r="C428" s="17" t="s">
        <v>10</v>
      </c>
      <c r="D428" s="18" t="s">
        <v>522</v>
      </c>
      <c r="E428" s="19">
        <v>1</v>
      </c>
      <c r="F428" s="19">
        <v>2718.01</v>
      </c>
      <c r="G428" s="19">
        <f t="shared" si="98"/>
        <v>2718.01</v>
      </c>
      <c r="H428" s="19">
        <v>1</v>
      </c>
      <c r="I428" s="36">
        <v>0</v>
      </c>
      <c r="J428" s="19">
        <f t="shared" si="99"/>
        <v>0</v>
      </c>
    </row>
    <row r="429" spans="1:10" x14ac:dyDescent="0.25">
      <c r="A429" s="16" t="s">
        <v>439</v>
      </c>
      <c r="B429" s="17" t="s">
        <v>17</v>
      </c>
      <c r="C429" s="17" t="s">
        <v>401</v>
      </c>
      <c r="D429" s="18" t="s">
        <v>440</v>
      </c>
      <c r="E429" s="19">
        <v>60</v>
      </c>
      <c r="F429" s="19">
        <v>82.62</v>
      </c>
      <c r="G429" s="19">
        <f t="shared" si="98"/>
        <v>4957.2</v>
      </c>
      <c r="H429" s="19">
        <v>60</v>
      </c>
      <c r="I429" s="36">
        <v>0</v>
      </c>
      <c r="J429" s="19">
        <f t="shared" si="99"/>
        <v>0</v>
      </c>
    </row>
    <row r="430" spans="1:10" ht="22.5" x14ac:dyDescent="0.25">
      <c r="A430" s="16" t="s">
        <v>441</v>
      </c>
      <c r="B430" s="17" t="s">
        <v>17</v>
      </c>
      <c r="C430" s="17" t="s">
        <v>401</v>
      </c>
      <c r="D430" s="18" t="s">
        <v>442</v>
      </c>
      <c r="E430" s="19">
        <v>30</v>
      </c>
      <c r="F430" s="19">
        <v>98.17</v>
      </c>
      <c r="G430" s="19">
        <f t="shared" si="98"/>
        <v>2945.1</v>
      </c>
      <c r="H430" s="19">
        <v>30</v>
      </c>
      <c r="I430" s="36">
        <v>0</v>
      </c>
      <c r="J430" s="19">
        <f t="shared" si="99"/>
        <v>0</v>
      </c>
    </row>
    <row r="431" spans="1:10" ht="22.5" x14ac:dyDescent="0.25">
      <c r="A431" s="16" t="s">
        <v>467</v>
      </c>
      <c r="B431" s="17" t="s">
        <v>17</v>
      </c>
      <c r="C431" s="17" t="s">
        <v>57</v>
      </c>
      <c r="D431" s="18" t="s">
        <v>468</v>
      </c>
      <c r="E431" s="19">
        <v>20</v>
      </c>
      <c r="F431" s="19">
        <v>63.57</v>
      </c>
      <c r="G431" s="19">
        <f t="shared" si="98"/>
        <v>1271.4000000000001</v>
      </c>
      <c r="H431" s="19">
        <v>20</v>
      </c>
      <c r="I431" s="36">
        <v>0</v>
      </c>
      <c r="J431" s="19">
        <f t="shared" si="99"/>
        <v>0</v>
      </c>
    </row>
    <row r="432" spans="1:10" ht="22.5" x14ac:dyDescent="0.25">
      <c r="A432" s="16" t="s">
        <v>469</v>
      </c>
      <c r="B432" s="17" t="s">
        <v>17</v>
      </c>
      <c r="C432" s="17" t="s">
        <v>401</v>
      </c>
      <c r="D432" s="18" t="s">
        <v>470</v>
      </c>
      <c r="E432" s="19">
        <v>10</v>
      </c>
      <c r="F432" s="19">
        <v>53.25</v>
      </c>
      <c r="G432" s="19">
        <f t="shared" si="98"/>
        <v>532.5</v>
      </c>
      <c r="H432" s="19">
        <v>10</v>
      </c>
      <c r="I432" s="36">
        <v>0</v>
      </c>
      <c r="J432" s="19">
        <f t="shared" si="99"/>
        <v>0</v>
      </c>
    </row>
    <row r="433" spans="1:10" ht="22.5" x14ac:dyDescent="0.25">
      <c r="A433" s="16" t="s">
        <v>445</v>
      </c>
      <c r="B433" s="17" t="s">
        <v>17</v>
      </c>
      <c r="C433" s="17" t="s">
        <v>401</v>
      </c>
      <c r="D433" s="18" t="s">
        <v>446</v>
      </c>
      <c r="E433" s="19">
        <v>5</v>
      </c>
      <c r="F433" s="19">
        <v>275.08999999999997</v>
      </c>
      <c r="G433" s="19">
        <f t="shared" si="98"/>
        <v>1375.45</v>
      </c>
      <c r="H433" s="19">
        <v>5</v>
      </c>
      <c r="I433" s="36">
        <v>0</v>
      </c>
      <c r="J433" s="19">
        <f t="shared" si="99"/>
        <v>0</v>
      </c>
    </row>
    <row r="434" spans="1:10" x14ac:dyDescent="0.25">
      <c r="A434" s="16" t="s">
        <v>453</v>
      </c>
      <c r="B434" s="17" t="s">
        <v>17</v>
      </c>
      <c r="C434" s="17" t="s">
        <v>27</v>
      </c>
      <c r="D434" s="18" t="s">
        <v>454</v>
      </c>
      <c r="E434" s="19">
        <v>750</v>
      </c>
      <c r="F434" s="19">
        <v>3.86</v>
      </c>
      <c r="G434" s="19">
        <f t="shared" si="98"/>
        <v>2895</v>
      </c>
      <c r="H434" s="19">
        <v>750</v>
      </c>
      <c r="I434" s="36">
        <v>0</v>
      </c>
      <c r="J434" s="19">
        <f t="shared" si="99"/>
        <v>0</v>
      </c>
    </row>
    <row r="435" spans="1:10" x14ac:dyDescent="0.25">
      <c r="A435" s="16" t="s">
        <v>504</v>
      </c>
      <c r="B435" s="17" t="s">
        <v>17</v>
      </c>
      <c r="C435" s="17" t="s">
        <v>27</v>
      </c>
      <c r="D435" s="18" t="s">
        <v>505</v>
      </c>
      <c r="E435" s="19">
        <v>250</v>
      </c>
      <c r="F435" s="19">
        <v>8.36</v>
      </c>
      <c r="G435" s="19">
        <f t="shared" si="98"/>
        <v>2090</v>
      </c>
      <c r="H435" s="19">
        <v>250</v>
      </c>
      <c r="I435" s="36">
        <v>0</v>
      </c>
      <c r="J435" s="19">
        <f t="shared" si="99"/>
        <v>0</v>
      </c>
    </row>
    <row r="436" spans="1:10" x14ac:dyDescent="0.25">
      <c r="A436" s="16" t="s">
        <v>447</v>
      </c>
      <c r="B436" s="17" t="s">
        <v>17</v>
      </c>
      <c r="C436" s="17" t="s">
        <v>27</v>
      </c>
      <c r="D436" s="18" t="s">
        <v>448</v>
      </c>
      <c r="E436" s="19">
        <v>250</v>
      </c>
      <c r="F436" s="19">
        <v>4.45</v>
      </c>
      <c r="G436" s="19">
        <f t="shared" si="98"/>
        <v>1112.5</v>
      </c>
      <c r="H436" s="19">
        <v>250</v>
      </c>
      <c r="I436" s="36">
        <v>0</v>
      </c>
      <c r="J436" s="19">
        <f t="shared" si="99"/>
        <v>0</v>
      </c>
    </row>
    <row r="437" spans="1:10" x14ac:dyDescent="0.25">
      <c r="A437" s="16" t="s">
        <v>555</v>
      </c>
      <c r="B437" s="17" t="s">
        <v>17</v>
      </c>
      <c r="C437" s="17" t="s">
        <v>27</v>
      </c>
      <c r="D437" s="18" t="s">
        <v>556</v>
      </c>
      <c r="E437" s="19">
        <v>250</v>
      </c>
      <c r="F437" s="19">
        <v>4.58</v>
      </c>
      <c r="G437" s="19">
        <f t="shared" si="98"/>
        <v>1145</v>
      </c>
      <c r="H437" s="19">
        <v>250</v>
      </c>
      <c r="I437" s="36">
        <v>0</v>
      </c>
      <c r="J437" s="19">
        <f t="shared" si="99"/>
        <v>0</v>
      </c>
    </row>
    <row r="438" spans="1:10" x14ac:dyDescent="0.25">
      <c r="A438" s="20"/>
      <c r="B438" s="20"/>
      <c r="C438" s="20"/>
      <c r="D438" s="21" t="s">
        <v>557</v>
      </c>
      <c r="E438" s="19">
        <v>1</v>
      </c>
      <c r="F438" s="22">
        <f>SUM(G427:G437)</f>
        <v>23018.17</v>
      </c>
      <c r="G438" s="22">
        <f t="shared" si="98"/>
        <v>23018.17</v>
      </c>
      <c r="H438" s="19">
        <v>1</v>
      </c>
      <c r="I438" s="22">
        <f>SUM(J427:J437)</f>
        <v>0</v>
      </c>
      <c r="J438" s="22">
        <f t="shared" si="99"/>
        <v>0</v>
      </c>
    </row>
    <row r="439" spans="1:10" ht="1.1499999999999999" customHeight="1" x14ac:dyDescent="0.25">
      <c r="A439" s="23"/>
      <c r="B439" s="23"/>
      <c r="C439" s="23"/>
      <c r="D439" s="24"/>
      <c r="E439" s="23"/>
      <c r="F439" s="23"/>
      <c r="G439" s="23"/>
      <c r="H439" s="23"/>
      <c r="I439" s="23"/>
      <c r="J439" s="23"/>
    </row>
    <row r="440" spans="1:10" x14ac:dyDescent="0.25">
      <c r="A440" s="20"/>
      <c r="B440" s="20"/>
      <c r="C440" s="20"/>
      <c r="D440" s="21" t="s">
        <v>558</v>
      </c>
      <c r="E440" s="19">
        <v>1</v>
      </c>
      <c r="F440" s="22">
        <f>G419+G426</f>
        <v>32830.21</v>
      </c>
      <c r="G440" s="22">
        <f>ROUND(E440*F440,2)</f>
        <v>32830.21</v>
      </c>
      <c r="H440" s="19">
        <v>1</v>
      </c>
      <c r="I440" s="22">
        <f>J419+J426</f>
        <v>0</v>
      </c>
      <c r="J440" s="22">
        <f>ROUND(H440*I440,2)</f>
        <v>0</v>
      </c>
    </row>
    <row r="441" spans="1:10" ht="1.1499999999999999" customHeight="1" x14ac:dyDescent="0.25">
      <c r="A441" s="23"/>
      <c r="B441" s="23"/>
      <c r="C441" s="23"/>
      <c r="D441" s="24"/>
      <c r="E441" s="23"/>
      <c r="F441" s="23"/>
      <c r="G441" s="23"/>
      <c r="H441" s="23"/>
      <c r="I441" s="23"/>
      <c r="J441" s="23"/>
    </row>
    <row r="442" spans="1:10" x14ac:dyDescent="0.25">
      <c r="A442" s="13" t="s">
        <v>559</v>
      </c>
      <c r="B442" s="13" t="s">
        <v>9</v>
      </c>
      <c r="C442" s="13" t="s">
        <v>10</v>
      </c>
      <c r="D442" s="14" t="s">
        <v>560</v>
      </c>
      <c r="E442" s="15">
        <f t="shared" ref="E442:J442" si="100">E468</f>
        <v>1</v>
      </c>
      <c r="F442" s="15">
        <f t="shared" si="100"/>
        <v>10914.29</v>
      </c>
      <c r="G442" s="15">
        <f t="shared" si="100"/>
        <v>10914.29</v>
      </c>
      <c r="H442" s="15">
        <f t="shared" si="100"/>
        <v>1</v>
      </c>
      <c r="I442" s="15">
        <f t="shared" si="100"/>
        <v>0</v>
      </c>
      <c r="J442" s="15">
        <f t="shared" si="100"/>
        <v>0</v>
      </c>
    </row>
    <row r="443" spans="1:10" x14ac:dyDescent="0.25">
      <c r="A443" s="26" t="s">
        <v>561</v>
      </c>
      <c r="B443" s="26" t="s">
        <v>9</v>
      </c>
      <c r="C443" s="26" t="s">
        <v>10</v>
      </c>
      <c r="D443" s="27" t="s">
        <v>15</v>
      </c>
      <c r="E443" s="28">
        <f t="shared" ref="E443:J443" si="101">E447</f>
        <v>1</v>
      </c>
      <c r="F443" s="28">
        <f t="shared" si="101"/>
        <v>799</v>
      </c>
      <c r="G443" s="28">
        <f t="shared" si="101"/>
        <v>799</v>
      </c>
      <c r="H443" s="28">
        <f t="shared" si="101"/>
        <v>1</v>
      </c>
      <c r="I443" s="28">
        <f t="shared" si="101"/>
        <v>0</v>
      </c>
      <c r="J443" s="28">
        <f t="shared" si="101"/>
        <v>0</v>
      </c>
    </row>
    <row r="444" spans="1:10" ht="22.5" x14ac:dyDescent="0.25">
      <c r="A444" s="16" t="s">
        <v>562</v>
      </c>
      <c r="B444" s="17" t="s">
        <v>17</v>
      </c>
      <c r="C444" s="17" t="s">
        <v>10</v>
      </c>
      <c r="D444" s="18" t="s">
        <v>563</v>
      </c>
      <c r="E444" s="19">
        <v>1</v>
      </c>
      <c r="F444" s="19">
        <v>141</v>
      </c>
      <c r="G444" s="19">
        <f>ROUND(E444*F444,2)</f>
        <v>141</v>
      </c>
      <c r="H444" s="19">
        <v>1</v>
      </c>
      <c r="I444" s="36">
        <v>0</v>
      </c>
      <c r="J444" s="19">
        <f>ROUND(H444*I444,2)</f>
        <v>0</v>
      </c>
    </row>
    <row r="445" spans="1:10" ht="22.5" x14ac:dyDescent="0.25">
      <c r="A445" s="16" t="s">
        <v>564</v>
      </c>
      <c r="B445" s="17" t="s">
        <v>17</v>
      </c>
      <c r="C445" s="17" t="s">
        <v>10</v>
      </c>
      <c r="D445" s="18" t="s">
        <v>565</v>
      </c>
      <c r="E445" s="19">
        <v>1</v>
      </c>
      <c r="F445" s="19">
        <v>376</v>
      </c>
      <c r="G445" s="19">
        <f>ROUND(E445*F445,2)</f>
        <v>376</v>
      </c>
      <c r="H445" s="19">
        <v>1</v>
      </c>
      <c r="I445" s="36">
        <v>0</v>
      </c>
      <c r="J445" s="19">
        <f>ROUND(H445*I445,2)</f>
        <v>0</v>
      </c>
    </row>
    <row r="446" spans="1:10" ht="22.5" x14ac:dyDescent="0.25">
      <c r="A446" s="16" t="s">
        <v>566</v>
      </c>
      <c r="B446" s="17" t="s">
        <v>17</v>
      </c>
      <c r="C446" s="17" t="s">
        <v>10</v>
      </c>
      <c r="D446" s="18" t="s">
        <v>567</v>
      </c>
      <c r="E446" s="19">
        <v>1</v>
      </c>
      <c r="F446" s="19">
        <v>282</v>
      </c>
      <c r="G446" s="19">
        <f>ROUND(E446*F446,2)</f>
        <v>282</v>
      </c>
      <c r="H446" s="19">
        <v>1</v>
      </c>
      <c r="I446" s="36">
        <v>0</v>
      </c>
      <c r="J446" s="19">
        <f>ROUND(H446*I446,2)</f>
        <v>0</v>
      </c>
    </row>
    <row r="447" spans="1:10" x14ac:dyDescent="0.25">
      <c r="A447" s="20"/>
      <c r="B447" s="20"/>
      <c r="C447" s="20"/>
      <c r="D447" s="21" t="s">
        <v>568</v>
      </c>
      <c r="E447" s="19">
        <v>1</v>
      </c>
      <c r="F447" s="22">
        <f>SUM(G444:G446)</f>
        <v>799</v>
      </c>
      <c r="G447" s="22">
        <f>ROUND(E447*F447,2)</f>
        <v>799</v>
      </c>
      <c r="H447" s="19">
        <v>1</v>
      </c>
      <c r="I447" s="22">
        <f>SUM(J444:J446)</f>
        <v>0</v>
      </c>
      <c r="J447" s="22">
        <f>ROUND(H447*I447,2)</f>
        <v>0</v>
      </c>
    </row>
    <row r="448" spans="1:10" ht="1.1499999999999999" customHeight="1" x14ac:dyDescent="0.25">
      <c r="A448" s="23"/>
      <c r="B448" s="23"/>
      <c r="C448" s="23"/>
      <c r="D448" s="24"/>
      <c r="E448" s="23"/>
      <c r="F448" s="23"/>
      <c r="G448" s="23"/>
      <c r="H448" s="23"/>
      <c r="I448" s="23"/>
      <c r="J448" s="23"/>
    </row>
    <row r="449" spans="1:10" ht="22.5" x14ac:dyDescent="0.25">
      <c r="A449" s="26" t="s">
        <v>569</v>
      </c>
      <c r="B449" s="26" t="s">
        <v>9</v>
      </c>
      <c r="C449" s="26" t="s">
        <v>10</v>
      </c>
      <c r="D449" s="27" t="s">
        <v>570</v>
      </c>
      <c r="E449" s="28">
        <f t="shared" ref="E449:J449" si="102">E466</f>
        <v>1</v>
      </c>
      <c r="F449" s="28">
        <f t="shared" si="102"/>
        <v>10115.290000000001</v>
      </c>
      <c r="G449" s="28">
        <f t="shared" si="102"/>
        <v>10115.290000000001</v>
      </c>
      <c r="H449" s="28">
        <f t="shared" si="102"/>
        <v>1</v>
      </c>
      <c r="I449" s="28">
        <f t="shared" si="102"/>
        <v>0</v>
      </c>
      <c r="J449" s="28">
        <f t="shared" si="102"/>
        <v>0</v>
      </c>
    </row>
    <row r="450" spans="1:10" x14ac:dyDescent="0.25">
      <c r="A450" s="16" t="s">
        <v>571</v>
      </c>
      <c r="B450" s="17" t="s">
        <v>17</v>
      </c>
      <c r="C450" s="17" t="s">
        <v>401</v>
      </c>
      <c r="D450" s="18" t="s">
        <v>572</v>
      </c>
      <c r="E450" s="19">
        <v>15</v>
      </c>
      <c r="F450" s="19">
        <v>289.39</v>
      </c>
      <c r="G450" s="19">
        <f t="shared" ref="G450:G466" si="103">ROUND(E450*F450,2)</f>
        <v>4340.8500000000004</v>
      </c>
      <c r="H450" s="19">
        <v>15</v>
      </c>
      <c r="I450" s="36">
        <v>0</v>
      </c>
      <c r="J450" s="19">
        <f t="shared" ref="J450:J466" si="104">ROUND(H450*I450,2)</f>
        <v>0</v>
      </c>
    </row>
    <row r="451" spans="1:10" ht="22.5" x14ac:dyDescent="0.25">
      <c r="A451" s="16" t="s">
        <v>573</v>
      </c>
      <c r="B451" s="17" t="s">
        <v>17</v>
      </c>
      <c r="C451" s="17" t="s">
        <v>401</v>
      </c>
      <c r="D451" s="18" t="s">
        <v>574</v>
      </c>
      <c r="E451" s="19">
        <v>3</v>
      </c>
      <c r="F451" s="19">
        <v>79.87</v>
      </c>
      <c r="G451" s="19">
        <f t="shared" si="103"/>
        <v>239.61</v>
      </c>
      <c r="H451" s="19">
        <v>3</v>
      </c>
      <c r="I451" s="36">
        <v>0</v>
      </c>
      <c r="J451" s="19">
        <f t="shared" si="104"/>
        <v>0</v>
      </c>
    </row>
    <row r="452" spans="1:10" x14ac:dyDescent="0.25">
      <c r="A452" s="16" t="s">
        <v>443</v>
      </c>
      <c r="B452" s="17" t="s">
        <v>17</v>
      </c>
      <c r="C452" s="17" t="s">
        <v>401</v>
      </c>
      <c r="D452" s="18" t="s">
        <v>444</v>
      </c>
      <c r="E452" s="19">
        <v>3</v>
      </c>
      <c r="F452" s="19">
        <v>38.11</v>
      </c>
      <c r="G452" s="19">
        <f t="shared" si="103"/>
        <v>114.33</v>
      </c>
      <c r="H452" s="19">
        <v>3</v>
      </c>
      <c r="I452" s="36">
        <v>0</v>
      </c>
      <c r="J452" s="19">
        <f t="shared" si="104"/>
        <v>0</v>
      </c>
    </row>
    <row r="453" spans="1:10" ht="33.75" x14ac:dyDescent="0.25">
      <c r="A453" s="16" t="s">
        <v>575</v>
      </c>
      <c r="B453" s="17" t="s">
        <v>17</v>
      </c>
      <c r="C453" s="17" t="s">
        <v>57</v>
      </c>
      <c r="D453" s="18" t="s">
        <v>576</v>
      </c>
      <c r="E453" s="19">
        <v>6</v>
      </c>
      <c r="F453" s="19">
        <v>73.569999999999993</v>
      </c>
      <c r="G453" s="19">
        <f t="shared" si="103"/>
        <v>441.42</v>
      </c>
      <c r="H453" s="19">
        <v>6</v>
      </c>
      <c r="I453" s="36">
        <v>0</v>
      </c>
      <c r="J453" s="19">
        <f t="shared" si="104"/>
        <v>0</v>
      </c>
    </row>
    <row r="454" spans="1:10" ht="22.5" x14ac:dyDescent="0.25">
      <c r="A454" s="16" t="s">
        <v>577</v>
      </c>
      <c r="B454" s="17" t="s">
        <v>17</v>
      </c>
      <c r="C454" s="17" t="s">
        <v>401</v>
      </c>
      <c r="D454" s="18" t="s">
        <v>578</v>
      </c>
      <c r="E454" s="19">
        <v>10</v>
      </c>
      <c r="F454" s="19">
        <v>10</v>
      </c>
      <c r="G454" s="19">
        <f t="shared" si="103"/>
        <v>100</v>
      </c>
      <c r="H454" s="19">
        <v>10</v>
      </c>
      <c r="I454" s="36">
        <v>0</v>
      </c>
      <c r="J454" s="19">
        <f t="shared" si="104"/>
        <v>0</v>
      </c>
    </row>
    <row r="455" spans="1:10" ht="22.5" x14ac:dyDescent="0.25">
      <c r="A455" s="16" t="s">
        <v>579</v>
      </c>
      <c r="B455" s="17" t="s">
        <v>17</v>
      </c>
      <c r="C455" s="17" t="s">
        <v>401</v>
      </c>
      <c r="D455" s="18" t="s">
        <v>580</v>
      </c>
      <c r="E455" s="19">
        <v>1</v>
      </c>
      <c r="F455" s="19">
        <v>157.38</v>
      </c>
      <c r="G455" s="19">
        <f t="shared" si="103"/>
        <v>157.38</v>
      </c>
      <c r="H455" s="19">
        <v>1</v>
      </c>
      <c r="I455" s="36">
        <v>0</v>
      </c>
      <c r="J455" s="19">
        <f t="shared" si="104"/>
        <v>0</v>
      </c>
    </row>
    <row r="456" spans="1:10" x14ac:dyDescent="0.25">
      <c r="A456" s="16" t="s">
        <v>581</v>
      </c>
      <c r="B456" s="17" t="s">
        <v>17</v>
      </c>
      <c r="C456" s="17" t="s">
        <v>27</v>
      </c>
      <c r="D456" s="18" t="s">
        <v>582</v>
      </c>
      <c r="E456" s="19">
        <v>100</v>
      </c>
      <c r="F456" s="19">
        <v>17.170000000000002</v>
      </c>
      <c r="G456" s="19">
        <f t="shared" si="103"/>
        <v>1717</v>
      </c>
      <c r="H456" s="19">
        <v>100</v>
      </c>
      <c r="I456" s="36">
        <v>0</v>
      </c>
      <c r="J456" s="19">
        <f t="shared" si="104"/>
        <v>0</v>
      </c>
    </row>
    <row r="457" spans="1:10" x14ac:dyDescent="0.25">
      <c r="A457" s="16" t="s">
        <v>583</v>
      </c>
      <c r="B457" s="17" t="s">
        <v>17</v>
      </c>
      <c r="C457" s="17" t="s">
        <v>401</v>
      </c>
      <c r="D457" s="18" t="s">
        <v>584</v>
      </c>
      <c r="E457" s="19">
        <v>15</v>
      </c>
      <c r="F457" s="19">
        <v>9.11</v>
      </c>
      <c r="G457" s="19">
        <f t="shared" si="103"/>
        <v>136.65</v>
      </c>
      <c r="H457" s="19">
        <v>15</v>
      </c>
      <c r="I457" s="36">
        <v>0</v>
      </c>
      <c r="J457" s="19">
        <f t="shared" si="104"/>
        <v>0</v>
      </c>
    </row>
    <row r="458" spans="1:10" ht="22.5" x14ac:dyDescent="0.25">
      <c r="A458" s="16" t="s">
        <v>585</v>
      </c>
      <c r="B458" s="17" t="s">
        <v>17</v>
      </c>
      <c r="C458" s="17" t="s">
        <v>401</v>
      </c>
      <c r="D458" s="18" t="s">
        <v>586</v>
      </c>
      <c r="E458" s="19">
        <v>1</v>
      </c>
      <c r="F458" s="19">
        <v>401.8</v>
      </c>
      <c r="G458" s="19">
        <f t="shared" si="103"/>
        <v>401.8</v>
      </c>
      <c r="H458" s="19">
        <v>1</v>
      </c>
      <c r="I458" s="36">
        <v>0</v>
      </c>
      <c r="J458" s="19">
        <f t="shared" si="104"/>
        <v>0</v>
      </c>
    </row>
    <row r="459" spans="1:10" x14ac:dyDescent="0.25">
      <c r="A459" s="16" t="s">
        <v>587</v>
      </c>
      <c r="B459" s="17" t="s">
        <v>17</v>
      </c>
      <c r="C459" s="17" t="s">
        <v>401</v>
      </c>
      <c r="D459" s="18" t="s">
        <v>588</v>
      </c>
      <c r="E459" s="19">
        <v>1</v>
      </c>
      <c r="F459" s="19">
        <v>307.64999999999998</v>
      </c>
      <c r="G459" s="19">
        <f t="shared" si="103"/>
        <v>307.64999999999998</v>
      </c>
      <c r="H459" s="19">
        <v>1</v>
      </c>
      <c r="I459" s="36">
        <v>0</v>
      </c>
      <c r="J459" s="19">
        <f t="shared" si="104"/>
        <v>0</v>
      </c>
    </row>
    <row r="460" spans="1:10" x14ac:dyDescent="0.25">
      <c r="A460" s="16" t="s">
        <v>589</v>
      </c>
      <c r="B460" s="17" t="s">
        <v>17</v>
      </c>
      <c r="C460" s="17" t="s">
        <v>27</v>
      </c>
      <c r="D460" s="18" t="s">
        <v>590</v>
      </c>
      <c r="E460" s="19">
        <v>80</v>
      </c>
      <c r="F460" s="19">
        <v>2</v>
      </c>
      <c r="G460" s="19">
        <f t="shared" si="103"/>
        <v>160</v>
      </c>
      <c r="H460" s="19">
        <v>80</v>
      </c>
      <c r="I460" s="36">
        <v>0</v>
      </c>
      <c r="J460" s="19">
        <f t="shared" si="104"/>
        <v>0</v>
      </c>
    </row>
    <row r="461" spans="1:10" x14ac:dyDescent="0.25">
      <c r="A461" s="16" t="s">
        <v>591</v>
      </c>
      <c r="B461" s="17" t="s">
        <v>17</v>
      </c>
      <c r="C461" s="17" t="s">
        <v>27</v>
      </c>
      <c r="D461" s="18" t="s">
        <v>592</v>
      </c>
      <c r="E461" s="19">
        <v>80</v>
      </c>
      <c r="F461" s="19">
        <v>2.81</v>
      </c>
      <c r="G461" s="19">
        <f t="shared" si="103"/>
        <v>224.8</v>
      </c>
      <c r="H461" s="19">
        <v>80</v>
      </c>
      <c r="I461" s="36">
        <v>0</v>
      </c>
      <c r="J461" s="19">
        <f t="shared" si="104"/>
        <v>0</v>
      </c>
    </row>
    <row r="462" spans="1:10" x14ac:dyDescent="0.25">
      <c r="A462" s="16" t="s">
        <v>593</v>
      </c>
      <c r="B462" s="17" t="s">
        <v>17</v>
      </c>
      <c r="C462" s="17" t="s">
        <v>27</v>
      </c>
      <c r="D462" s="18" t="s">
        <v>594</v>
      </c>
      <c r="E462" s="19">
        <v>60</v>
      </c>
      <c r="F462" s="19">
        <v>5.68</v>
      </c>
      <c r="G462" s="19">
        <f t="shared" si="103"/>
        <v>340.8</v>
      </c>
      <c r="H462" s="19">
        <v>60</v>
      </c>
      <c r="I462" s="36">
        <v>0</v>
      </c>
      <c r="J462" s="19">
        <f t="shared" si="104"/>
        <v>0</v>
      </c>
    </row>
    <row r="463" spans="1:10" x14ac:dyDescent="0.25">
      <c r="A463" s="16" t="s">
        <v>504</v>
      </c>
      <c r="B463" s="17" t="s">
        <v>17</v>
      </c>
      <c r="C463" s="17" t="s">
        <v>27</v>
      </c>
      <c r="D463" s="18" t="s">
        <v>505</v>
      </c>
      <c r="E463" s="19">
        <v>85</v>
      </c>
      <c r="F463" s="19">
        <v>8.36</v>
      </c>
      <c r="G463" s="19">
        <f t="shared" si="103"/>
        <v>710.6</v>
      </c>
      <c r="H463" s="19">
        <v>85</v>
      </c>
      <c r="I463" s="36">
        <v>0</v>
      </c>
      <c r="J463" s="19">
        <f t="shared" si="104"/>
        <v>0</v>
      </c>
    </row>
    <row r="464" spans="1:10" x14ac:dyDescent="0.25">
      <c r="A464" s="16" t="s">
        <v>447</v>
      </c>
      <c r="B464" s="17" t="s">
        <v>17</v>
      </c>
      <c r="C464" s="17" t="s">
        <v>27</v>
      </c>
      <c r="D464" s="18" t="s">
        <v>448</v>
      </c>
      <c r="E464" s="19">
        <v>80</v>
      </c>
      <c r="F464" s="19">
        <v>4.45</v>
      </c>
      <c r="G464" s="19">
        <f t="shared" si="103"/>
        <v>356</v>
      </c>
      <c r="H464" s="19">
        <v>80</v>
      </c>
      <c r="I464" s="36">
        <v>0</v>
      </c>
      <c r="J464" s="19">
        <f t="shared" si="104"/>
        <v>0</v>
      </c>
    </row>
    <row r="465" spans="1:10" x14ac:dyDescent="0.25">
      <c r="A465" s="16" t="s">
        <v>555</v>
      </c>
      <c r="B465" s="17" t="s">
        <v>17</v>
      </c>
      <c r="C465" s="17" t="s">
        <v>27</v>
      </c>
      <c r="D465" s="18" t="s">
        <v>556</v>
      </c>
      <c r="E465" s="19">
        <v>80</v>
      </c>
      <c r="F465" s="19">
        <v>4.58</v>
      </c>
      <c r="G465" s="19">
        <f t="shared" si="103"/>
        <v>366.4</v>
      </c>
      <c r="H465" s="19">
        <v>80</v>
      </c>
      <c r="I465" s="36">
        <v>0</v>
      </c>
      <c r="J465" s="19">
        <f t="shared" si="104"/>
        <v>0</v>
      </c>
    </row>
    <row r="466" spans="1:10" x14ac:dyDescent="0.25">
      <c r="A466" s="20"/>
      <c r="B466" s="20"/>
      <c r="C466" s="20"/>
      <c r="D466" s="21" t="s">
        <v>595</v>
      </c>
      <c r="E466" s="19">
        <v>1</v>
      </c>
      <c r="F466" s="22">
        <f>SUM(G450:G465)</f>
        <v>10115.290000000001</v>
      </c>
      <c r="G466" s="22">
        <f t="shared" si="103"/>
        <v>10115.290000000001</v>
      </c>
      <c r="H466" s="19">
        <v>1</v>
      </c>
      <c r="I466" s="22">
        <f>SUM(J450:J465)</f>
        <v>0</v>
      </c>
      <c r="J466" s="22">
        <f t="shared" si="104"/>
        <v>0</v>
      </c>
    </row>
    <row r="467" spans="1:10" ht="1.1499999999999999" customHeight="1" x14ac:dyDescent="0.25">
      <c r="A467" s="23"/>
      <c r="B467" s="23"/>
      <c r="C467" s="23"/>
      <c r="D467" s="24"/>
      <c r="E467" s="23"/>
      <c r="F467" s="23"/>
      <c r="G467" s="23"/>
      <c r="H467" s="23"/>
      <c r="I467" s="23"/>
      <c r="J467" s="23"/>
    </row>
    <row r="468" spans="1:10" x14ac:dyDescent="0.25">
      <c r="A468" s="20"/>
      <c r="B468" s="20"/>
      <c r="C468" s="20"/>
      <c r="D468" s="21" t="s">
        <v>596</v>
      </c>
      <c r="E468" s="19">
        <v>1</v>
      </c>
      <c r="F468" s="22">
        <f>G443+G449</f>
        <v>10914.29</v>
      </c>
      <c r="G468" s="22">
        <f>ROUND(E468*F468,2)</f>
        <v>10914.29</v>
      </c>
      <c r="H468" s="19">
        <v>1</v>
      </c>
      <c r="I468" s="22">
        <f>J443+J449</f>
        <v>0</v>
      </c>
      <c r="J468" s="22">
        <f>ROUND(H468*I468,2)</f>
        <v>0</v>
      </c>
    </row>
    <row r="469" spans="1:10" ht="1.1499999999999999" customHeight="1" x14ac:dyDescent="0.25">
      <c r="A469" s="23"/>
      <c r="B469" s="23"/>
      <c r="C469" s="23"/>
      <c r="D469" s="24"/>
      <c r="E469" s="23"/>
      <c r="F469" s="23"/>
      <c r="G469" s="23"/>
      <c r="H469" s="23"/>
      <c r="I469" s="23"/>
      <c r="J469" s="23"/>
    </row>
    <row r="470" spans="1:10" x14ac:dyDescent="0.25">
      <c r="A470" s="13" t="s">
        <v>597</v>
      </c>
      <c r="B470" s="13" t="s">
        <v>9</v>
      </c>
      <c r="C470" s="13" t="s">
        <v>10</v>
      </c>
      <c r="D470" s="14" t="s">
        <v>598</v>
      </c>
      <c r="E470" s="15">
        <f t="shared" ref="E470:J470" si="105">E494</f>
        <v>1</v>
      </c>
      <c r="F470" s="15">
        <f t="shared" si="105"/>
        <v>115969.73</v>
      </c>
      <c r="G470" s="15">
        <f t="shared" si="105"/>
        <v>115969.73</v>
      </c>
      <c r="H470" s="15">
        <f t="shared" si="105"/>
        <v>1</v>
      </c>
      <c r="I470" s="15">
        <f t="shared" si="105"/>
        <v>0</v>
      </c>
      <c r="J470" s="15">
        <f t="shared" si="105"/>
        <v>0</v>
      </c>
    </row>
    <row r="471" spans="1:10" x14ac:dyDescent="0.25">
      <c r="A471" s="16" t="s">
        <v>599</v>
      </c>
      <c r="B471" s="17" t="s">
        <v>17</v>
      </c>
      <c r="C471" s="17" t="s">
        <v>401</v>
      </c>
      <c r="D471" s="18" t="s">
        <v>600</v>
      </c>
      <c r="E471" s="19">
        <v>1</v>
      </c>
      <c r="F471" s="19">
        <v>30313.66</v>
      </c>
      <c r="G471" s="19">
        <f t="shared" ref="G471:G494" si="106">ROUND(E471*F471,2)</f>
        <v>30313.66</v>
      </c>
      <c r="H471" s="19">
        <v>1</v>
      </c>
      <c r="I471" s="36">
        <v>0</v>
      </c>
      <c r="J471" s="19">
        <f t="shared" ref="J471:J494" si="107">ROUND(H471*I471,2)</f>
        <v>0</v>
      </c>
    </row>
    <row r="472" spans="1:10" ht="22.5" x14ac:dyDescent="0.25">
      <c r="A472" s="16" t="s">
        <v>601</v>
      </c>
      <c r="B472" s="17" t="s">
        <v>17</v>
      </c>
      <c r="C472" s="17" t="s">
        <v>401</v>
      </c>
      <c r="D472" s="18" t="s">
        <v>602</v>
      </c>
      <c r="E472" s="19">
        <v>1</v>
      </c>
      <c r="F472" s="19">
        <v>3460.49</v>
      </c>
      <c r="G472" s="19">
        <f t="shared" si="106"/>
        <v>3460.49</v>
      </c>
      <c r="H472" s="19">
        <v>1</v>
      </c>
      <c r="I472" s="36">
        <v>0</v>
      </c>
      <c r="J472" s="19">
        <f t="shared" si="107"/>
        <v>0</v>
      </c>
    </row>
    <row r="473" spans="1:10" ht="22.5" x14ac:dyDescent="0.25">
      <c r="A473" s="16" t="s">
        <v>603</v>
      </c>
      <c r="B473" s="17" t="s">
        <v>17</v>
      </c>
      <c r="C473" s="17" t="s">
        <v>401</v>
      </c>
      <c r="D473" s="18" t="s">
        <v>604</v>
      </c>
      <c r="E473" s="19">
        <v>1</v>
      </c>
      <c r="F473" s="19">
        <v>132.9</v>
      </c>
      <c r="G473" s="19">
        <f t="shared" si="106"/>
        <v>132.9</v>
      </c>
      <c r="H473" s="19">
        <v>1</v>
      </c>
      <c r="I473" s="36">
        <v>0</v>
      </c>
      <c r="J473" s="19">
        <f t="shared" si="107"/>
        <v>0</v>
      </c>
    </row>
    <row r="474" spans="1:10" ht="22.5" x14ac:dyDescent="0.25">
      <c r="A474" s="16" t="s">
        <v>605</v>
      </c>
      <c r="B474" s="17" t="s">
        <v>17</v>
      </c>
      <c r="C474" s="17" t="s">
        <v>401</v>
      </c>
      <c r="D474" s="18" t="s">
        <v>606</v>
      </c>
      <c r="E474" s="19">
        <v>1</v>
      </c>
      <c r="F474" s="19">
        <v>800.15</v>
      </c>
      <c r="G474" s="19">
        <f t="shared" si="106"/>
        <v>800.15</v>
      </c>
      <c r="H474" s="19">
        <v>1</v>
      </c>
      <c r="I474" s="36">
        <v>0</v>
      </c>
      <c r="J474" s="19">
        <f t="shared" si="107"/>
        <v>0</v>
      </c>
    </row>
    <row r="475" spans="1:10" x14ac:dyDescent="0.25">
      <c r="A475" s="16" t="s">
        <v>607</v>
      </c>
      <c r="B475" s="17" t="s">
        <v>17</v>
      </c>
      <c r="C475" s="17" t="s">
        <v>401</v>
      </c>
      <c r="D475" s="18" t="s">
        <v>608</v>
      </c>
      <c r="E475" s="19">
        <v>1</v>
      </c>
      <c r="F475" s="19">
        <v>1090.03</v>
      </c>
      <c r="G475" s="19">
        <f t="shared" si="106"/>
        <v>1090.03</v>
      </c>
      <c r="H475" s="19">
        <v>1</v>
      </c>
      <c r="I475" s="36">
        <v>0</v>
      </c>
      <c r="J475" s="19">
        <f t="shared" si="107"/>
        <v>0</v>
      </c>
    </row>
    <row r="476" spans="1:10" ht="22.5" x14ac:dyDescent="0.25">
      <c r="A476" s="16" t="s">
        <v>609</v>
      </c>
      <c r="B476" s="17" t="s">
        <v>17</v>
      </c>
      <c r="C476" s="17" t="s">
        <v>401</v>
      </c>
      <c r="D476" s="18" t="s">
        <v>610</v>
      </c>
      <c r="E476" s="19">
        <v>1</v>
      </c>
      <c r="F476" s="19">
        <v>669.2</v>
      </c>
      <c r="G476" s="19">
        <f t="shared" si="106"/>
        <v>669.2</v>
      </c>
      <c r="H476" s="19">
        <v>1</v>
      </c>
      <c r="I476" s="36">
        <v>0</v>
      </c>
      <c r="J476" s="19">
        <f t="shared" si="107"/>
        <v>0</v>
      </c>
    </row>
    <row r="477" spans="1:10" ht="22.5" x14ac:dyDescent="0.25">
      <c r="A477" s="16" t="s">
        <v>611</v>
      </c>
      <c r="B477" s="17" t="s">
        <v>17</v>
      </c>
      <c r="C477" s="17" t="s">
        <v>401</v>
      </c>
      <c r="D477" s="18" t="s">
        <v>612</v>
      </c>
      <c r="E477" s="19">
        <v>1</v>
      </c>
      <c r="F477" s="19">
        <v>17044.400000000001</v>
      </c>
      <c r="G477" s="19">
        <f t="shared" si="106"/>
        <v>17044.400000000001</v>
      </c>
      <c r="H477" s="19">
        <v>1</v>
      </c>
      <c r="I477" s="36">
        <v>0</v>
      </c>
      <c r="J477" s="19">
        <f t="shared" si="107"/>
        <v>0</v>
      </c>
    </row>
    <row r="478" spans="1:10" ht="22.5" x14ac:dyDescent="0.25">
      <c r="A478" s="16" t="s">
        <v>613</v>
      </c>
      <c r="B478" s="17" t="s">
        <v>17</v>
      </c>
      <c r="C478" s="17" t="s">
        <v>401</v>
      </c>
      <c r="D478" s="18" t="s">
        <v>614</v>
      </c>
      <c r="E478" s="19">
        <v>1</v>
      </c>
      <c r="F478" s="19">
        <v>14162.7</v>
      </c>
      <c r="G478" s="19">
        <f t="shared" si="106"/>
        <v>14162.7</v>
      </c>
      <c r="H478" s="19">
        <v>1</v>
      </c>
      <c r="I478" s="36">
        <v>0</v>
      </c>
      <c r="J478" s="19">
        <f t="shared" si="107"/>
        <v>0</v>
      </c>
    </row>
    <row r="479" spans="1:10" x14ac:dyDescent="0.25">
      <c r="A479" s="16" t="s">
        <v>615</v>
      </c>
      <c r="B479" s="17" t="s">
        <v>17</v>
      </c>
      <c r="C479" s="17" t="s">
        <v>401</v>
      </c>
      <c r="D479" s="18" t="s">
        <v>616</v>
      </c>
      <c r="E479" s="19">
        <v>1</v>
      </c>
      <c r="F479" s="19">
        <v>10125.16</v>
      </c>
      <c r="G479" s="19">
        <f t="shared" si="106"/>
        <v>10125.16</v>
      </c>
      <c r="H479" s="19">
        <v>1</v>
      </c>
      <c r="I479" s="36">
        <v>0</v>
      </c>
      <c r="J479" s="19">
        <f t="shared" si="107"/>
        <v>0</v>
      </c>
    </row>
    <row r="480" spans="1:10" ht="22.5" x14ac:dyDescent="0.25">
      <c r="A480" s="16" t="s">
        <v>617</v>
      </c>
      <c r="B480" s="17" t="s">
        <v>17</v>
      </c>
      <c r="C480" s="17" t="s">
        <v>401</v>
      </c>
      <c r="D480" s="18" t="s">
        <v>618</v>
      </c>
      <c r="E480" s="19">
        <v>1</v>
      </c>
      <c r="F480" s="19">
        <v>3681.76</v>
      </c>
      <c r="G480" s="19">
        <f t="shared" si="106"/>
        <v>3681.76</v>
      </c>
      <c r="H480" s="19">
        <v>1</v>
      </c>
      <c r="I480" s="36">
        <v>0</v>
      </c>
      <c r="J480" s="19">
        <f t="shared" si="107"/>
        <v>0</v>
      </c>
    </row>
    <row r="481" spans="1:10" ht="22.5" x14ac:dyDescent="0.25">
      <c r="A481" s="16" t="s">
        <v>619</v>
      </c>
      <c r="B481" s="17" t="s">
        <v>17</v>
      </c>
      <c r="C481" s="17" t="s">
        <v>27</v>
      </c>
      <c r="D481" s="18" t="s">
        <v>620</v>
      </c>
      <c r="E481" s="19">
        <v>70</v>
      </c>
      <c r="F481" s="19">
        <v>1.83</v>
      </c>
      <c r="G481" s="19">
        <f t="shared" si="106"/>
        <v>128.1</v>
      </c>
      <c r="H481" s="19">
        <v>70</v>
      </c>
      <c r="I481" s="36">
        <v>0</v>
      </c>
      <c r="J481" s="19">
        <f t="shared" si="107"/>
        <v>0</v>
      </c>
    </row>
    <row r="482" spans="1:10" ht="22.5" x14ac:dyDescent="0.25">
      <c r="A482" s="16" t="s">
        <v>585</v>
      </c>
      <c r="B482" s="17" t="s">
        <v>17</v>
      </c>
      <c r="C482" s="17" t="s">
        <v>401</v>
      </c>
      <c r="D482" s="18" t="s">
        <v>586</v>
      </c>
      <c r="E482" s="19">
        <v>1</v>
      </c>
      <c r="F482" s="19">
        <v>401.8</v>
      </c>
      <c r="G482" s="19">
        <f t="shared" si="106"/>
        <v>401.8</v>
      </c>
      <c r="H482" s="19">
        <v>1</v>
      </c>
      <c r="I482" s="36">
        <v>0</v>
      </c>
      <c r="J482" s="19">
        <f t="shared" si="107"/>
        <v>0</v>
      </c>
    </row>
    <row r="483" spans="1:10" ht="22.5" x14ac:dyDescent="0.25">
      <c r="A483" s="16" t="s">
        <v>573</v>
      </c>
      <c r="B483" s="17" t="s">
        <v>17</v>
      </c>
      <c r="C483" s="17" t="s">
        <v>401</v>
      </c>
      <c r="D483" s="18" t="s">
        <v>574</v>
      </c>
      <c r="E483" s="19">
        <v>2</v>
      </c>
      <c r="F483" s="19">
        <v>79.87</v>
      </c>
      <c r="G483" s="19">
        <f t="shared" si="106"/>
        <v>159.74</v>
      </c>
      <c r="H483" s="19">
        <v>2</v>
      </c>
      <c r="I483" s="36">
        <v>0</v>
      </c>
      <c r="J483" s="19">
        <f t="shared" si="107"/>
        <v>0</v>
      </c>
    </row>
    <row r="484" spans="1:10" x14ac:dyDescent="0.25">
      <c r="A484" s="16" t="s">
        <v>439</v>
      </c>
      <c r="B484" s="17" t="s">
        <v>17</v>
      </c>
      <c r="C484" s="17" t="s">
        <v>401</v>
      </c>
      <c r="D484" s="18" t="s">
        <v>440</v>
      </c>
      <c r="E484" s="19">
        <v>8</v>
      </c>
      <c r="F484" s="19">
        <v>82.62</v>
      </c>
      <c r="G484" s="19">
        <f t="shared" si="106"/>
        <v>660.96</v>
      </c>
      <c r="H484" s="19">
        <v>8</v>
      </c>
      <c r="I484" s="36">
        <v>0</v>
      </c>
      <c r="J484" s="19">
        <f t="shared" si="107"/>
        <v>0</v>
      </c>
    </row>
    <row r="485" spans="1:10" x14ac:dyDescent="0.25">
      <c r="A485" s="16" t="s">
        <v>443</v>
      </c>
      <c r="B485" s="17" t="s">
        <v>17</v>
      </c>
      <c r="C485" s="17" t="s">
        <v>401</v>
      </c>
      <c r="D485" s="18" t="s">
        <v>444</v>
      </c>
      <c r="E485" s="19">
        <v>8</v>
      </c>
      <c r="F485" s="19">
        <v>38.11</v>
      </c>
      <c r="G485" s="19">
        <f t="shared" si="106"/>
        <v>304.88</v>
      </c>
      <c r="H485" s="19">
        <v>8</v>
      </c>
      <c r="I485" s="36">
        <v>0</v>
      </c>
      <c r="J485" s="19">
        <f t="shared" si="107"/>
        <v>0</v>
      </c>
    </row>
    <row r="486" spans="1:10" ht="22.5" x14ac:dyDescent="0.25">
      <c r="A486" s="16" t="s">
        <v>467</v>
      </c>
      <c r="B486" s="17" t="s">
        <v>17</v>
      </c>
      <c r="C486" s="17" t="s">
        <v>57</v>
      </c>
      <c r="D486" s="18" t="s">
        <v>468</v>
      </c>
      <c r="E486" s="19">
        <v>10</v>
      </c>
      <c r="F486" s="19">
        <v>63.57</v>
      </c>
      <c r="G486" s="19">
        <f t="shared" si="106"/>
        <v>635.70000000000005</v>
      </c>
      <c r="H486" s="19">
        <v>10</v>
      </c>
      <c r="I486" s="36">
        <v>0</v>
      </c>
      <c r="J486" s="19">
        <f t="shared" si="107"/>
        <v>0</v>
      </c>
    </row>
    <row r="487" spans="1:10" x14ac:dyDescent="0.25">
      <c r="A487" s="16" t="s">
        <v>589</v>
      </c>
      <c r="B487" s="17" t="s">
        <v>17</v>
      </c>
      <c r="C487" s="17" t="s">
        <v>27</v>
      </c>
      <c r="D487" s="18" t="s">
        <v>590</v>
      </c>
      <c r="E487" s="19">
        <v>70</v>
      </c>
      <c r="F487" s="19">
        <v>2</v>
      </c>
      <c r="G487" s="19">
        <f t="shared" si="106"/>
        <v>140</v>
      </c>
      <c r="H487" s="19">
        <v>70</v>
      </c>
      <c r="I487" s="36">
        <v>0</v>
      </c>
      <c r="J487" s="19">
        <f t="shared" si="107"/>
        <v>0</v>
      </c>
    </row>
    <row r="488" spans="1:10" x14ac:dyDescent="0.25">
      <c r="A488" s="16" t="s">
        <v>591</v>
      </c>
      <c r="B488" s="17" t="s">
        <v>17</v>
      </c>
      <c r="C488" s="17" t="s">
        <v>27</v>
      </c>
      <c r="D488" s="18" t="s">
        <v>592</v>
      </c>
      <c r="E488" s="19">
        <v>100</v>
      </c>
      <c r="F488" s="19">
        <v>2.81</v>
      </c>
      <c r="G488" s="19">
        <f t="shared" si="106"/>
        <v>281</v>
      </c>
      <c r="H488" s="19">
        <v>100</v>
      </c>
      <c r="I488" s="36">
        <v>0</v>
      </c>
      <c r="J488" s="19">
        <f t="shared" si="107"/>
        <v>0</v>
      </c>
    </row>
    <row r="489" spans="1:10" ht="22.5" x14ac:dyDescent="0.25">
      <c r="A489" s="16" t="s">
        <v>621</v>
      </c>
      <c r="B489" s="17" t="s">
        <v>17</v>
      </c>
      <c r="C489" s="17" t="s">
        <v>27</v>
      </c>
      <c r="D489" s="18" t="s">
        <v>622</v>
      </c>
      <c r="E489" s="19">
        <v>70</v>
      </c>
      <c r="F489" s="19">
        <v>2.92</v>
      </c>
      <c r="G489" s="19">
        <f t="shared" si="106"/>
        <v>204.4</v>
      </c>
      <c r="H489" s="19">
        <v>70</v>
      </c>
      <c r="I489" s="36">
        <v>0</v>
      </c>
      <c r="J489" s="19">
        <f t="shared" si="107"/>
        <v>0</v>
      </c>
    </row>
    <row r="490" spans="1:10" x14ac:dyDescent="0.25">
      <c r="A490" s="16" t="s">
        <v>447</v>
      </c>
      <c r="B490" s="17" t="s">
        <v>17</v>
      </c>
      <c r="C490" s="17" t="s">
        <v>27</v>
      </c>
      <c r="D490" s="18" t="s">
        <v>448</v>
      </c>
      <c r="E490" s="19">
        <v>70</v>
      </c>
      <c r="F490" s="19">
        <v>4.45</v>
      </c>
      <c r="G490" s="19">
        <f t="shared" si="106"/>
        <v>311.5</v>
      </c>
      <c r="H490" s="19">
        <v>70</v>
      </c>
      <c r="I490" s="36">
        <v>0</v>
      </c>
      <c r="J490" s="19">
        <f t="shared" si="107"/>
        <v>0</v>
      </c>
    </row>
    <row r="491" spans="1:10" ht="22.5" x14ac:dyDescent="0.25">
      <c r="A491" s="16" t="s">
        <v>525</v>
      </c>
      <c r="B491" s="17" t="s">
        <v>17</v>
      </c>
      <c r="C491" s="17" t="s">
        <v>27</v>
      </c>
      <c r="D491" s="18" t="s">
        <v>526</v>
      </c>
      <c r="E491" s="19">
        <v>70</v>
      </c>
      <c r="F491" s="19">
        <v>42.36</v>
      </c>
      <c r="G491" s="19">
        <f t="shared" si="106"/>
        <v>2965.2</v>
      </c>
      <c r="H491" s="19">
        <v>70</v>
      </c>
      <c r="I491" s="36">
        <v>0</v>
      </c>
      <c r="J491" s="19">
        <f t="shared" si="107"/>
        <v>0</v>
      </c>
    </row>
    <row r="492" spans="1:10" ht="22.5" x14ac:dyDescent="0.25">
      <c r="A492" s="16" t="s">
        <v>623</v>
      </c>
      <c r="B492" s="17" t="s">
        <v>17</v>
      </c>
      <c r="C492" s="17" t="s">
        <v>27</v>
      </c>
      <c r="D492" s="18" t="s">
        <v>624</v>
      </c>
      <c r="E492" s="19">
        <v>200</v>
      </c>
      <c r="F492" s="19">
        <v>96.11</v>
      </c>
      <c r="G492" s="19">
        <f t="shared" si="106"/>
        <v>19222</v>
      </c>
      <c r="H492" s="19">
        <v>200</v>
      </c>
      <c r="I492" s="36">
        <v>0</v>
      </c>
      <c r="J492" s="19">
        <f t="shared" si="107"/>
        <v>0</v>
      </c>
    </row>
    <row r="493" spans="1:10" x14ac:dyDescent="0.25">
      <c r="A493" s="16" t="s">
        <v>625</v>
      </c>
      <c r="B493" s="17" t="s">
        <v>17</v>
      </c>
      <c r="C493" s="17" t="s">
        <v>27</v>
      </c>
      <c r="D493" s="18" t="s">
        <v>626</v>
      </c>
      <c r="E493" s="19">
        <v>200</v>
      </c>
      <c r="F493" s="19">
        <v>45.37</v>
      </c>
      <c r="G493" s="19">
        <f t="shared" si="106"/>
        <v>9074</v>
      </c>
      <c r="H493" s="19">
        <v>200</v>
      </c>
      <c r="I493" s="36">
        <v>0</v>
      </c>
      <c r="J493" s="19">
        <f t="shared" si="107"/>
        <v>0</v>
      </c>
    </row>
    <row r="494" spans="1:10" x14ac:dyDescent="0.25">
      <c r="A494" s="20"/>
      <c r="B494" s="20"/>
      <c r="C494" s="20"/>
      <c r="D494" s="21" t="s">
        <v>627</v>
      </c>
      <c r="E494" s="19">
        <v>1</v>
      </c>
      <c r="F494" s="22">
        <f>SUM(G471:G493)</f>
        <v>115969.73</v>
      </c>
      <c r="G494" s="22">
        <f t="shared" si="106"/>
        <v>115969.73</v>
      </c>
      <c r="H494" s="19">
        <v>1</v>
      </c>
      <c r="I494" s="22">
        <f>SUM(J471:J493)</f>
        <v>0</v>
      </c>
      <c r="J494" s="22">
        <f t="shared" si="107"/>
        <v>0</v>
      </c>
    </row>
    <row r="495" spans="1:10" ht="1.1499999999999999" customHeight="1" x14ac:dyDescent="0.25">
      <c r="A495" s="23"/>
      <c r="B495" s="23"/>
      <c r="C495" s="23"/>
      <c r="D495" s="24"/>
      <c r="E495" s="23"/>
      <c r="F495" s="23"/>
      <c r="G495" s="23"/>
      <c r="H495" s="23"/>
      <c r="I495" s="23"/>
      <c r="J495" s="23"/>
    </row>
    <row r="496" spans="1:10" x14ac:dyDescent="0.25">
      <c r="A496" s="13" t="s">
        <v>628</v>
      </c>
      <c r="B496" s="13" t="s">
        <v>9</v>
      </c>
      <c r="C496" s="13" t="s">
        <v>10</v>
      </c>
      <c r="D496" s="14" t="s">
        <v>63</v>
      </c>
      <c r="E496" s="15">
        <f t="shared" ref="E496:J496" si="108">E500</f>
        <v>1</v>
      </c>
      <c r="F496" s="15">
        <f t="shared" si="108"/>
        <v>9909.48</v>
      </c>
      <c r="G496" s="15">
        <f t="shared" si="108"/>
        <v>9909.48</v>
      </c>
      <c r="H496" s="15">
        <f t="shared" si="108"/>
        <v>1</v>
      </c>
      <c r="I496" s="15">
        <f t="shared" si="108"/>
        <v>0</v>
      </c>
      <c r="J496" s="15">
        <f t="shared" si="108"/>
        <v>0</v>
      </c>
    </row>
    <row r="497" spans="1:10" ht="22.5" x14ac:dyDescent="0.25">
      <c r="A497" s="16" t="s">
        <v>629</v>
      </c>
      <c r="B497" s="17" t="s">
        <v>17</v>
      </c>
      <c r="C497" s="17" t="s">
        <v>401</v>
      </c>
      <c r="D497" s="18" t="s">
        <v>630</v>
      </c>
      <c r="E497" s="19">
        <v>1</v>
      </c>
      <c r="F497" s="19">
        <v>4034.36</v>
      </c>
      <c r="G497" s="19">
        <f>ROUND(E497*F497,2)</f>
        <v>4034.36</v>
      </c>
      <c r="H497" s="19">
        <v>1</v>
      </c>
      <c r="I497" s="36">
        <v>0</v>
      </c>
      <c r="J497" s="19">
        <f>ROUND(H497*I497,2)</f>
        <v>0</v>
      </c>
    </row>
    <row r="498" spans="1:10" x14ac:dyDescent="0.25">
      <c r="A498" s="16" t="s">
        <v>631</v>
      </c>
      <c r="B498" s="17" t="s">
        <v>17</v>
      </c>
      <c r="C498" s="17" t="s">
        <v>401</v>
      </c>
      <c r="D498" s="18" t="s">
        <v>632</v>
      </c>
      <c r="E498" s="19">
        <v>1</v>
      </c>
      <c r="F498" s="19">
        <v>1880.02</v>
      </c>
      <c r="G498" s="19">
        <f>ROUND(E498*F498,2)</f>
        <v>1880.02</v>
      </c>
      <c r="H498" s="19">
        <v>1</v>
      </c>
      <c r="I498" s="36">
        <v>0</v>
      </c>
      <c r="J498" s="19">
        <f>ROUND(H498*I498,2)</f>
        <v>0</v>
      </c>
    </row>
    <row r="499" spans="1:10" ht="33.75" x14ac:dyDescent="0.25">
      <c r="A499" s="16" t="s">
        <v>633</v>
      </c>
      <c r="B499" s="17" t="s">
        <v>17</v>
      </c>
      <c r="C499" s="17" t="s">
        <v>401</v>
      </c>
      <c r="D499" s="18" t="s">
        <v>634</v>
      </c>
      <c r="E499" s="19">
        <v>6</v>
      </c>
      <c r="F499" s="19">
        <v>665.85</v>
      </c>
      <c r="G499" s="19">
        <f>ROUND(E499*F499,2)</f>
        <v>3995.1</v>
      </c>
      <c r="H499" s="19">
        <v>6</v>
      </c>
      <c r="I499" s="36">
        <v>0</v>
      </c>
      <c r="J499" s="19">
        <f>ROUND(H499*I499,2)</f>
        <v>0</v>
      </c>
    </row>
    <row r="500" spans="1:10" x14ac:dyDescent="0.25">
      <c r="A500" s="20"/>
      <c r="B500" s="20"/>
      <c r="C500" s="20"/>
      <c r="D500" s="21" t="s">
        <v>635</v>
      </c>
      <c r="E500" s="19">
        <v>1</v>
      </c>
      <c r="F500" s="22">
        <f>SUM(G497:G499)</f>
        <v>9909.48</v>
      </c>
      <c r="G500" s="22">
        <f>ROUND(E500*F500,2)</f>
        <v>9909.48</v>
      </c>
      <c r="H500" s="19">
        <v>1</v>
      </c>
      <c r="I500" s="22">
        <f>SUM(J497:J499)</f>
        <v>0</v>
      </c>
      <c r="J500" s="22">
        <f>ROUND(H500*I500,2)</f>
        <v>0</v>
      </c>
    </row>
    <row r="501" spans="1:10" ht="1.1499999999999999" customHeight="1" x14ac:dyDescent="0.25">
      <c r="A501" s="23"/>
      <c r="B501" s="23"/>
      <c r="C501" s="23"/>
      <c r="D501" s="24"/>
      <c r="E501" s="23"/>
      <c r="F501" s="23"/>
      <c r="G501" s="23"/>
      <c r="H501" s="23"/>
      <c r="I501" s="23"/>
      <c r="J501" s="23"/>
    </row>
    <row r="502" spans="1:10" x14ac:dyDescent="0.25">
      <c r="A502" s="13" t="s">
        <v>636</v>
      </c>
      <c r="B502" s="13" t="s">
        <v>9</v>
      </c>
      <c r="C502" s="13" t="s">
        <v>10</v>
      </c>
      <c r="D502" s="14" t="s">
        <v>637</v>
      </c>
      <c r="E502" s="15">
        <f t="shared" ref="E502:J502" si="109">E506</f>
        <v>1</v>
      </c>
      <c r="F502" s="15">
        <f t="shared" si="109"/>
        <v>9830.5499999999993</v>
      </c>
      <c r="G502" s="15">
        <f t="shared" si="109"/>
        <v>9830.5499999999993</v>
      </c>
      <c r="H502" s="15">
        <f t="shared" si="109"/>
        <v>1</v>
      </c>
      <c r="I502" s="15">
        <f t="shared" si="109"/>
        <v>0</v>
      </c>
      <c r="J502" s="15">
        <f t="shared" si="109"/>
        <v>0</v>
      </c>
    </row>
    <row r="503" spans="1:10" x14ac:dyDescent="0.25">
      <c r="A503" s="16" t="s">
        <v>638</v>
      </c>
      <c r="B503" s="17" t="s">
        <v>17</v>
      </c>
      <c r="C503" s="17" t="s">
        <v>401</v>
      </c>
      <c r="D503" s="18" t="s">
        <v>639</v>
      </c>
      <c r="E503" s="19">
        <v>1</v>
      </c>
      <c r="F503" s="19">
        <v>3781.13</v>
      </c>
      <c r="G503" s="19">
        <f>ROUND(E503*F503,2)</f>
        <v>3781.13</v>
      </c>
      <c r="H503" s="19">
        <v>1</v>
      </c>
      <c r="I503" s="36">
        <v>0</v>
      </c>
      <c r="J503" s="19">
        <f>ROUND(H503*I503,2)</f>
        <v>0</v>
      </c>
    </row>
    <row r="504" spans="1:10" ht="22.5" x14ac:dyDescent="0.25">
      <c r="A504" s="16" t="s">
        <v>640</v>
      </c>
      <c r="B504" s="17" t="s">
        <v>17</v>
      </c>
      <c r="C504" s="17" t="s">
        <v>401</v>
      </c>
      <c r="D504" s="18" t="s">
        <v>641</v>
      </c>
      <c r="E504" s="19">
        <v>1</v>
      </c>
      <c r="F504" s="19">
        <v>3292.36</v>
      </c>
      <c r="G504" s="19">
        <f>ROUND(E504*F504,2)</f>
        <v>3292.36</v>
      </c>
      <c r="H504" s="19">
        <v>1</v>
      </c>
      <c r="I504" s="36">
        <v>0</v>
      </c>
      <c r="J504" s="19">
        <f>ROUND(H504*I504,2)</f>
        <v>0</v>
      </c>
    </row>
    <row r="505" spans="1:10" ht="22.5" x14ac:dyDescent="0.25">
      <c r="A505" s="16" t="s">
        <v>642</v>
      </c>
      <c r="B505" s="17" t="s">
        <v>17</v>
      </c>
      <c r="C505" s="17" t="s">
        <v>401</v>
      </c>
      <c r="D505" s="18" t="s">
        <v>643</v>
      </c>
      <c r="E505" s="19">
        <v>2</v>
      </c>
      <c r="F505" s="19">
        <v>1378.53</v>
      </c>
      <c r="G505" s="19">
        <f>ROUND(E505*F505,2)</f>
        <v>2757.06</v>
      </c>
      <c r="H505" s="19">
        <v>2</v>
      </c>
      <c r="I505" s="36">
        <v>0</v>
      </c>
      <c r="J505" s="19">
        <f>ROUND(H505*I505,2)</f>
        <v>0</v>
      </c>
    </row>
    <row r="506" spans="1:10" x14ac:dyDescent="0.25">
      <c r="A506" s="20"/>
      <c r="B506" s="20"/>
      <c r="C506" s="20"/>
      <c r="D506" s="21" t="s">
        <v>644</v>
      </c>
      <c r="E506" s="19">
        <v>1</v>
      </c>
      <c r="F506" s="22">
        <f>SUM(G503:G505)</f>
        <v>9830.5499999999993</v>
      </c>
      <c r="G506" s="22">
        <f>ROUND(E506*F506,2)</f>
        <v>9830.5499999999993</v>
      </c>
      <c r="H506" s="19">
        <v>1</v>
      </c>
      <c r="I506" s="22">
        <f>SUM(J503:J505)</f>
        <v>0</v>
      </c>
      <c r="J506" s="22">
        <f>ROUND(H506*I506,2)</f>
        <v>0</v>
      </c>
    </row>
    <row r="507" spans="1:10" ht="1.1499999999999999" customHeight="1" x14ac:dyDescent="0.25">
      <c r="A507" s="23"/>
      <c r="B507" s="23"/>
      <c r="C507" s="23"/>
      <c r="D507" s="24"/>
      <c r="E507" s="23"/>
      <c r="F507" s="23"/>
      <c r="G507" s="23"/>
      <c r="H507" s="23"/>
      <c r="I507" s="23"/>
      <c r="J507" s="23"/>
    </row>
    <row r="508" spans="1:10" x14ac:dyDescent="0.25">
      <c r="A508" s="20"/>
      <c r="B508" s="20"/>
      <c r="C508" s="20"/>
      <c r="D508" s="21" t="s">
        <v>645</v>
      </c>
      <c r="E508" s="19">
        <v>1</v>
      </c>
      <c r="F508" s="22">
        <f>G311+G318+G347+G377+G382+G394+G418+G442+G470+G496+G502</f>
        <v>1694144.27</v>
      </c>
      <c r="G508" s="22">
        <f>ROUND(E508*F508,2)</f>
        <v>1694144.27</v>
      </c>
      <c r="H508" s="19">
        <v>1</v>
      </c>
      <c r="I508" s="22">
        <f>J311+J318+J347+J377+J382+J394+J418+J442+J470+J496+J502</f>
        <v>0</v>
      </c>
      <c r="J508" s="22">
        <f>ROUND(H508*I508,2)</f>
        <v>0</v>
      </c>
    </row>
    <row r="509" spans="1:10" ht="1.1499999999999999" customHeight="1" x14ac:dyDescent="0.25">
      <c r="A509" s="23"/>
      <c r="B509" s="23"/>
      <c r="C509" s="23"/>
      <c r="D509" s="24"/>
      <c r="E509" s="23"/>
      <c r="F509" s="23"/>
      <c r="G509" s="23"/>
      <c r="H509" s="23"/>
      <c r="I509" s="23"/>
      <c r="J509" s="23"/>
    </row>
    <row r="510" spans="1:10" x14ac:dyDescent="0.25">
      <c r="A510" s="10" t="s">
        <v>646</v>
      </c>
      <c r="B510" s="10" t="s">
        <v>9</v>
      </c>
      <c r="C510" s="10" t="s">
        <v>10</v>
      </c>
      <c r="D510" s="11" t="s">
        <v>647</v>
      </c>
      <c r="E510" s="12">
        <f t="shared" ref="E510:J510" si="110">E663</f>
        <v>1</v>
      </c>
      <c r="F510" s="12">
        <f t="shared" si="110"/>
        <v>522392.32000000001</v>
      </c>
      <c r="G510" s="12">
        <f t="shared" si="110"/>
        <v>522392.32000000001</v>
      </c>
      <c r="H510" s="12">
        <f t="shared" si="110"/>
        <v>1</v>
      </c>
      <c r="I510" s="12">
        <f t="shared" si="110"/>
        <v>0</v>
      </c>
      <c r="J510" s="12">
        <f t="shared" si="110"/>
        <v>0</v>
      </c>
    </row>
    <row r="511" spans="1:10" x14ac:dyDescent="0.25">
      <c r="A511" s="13" t="s">
        <v>648</v>
      </c>
      <c r="B511" s="13" t="s">
        <v>9</v>
      </c>
      <c r="C511" s="13" t="s">
        <v>10</v>
      </c>
      <c r="D511" s="14" t="s">
        <v>649</v>
      </c>
      <c r="E511" s="15">
        <f t="shared" ref="E511:J511" si="111">E521</f>
        <v>1</v>
      </c>
      <c r="F511" s="15">
        <f t="shared" si="111"/>
        <v>13483.81</v>
      </c>
      <c r="G511" s="15">
        <f t="shared" si="111"/>
        <v>13483.81</v>
      </c>
      <c r="H511" s="15">
        <f t="shared" si="111"/>
        <v>1</v>
      </c>
      <c r="I511" s="15">
        <f t="shared" si="111"/>
        <v>0</v>
      </c>
      <c r="J511" s="15">
        <f t="shared" si="111"/>
        <v>0</v>
      </c>
    </row>
    <row r="512" spans="1:10" ht="22.5" x14ac:dyDescent="0.25">
      <c r="A512" s="16" t="s">
        <v>650</v>
      </c>
      <c r="B512" s="17" t="s">
        <v>17</v>
      </c>
      <c r="C512" s="17" t="s">
        <v>651</v>
      </c>
      <c r="D512" s="18" t="s">
        <v>652</v>
      </c>
      <c r="E512" s="19">
        <v>7.17</v>
      </c>
      <c r="F512" s="19">
        <v>112.76</v>
      </c>
      <c r="G512" s="19">
        <f t="shared" ref="G512:G521" si="112">ROUND(E512*F512,2)</f>
        <v>808.49</v>
      </c>
      <c r="H512" s="19">
        <v>7.17</v>
      </c>
      <c r="I512" s="36">
        <v>0</v>
      </c>
      <c r="J512" s="19">
        <f t="shared" ref="J512:J521" si="113">ROUND(H512*I512,2)</f>
        <v>0</v>
      </c>
    </row>
    <row r="513" spans="1:10" ht="22.5" x14ac:dyDescent="0.25">
      <c r="A513" s="16" t="s">
        <v>653</v>
      </c>
      <c r="B513" s="17" t="s">
        <v>17</v>
      </c>
      <c r="C513" s="17" t="s">
        <v>651</v>
      </c>
      <c r="D513" s="18" t="s">
        <v>654</v>
      </c>
      <c r="E513" s="19">
        <v>7.17</v>
      </c>
      <c r="F513" s="19">
        <v>227.57</v>
      </c>
      <c r="G513" s="19">
        <f t="shared" si="112"/>
        <v>1631.68</v>
      </c>
      <c r="H513" s="19">
        <v>7.17</v>
      </c>
      <c r="I513" s="36">
        <v>0</v>
      </c>
      <c r="J513" s="19">
        <f t="shared" si="113"/>
        <v>0</v>
      </c>
    </row>
    <row r="514" spans="1:10" ht="33.75" x14ac:dyDescent="0.25">
      <c r="A514" s="16" t="s">
        <v>655</v>
      </c>
      <c r="B514" s="17" t="s">
        <v>17</v>
      </c>
      <c r="C514" s="17" t="s">
        <v>57</v>
      </c>
      <c r="D514" s="18" t="s">
        <v>656</v>
      </c>
      <c r="E514" s="19">
        <v>1</v>
      </c>
      <c r="F514" s="19">
        <v>973.08</v>
      </c>
      <c r="G514" s="19">
        <f t="shared" si="112"/>
        <v>973.08</v>
      </c>
      <c r="H514" s="19">
        <v>1</v>
      </c>
      <c r="I514" s="36">
        <v>0</v>
      </c>
      <c r="J514" s="19">
        <f t="shared" si="113"/>
        <v>0</v>
      </c>
    </row>
    <row r="515" spans="1:10" ht="22.5" x14ac:dyDescent="0.25">
      <c r="A515" s="16" t="s">
        <v>657</v>
      </c>
      <c r="B515" s="17" t="s">
        <v>17</v>
      </c>
      <c r="C515" s="17" t="s">
        <v>57</v>
      </c>
      <c r="D515" s="18" t="s">
        <v>658</v>
      </c>
      <c r="E515" s="19">
        <v>1</v>
      </c>
      <c r="F515" s="19">
        <v>344.25</v>
      </c>
      <c r="G515" s="19">
        <f t="shared" si="112"/>
        <v>344.25</v>
      </c>
      <c r="H515" s="19">
        <v>1</v>
      </c>
      <c r="I515" s="36">
        <v>0</v>
      </c>
      <c r="J515" s="19">
        <f t="shared" si="113"/>
        <v>0</v>
      </c>
    </row>
    <row r="516" spans="1:10" ht="22.5" x14ac:dyDescent="0.25">
      <c r="A516" s="16" t="s">
        <v>659</v>
      </c>
      <c r="B516" s="17" t="s">
        <v>17</v>
      </c>
      <c r="C516" s="17" t="s">
        <v>57</v>
      </c>
      <c r="D516" s="18" t="s">
        <v>660</v>
      </c>
      <c r="E516" s="19">
        <v>1</v>
      </c>
      <c r="F516" s="19">
        <v>332.56</v>
      </c>
      <c r="G516" s="19">
        <f t="shared" si="112"/>
        <v>332.56</v>
      </c>
      <c r="H516" s="19">
        <v>1</v>
      </c>
      <c r="I516" s="36">
        <v>0</v>
      </c>
      <c r="J516" s="19">
        <f t="shared" si="113"/>
        <v>0</v>
      </c>
    </row>
    <row r="517" spans="1:10" ht="22.5" x14ac:dyDescent="0.25">
      <c r="A517" s="16" t="s">
        <v>661</v>
      </c>
      <c r="B517" s="17" t="s">
        <v>17</v>
      </c>
      <c r="C517" s="17" t="s">
        <v>662</v>
      </c>
      <c r="D517" s="18" t="s">
        <v>663</v>
      </c>
      <c r="E517" s="19">
        <v>0.05</v>
      </c>
      <c r="F517" s="19">
        <v>2659.24</v>
      </c>
      <c r="G517" s="19">
        <f t="shared" si="112"/>
        <v>132.96</v>
      </c>
      <c r="H517" s="19">
        <v>0.05</v>
      </c>
      <c r="I517" s="36">
        <v>0</v>
      </c>
      <c r="J517" s="19">
        <f t="shared" si="113"/>
        <v>0</v>
      </c>
    </row>
    <row r="518" spans="1:10" ht="22.5" x14ac:dyDescent="0.25">
      <c r="A518" s="16" t="s">
        <v>664</v>
      </c>
      <c r="B518" s="17" t="s">
        <v>17</v>
      </c>
      <c r="C518" s="17" t="s">
        <v>662</v>
      </c>
      <c r="D518" s="18" t="s">
        <v>665</v>
      </c>
      <c r="E518" s="19">
        <v>0.3</v>
      </c>
      <c r="F518" s="19">
        <v>10077.209999999999</v>
      </c>
      <c r="G518" s="19">
        <f t="shared" si="112"/>
        <v>3023.16</v>
      </c>
      <c r="H518" s="19">
        <v>0.3</v>
      </c>
      <c r="I518" s="36">
        <v>0</v>
      </c>
      <c r="J518" s="19">
        <f t="shared" si="113"/>
        <v>0</v>
      </c>
    </row>
    <row r="519" spans="1:10" ht="22.5" x14ac:dyDescent="0.25">
      <c r="A519" s="16" t="s">
        <v>666</v>
      </c>
      <c r="B519" s="17" t="s">
        <v>17</v>
      </c>
      <c r="C519" s="17" t="s">
        <v>57</v>
      </c>
      <c r="D519" s="18" t="s">
        <v>667</v>
      </c>
      <c r="E519" s="19">
        <v>1</v>
      </c>
      <c r="F519" s="19">
        <v>3417.61</v>
      </c>
      <c r="G519" s="19">
        <f t="shared" si="112"/>
        <v>3417.61</v>
      </c>
      <c r="H519" s="19">
        <v>1</v>
      </c>
      <c r="I519" s="36">
        <v>0</v>
      </c>
      <c r="J519" s="19">
        <f t="shared" si="113"/>
        <v>0</v>
      </c>
    </row>
    <row r="520" spans="1:10" ht="22.5" x14ac:dyDescent="0.25">
      <c r="A520" s="16" t="s">
        <v>668</v>
      </c>
      <c r="B520" s="17" t="s">
        <v>17</v>
      </c>
      <c r="C520" s="17" t="s">
        <v>57</v>
      </c>
      <c r="D520" s="18" t="s">
        <v>669</v>
      </c>
      <c r="E520" s="19">
        <v>1</v>
      </c>
      <c r="F520" s="19">
        <v>2820.02</v>
      </c>
      <c r="G520" s="19">
        <f t="shared" si="112"/>
        <v>2820.02</v>
      </c>
      <c r="H520" s="19">
        <v>1</v>
      </c>
      <c r="I520" s="36">
        <v>0</v>
      </c>
      <c r="J520" s="19">
        <f t="shared" si="113"/>
        <v>0</v>
      </c>
    </row>
    <row r="521" spans="1:10" x14ac:dyDescent="0.25">
      <c r="A521" s="20"/>
      <c r="B521" s="20"/>
      <c r="C521" s="20"/>
      <c r="D521" s="21" t="s">
        <v>670</v>
      </c>
      <c r="E521" s="19">
        <v>1</v>
      </c>
      <c r="F521" s="22">
        <f>SUM(G512:G520)</f>
        <v>13483.81</v>
      </c>
      <c r="G521" s="22">
        <f t="shared" si="112"/>
        <v>13483.81</v>
      </c>
      <c r="H521" s="19">
        <v>1</v>
      </c>
      <c r="I521" s="22">
        <f>SUM(J512:J520)</f>
        <v>0</v>
      </c>
      <c r="J521" s="22">
        <f t="shared" si="113"/>
        <v>0</v>
      </c>
    </row>
    <row r="522" spans="1:10" ht="1.1499999999999999" customHeight="1" x14ac:dyDescent="0.25">
      <c r="A522" s="23"/>
      <c r="B522" s="23"/>
      <c r="C522" s="23"/>
      <c r="D522" s="24"/>
      <c r="E522" s="23"/>
      <c r="F522" s="23"/>
      <c r="G522" s="23"/>
      <c r="H522" s="23"/>
      <c r="I522" s="23"/>
      <c r="J522" s="23"/>
    </row>
    <row r="523" spans="1:10" ht="22.5" x14ac:dyDescent="0.25">
      <c r="A523" s="13" t="s">
        <v>671</v>
      </c>
      <c r="B523" s="13" t="s">
        <v>9</v>
      </c>
      <c r="C523" s="13" t="s">
        <v>10</v>
      </c>
      <c r="D523" s="14" t="s">
        <v>672</v>
      </c>
      <c r="E523" s="15">
        <f t="shared" ref="E523:J523" si="114">E533</f>
        <v>1</v>
      </c>
      <c r="F523" s="15">
        <f t="shared" si="114"/>
        <v>140299.56</v>
      </c>
      <c r="G523" s="15">
        <f t="shared" si="114"/>
        <v>140299.56</v>
      </c>
      <c r="H523" s="15">
        <f t="shared" si="114"/>
        <v>1</v>
      </c>
      <c r="I523" s="15">
        <f t="shared" si="114"/>
        <v>0</v>
      </c>
      <c r="J523" s="15">
        <f t="shared" si="114"/>
        <v>0</v>
      </c>
    </row>
    <row r="524" spans="1:10" ht="22.5" x14ac:dyDescent="0.25">
      <c r="A524" s="16" t="s">
        <v>673</v>
      </c>
      <c r="B524" s="17" t="s">
        <v>17</v>
      </c>
      <c r="C524" s="17" t="s">
        <v>57</v>
      </c>
      <c r="D524" s="18" t="s">
        <v>674</v>
      </c>
      <c r="E524" s="19">
        <v>4</v>
      </c>
      <c r="F524" s="19">
        <v>250.06</v>
      </c>
      <c r="G524" s="19">
        <f t="shared" ref="G524:G533" si="115">ROUND(E524*F524,2)</f>
        <v>1000.24</v>
      </c>
      <c r="H524" s="19">
        <v>4</v>
      </c>
      <c r="I524" s="36">
        <v>0</v>
      </c>
      <c r="J524" s="19">
        <f t="shared" ref="J524:J533" si="116">ROUND(H524*I524,2)</f>
        <v>0</v>
      </c>
    </row>
    <row r="525" spans="1:10" ht="22.5" x14ac:dyDescent="0.25">
      <c r="A525" s="16" t="s">
        <v>675</v>
      </c>
      <c r="B525" s="17" t="s">
        <v>17</v>
      </c>
      <c r="C525" s="17" t="s">
        <v>57</v>
      </c>
      <c r="D525" s="18" t="s">
        <v>676</v>
      </c>
      <c r="E525" s="19">
        <v>5</v>
      </c>
      <c r="F525" s="19">
        <v>566.07000000000005</v>
      </c>
      <c r="G525" s="19">
        <f t="shared" si="115"/>
        <v>2830.35</v>
      </c>
      <c r="H525" s="19">
        <v>5</v>
      </c>
      <c r="I525" s="36">
        <v>0</v>
      </c>
      <c r="J525" s="19">
        <f t="shared" si="116"/>
        <v>0</v>
      </c>
    </row>
    <row r="526" spans="1:10" ht="22.5" x14ac:dyDescent="0.25">
      <c r="A526" s="16" t="s">
        <v>677</v>
      </c>
      <c r="B526" s="17" t="s">
        <v>17</v>
      </c>
      <c r="C526" s="17" t="s">
        <v>57</v>
      </c>
      <c r="D526" s="18" t="s">
        <v>678</v>
      </c>
      <c r="E526" s="19">
        <v>4</v>
      </c>
      <c r="F526" s="19">
        <v>502.79</v>
      </c>
      <c r="G526" s="19">
        <f t="shared" si="115"/>
        <v>2011.16</v>
      </c>
      <c r="H526" s="19">
        <v>4</v>
      </c>
      <c r="I526" s="36">
        <v>0</v>
      </c>
      <c r="J526" s="19">
        <f t="shared" si="116"/>
        <v>0</v>
      </c>
    </row>
    <row r="527" spans="1:10" ht="22.5" x14ac:dyDescent="0.25">
      <c r="A527" s="16" t="s">
        <v>668</v>
      </c>
      <c r="B527" s="17" t="s">
        <v>17</v>
      </c>
      <c r="C527" s="17" t="s">
        <v>57</v>
      </c>
      <c r="D527" s="18" t="s">
        <v>669</v>
      </c>
      <c r="E527" s="19">
        <v>2</v>
      </c>
      <c r="F527" s="19">
        <v>2820.02</v>
      </c>
      <c r="G527" s="19">
        <f t="shared" si="115"/>
        <v>5640.04</v>
      </c>
      <c r="H527" s="19">
        <v>2</v>
      </c>
      <c r="I527" s="36">
        <v>0</v>
      </c>
      <c r="J527" s="19">
        <f t="shared" si="116"/>
        <v>0</v>
      </c>
    </row>
    <row r="528" spans="1:10" ht="22.5" x14ac:dyDescent="0.25">
      <c r="A528" s="16" t="s">
        <v>679</v>
      </c>
      <c r="B528" s="17" t="s">
        <v>17</v>
      </c>
      <c r="C528" s="17" t="s">
        <v>57</v>
      </c>
      <c r="D528" s="18" t="s">
        <v>680</v>
      </c>
      <c r="E528" s="19">
        <v>2</v>
      </c>
      <c r="F528" s="19">
        <v>62060.03</v>
      </c>
      <c r="G528" s="19">
        <f t="shared" si="115"/>
        <v>124120.06</v>
      </c>
      <c r="H528" s="19">
        <v>2</v>
      </c>
      <c r="I528" s="36">
        <v>0</v>
      </c>
      <c r="J528" s="19">
        <f t="shared" si="116"/>
        <v>0</v>
      </c>
    </row>
    <row r="529" spans="1:10" ht="22.5" x14ac:dyDescent="0.25">
      <c r="A529" s="16" t="s">
        <v>681</v>
      </c>
      <c r="B529" s="17" t="s">
        <v>17</v>
      </c>
      <c r="C529" s="17" t="s">
        <v>57</v>
      </c>
      <c r="D529" s="18" t="s">
        <v>682</v>
      </c>
      <c r="E529" s="19">
        <v>5</v>
      </c>
      <c r="F529" s="19">
        <v>351.91</v>
      </c>
      <c r="G529" s="19">
        <f t="shared" si="115"/>
        <v>1759.55</v>
      </c>
      <c r="H529" s="19">
        <v>5</v>
      </c>
      <c r="I529" s="36">
        <v>0</v>
      </c>
      <c r="J529" s="19">
        <f t="shared" si="116"/>
        <v>0</v>
      </c>
    </row>
    <row r="530" spans="1:10" ht="22.5" x14ac:dyDescent="0.25">
      <c r="A530" s="16" t="s">
        <v>683</v>
      </c>
      <c r="B530" s="17" t="s">
        <v>17</v>
      </c>
      <c r="C530" s="17" t="s">
        <v>57</v>
      </c>
      <c r="D530" s="18" t="s">
        <v>684</v>
      </c>
      <c r="E530" s="19">
        <v>4</v>
      </c>
      <c r="F530" s="19">
        <v>333.41</v>
      </c>
      <c r="G530" s="19">
        <f t="shared" si="115"/>
        <v>1333.64</v>
      </c>
      <c r="H530" s="19">
        <v>4</v>
      </c>
      <c r="I530" s="36">
        <v>0</v>
      </c>
      <c r="J530" s="19">
        <f t="shared" si="116"/>
        <v>0</v>
      </c>
    </row>
    <row r="531" spans="1:10" ht="22.5" x14ac:dyDescent="0.25">
      <c r="A531" s="16" t="s">
        <v>685</v>
      </c>
      <c r="B531" s="17" t="s">
        <v>17</v>
      </c>
      <c r="C531" s="17" t="s">
        <v>57</v>
      </c>
      <c r="D531" s="18" t="s">
        <v>686</v>
      </c>
      <c r="E531" s="19">
        <v>4</v>
      </c>
      <c r="F531" s="19">
        <v>250.06</v>
      </c>
      <c r="G531" s="19">
        <f t="shared" si="115"/>
        <v>1000.24</v>
      </c>
      <c r="H531" s="19">
        <v>4</v>
      </c>
      <c r="I531" s="36">
        <v>0</v>
      </c>
      <c r="J531" s="19">
        <f t="shared" si="116"/>
        <v>0</v>
      </c>
    </row>
    <row r="532" spans="1:10" ht="22.5" x14ac:dyDescent="0.25">
      <c r="A532" s="16" t="s">
        <v>687</v>
      </c>
      <c r="B532" s="17" t="s">
        <v>17</v>
      </c>
      <c r="C532" s="17" t="s">
        <v>662</v>
      </c>
      <c r="D532" s="18" t="s">
        <v>688</v>
      </c>
      <c r="E532" s="19">
        <v>1</v>
      </c>
      <c r="F532" s="19">
        <v>604.28</v>
      </c>
      <c r="G532" s="19">
        <f t="shared" si="115"/>
        <v>604.28</v>
      </c>
      <c r="H532" s="19">
        <v>1</v>
      </c>
      <c r="I532" s="36">
        <v>0</v>
      </c>
      <c r="J532" s="19">
        <f t="shared" si="116"/>
        <v>0</v>
      </c>
    </row>
    <row r="533" spans="1:10" x14ac:dyDescent="0.25">
      <c r="A533" s="20"/>
      <c r="B533" s="20"/>
      <c r="C533" s="20"/>
      <c r="D533" s="21" t="s">
        <v>689</v>
      </c>
      <c r="E533" s="19">
        <v>1</v>
      </c>
      <c r="F533" s="22">
        <f>SUM(G524:G532)</f>
        <v>140299.56</v>
      </c>
      <c r="G533" s="22">
        <f t="shared" si="115"/>
        <v>140299.56</v>
      </c>
      <c r="H533" s="19">
        <v>1</v>
      </c>
      <c r="I533" s="22">
        <f>SUM(J524:J532)</f>
        <v>0</v>
      </c>
      <c r="J533" s="22">
        <f t="shared" si="116"/>
        <v>0</v>
      </c>
    </row>
    <row r="534" spans="1:10" ht="1.1499999999999999" customHeight="1" x14ac:dyDescent="0.25">
      <c r="A534" s="23"/>
      <c r="B534" s="23"/>
      <c r="C534" s="23"/>
      <c r="D534" s="24"/>
      <c r="E534" s="23"/>
      <c r="F534" s="23"/>
      <c r="G534" s="23"/>
      <c r="H534" s="23"/>
      <c r="I534" s="23"/>
      <c r="J534" s="23"/>
    </row>
    <row r="535" spans="1:10" ht="22.5" x14ac:dyDescent="0.25">
      <c r="A535" s="13" t="s">
        <v>690</v>
      </c>
      <c r="B535" s="13" t="s">
        <v>9</v>
      </c>
      <c r="C535" s="13" t="s">
        <v>10</v>
      </c>
      <c r="D535" s="14" t="s">
        <v>691</v>
      </c>
      <c r="E535" s="15">
        <f t="shared" ref="E535:J535" si="117">E545</f>
        <v>1</v>
      </c>
      <c r="F535" s="15">
        <f t="shared" si="117"/>
        <v>17329.18</v>
      </c>
      <c r="G535" s="15">
        <f t="shared" si="117"/>
        <v>17329.18</v>
      </c>
      <c r="H535" s="15">
        <f t="shared" si="117"/>
        <v>1</v>
      </c>
      <c r="I535" s="15">
        <f t="shared" si="117"/>
        <v>0</v>
      </c>
      <c r="J535" s="15">
        <f t="shared" si="117"/>
        <v>0</v>
      </c>
    </row>
    <row r="536" spans="1:10" ht="22.5" x14ac:dyDescent="0.25">
      <c r="A536" s="16" t="s">
        <v>673</v>
      </c>
      <c r="B536" s="17" t="s">
        <v>17</v>
      </c>
      <c r="C536" s="17" t="s">
        <v>57</v>
      </c>
      <c r="D536" s="18" t="s">
        <v>674</v>
      </c>
      <c r="E536" s="19">
        <v>2</v>
      </c>
      <c r="F536" s="19">
        <v>250.06</v>
      </c>
      <c r="G536" s="19">
        <f t="shared" ref="G536:G545" si="118">ROUND(E536*F536,2)</f>
        <v>500.12</v>
      </c>
      <c r="H536" s="19">
        <v>2</v>
      </c>
      <c r="I536" s="36">
        <v>0</v>
      </c>
      <c r="J536" s="19">
        <f t="shared" ref="J536:J545" si="119">ROUND(H536*I536,2)</f>
        <v>0</v>
      </c>
    </row>
    <row r="537" spans="1:10" ht="22.5" x14ac:dyDescent="0.25">
      <c r="A537" s="16" t="s">
        <v>675</v>
      </c>
      <c r="B537" s="17" t="s">
        <v>17</v>
      </c>
      <c r="C537" s="17" t="s">
        <v>57</v>
      </c>
      <c r="D537" s="18" t="s">
        <v>676</v>
      </c>
      <c r="E537" s="19">
        <v>4</v>
      </c>
      <c r="F537" s="19">
        <v>566.07000000000005</v>
      </c>
      <c r="G537" s="19">
        <f t="shared" si="118"/>
        <v>2264.2800000000002</v>
      </c>
      <c r="H537" s="19">
        <v>4</v>
      </c>
      <c r="I537" s="36">
        <v>0</v>
      </c>
      <c r="J537" s="19">
        <f t="shared" si="119"/>
        <v>0</v>
      </c>
    </row>
    <row r="538" spans="1:10" ht="22.5" x14ac:dyDescent="0.25">
      <c r="A538" s="16" t="s">
        <v>692</v>
      </c>
      <c r="B538" s="17" t="s">
        <v>17</v>
      </c>
      <c r="C538" s="17" t="s">
        <v>57</v>
      </c>
      <c r="D538" s="18" t="s">
        <v>693</v>
      </c>
      <c r="E538" s="19">
        <v>12</v>
      </c>
      <c r="F538" s="19">
        <v>269.55</v>
      </c>
      <c r="G538" s="19">
        <f t="shared" si="118"/>
        <v>3234.6</v>
      </c>
      <c r="H538" s="19">
        <v>12</v>
      </c>
      <c r="I538" s="36">
        <v>0</v>
      </c>
      <c r="J538" s="19">
        <f t="shared" si="119"/>
        <v>0</v>
      </c>
    </row>
    <row r="539" spans="1:10" ht="22.5" x14ac:dyDescent="0.25">
      <c r="A539" s="16" t="s">
        <v>668</v>
      </c>
      <c r="B539" s="17" t="s">
        <v>17</v>
      </c>
      <c r="C539" s="17" t="s">
        <v>57</v>
      </c>
      <c r="D539" s="18" t="s">
        <v>669</v>
      </c>
      <c r="E539" s="19">
        <v>2</v>
      </c>
      <c r="F539" s="19">
        <v>2820.02</v>
      </c>
      <c r="G539" s="19">
        <f t="shared" si="118"/>
        <v>5640.04</v>
      </c>
      <c r="H539" s="19">
        <v>2</v>
      </c>
      <c r="I539" s="36">
        <v>0</v>
      </c>
      <c r="J539" s="19">
        <f t="shared" si="119"/>
        <v>0</v>
      </c>
    </row>
    <row r="540" spans="1:10" ht="22.5" x14ac:dyDescent="0.25">
      <c r="A540" s="16" t="s">
        <v>677</v>
      </c>
      <c r="B540" s="17" t="s">
        <v>17</v>
      </c>
      <c r="C540" s="17" t="s">
        <v>57</v>
      </c>
      <c r="D540" s="18" t="s">
        <v>678</v>
      </c>
      <c r="E540" s="19">
        <v>4</v>
      </c>
      <c r="F540" s="19">
        <v>502.79</v>
      </c>
      <c r="G540" s="19">
        <f t="shared" si="118"/>
        <v>2011.16</v>
      </c>
      <c r="H540" s="19">
        <v>4</v>
      </c>
      <c r="I540" s="36">
        <v>0</v>
      </c>
      <c r="J540" s="19">
        <f t="shared" si="119"/>
        <v>0</v>
      </c>
    </row>
    <row r="541" spans="1:10" ht="22.5" x14ac:dyDescent="0.25">
      <c r="A541" s="16" t="s">
        <v>681</v>
      </c>
      <c r="B541" s="17" t="s">
        <v>17</v>
      </c>
      <c r="C541" s="17" t="s">
        <v>57</v>
      </c>
      <c r="D541" s="18" t="s">
        <v>682</v>
      </c>
      <c r="E541" s="19">
        <v>4</v>
      </c>
      <c r="F541" s="19">
        <v>351.91</v>
      </c>
      <c r="G541" s="19">
        <f t="shared" si="118"/>
        <v>1407.64</v>
      </c>
      <c r="H541" s="19">
        <v>4</v>
      </c>
      <c r="I541" s="36">
        <v>0</v>
      </c>
      <c r="J541" s="19">
        <f t="shared" si="119"/>
        <v>0</v>
      </c>
    </row>
    <row r="542" spans="1:10" ht="22.5" x14ac:dyDescent="0.25">
      <c r="A542" s="16" t="s">
        <v>683</v>
      </c>
      <c r="B542" s="17" t="s">
        <v>17</v>
      </c>
      <c r="C542" s="17" t="s">
        <v>57</v>
      </c>
      <c r="D542" s="18" t="s">
        <v>684</v>
      </c>
      <c r="E542" s="19">
        <v>2</v>
      </c>
      <c r="F542" s="19">
        <v>333.41</v>
      </c>
      <c r="G542" s="19">
        <f t="shared" si="118"/>
        <v>666.82</v>
      </c>
      <c r="H542" s="19">
        <v>2</v>
      </c>
      <c r="I542" s="36">
        <v>0</v>
      </c>
      <c r="J542" s="19">
        <f t="shared" si="119"/>
        <v>0</v>
      </c>
    </row>
    <row r="543" spans="1:10" ht="22.5" x14ac:dyDescent="0.25">
      <c r="A543" s="16" t="s">
        <v>685</v>
      </c>
      <c r="B543" s="17" t="s">
        <v>17</v>
      </c>
      <c r="C543" s="17" t="s">
        <v>57</v>
      </c>
      <c r="D543" s="18" t="s">
        <v>686</v>
      </c>
      <c r="E543" s="19">
        <v>4</v>
      </c>
      <c r="F543" s="19">
        <v>250.06</v>
      </c>
      <c r="G543" s="19">
        <f t="shared" si="118"/>
        <v>1000.24</v>
      </c>
      <c r="H543" s="19">
        <v>4</v>
      </c>
      <c r="I543" s="36">
        <v>0</v>
      </c>
      <c r="J543" s="19">
        <f t="shared" si="119"/>
        <v>0</v>
      </c>
    </row>
    <row r="544" spans="1:10" ht="22.5" x14ac:dyDescent="0.25">
      <c r="A544" s="16" t="s">
        <v>687</v>
      </c>
      <c r="B544" s="17" t="s">
        <v>17</v>
      </c>
      <c r="C544" s="17" t="s">
        <v>662</v>
      </c>
      <c r="D544" s="18" t="s">
        <v>688</v>
      </c>
      <c r="E544" s="19">
        <v>1</v>
      </c>
      <c r="F544" s="19">
        <v>604.28</v>
      </c>
      <c r="G544" s="19">
        <f t="shared" si="118"/>
        <v>604.28</v>
      </c>
      <c r="H544" s="19">
        <v>1</v>
      </c>
      <c r="I544" s="36">
        <v>0</v>
      </c>
      <c r="J544" s="19">
        <f t="shared" si="119"/>
        <v>0</v>
      </c>
    </row>
    <row r="545" spans="1:10" x14ac:dyDescent="0.25">
      <c r="A545" s="20"/>
      <c r="B545" s="20"/>
      <c r="C545" s="20"/>
      <c r="D545" s="21" t="s">
        <v>694</v>
      </c>
      <c r="E545" s="19">
        <v>1</v>
      </c>
      <c r="F545" s="22">
        <f>SUM(G536:G544)</f>
        <v>17329.18</v>
      </c>
      <c r="G545" s="22">
        <f t="shared" si="118"/>
        <v>17329.18</v>
      </c>
      <c r="H545" s="19">
        <v>1</v>
      </c>
      <c r="I545" s="22">
        <f>SUM(J536:J544)</f>
        <v>0</v>
      </c>
      <c r="J545" s="22">
        <f t="shared" si="119"/>
        <v>0</v>
      </c>
    </row>
    <row r="546" spans="1:10" ht="1.1499999999999999" customHeight="1" x14ac:dyDescent="0.25">
      <c r="A546" s="23"/>
      <c r="B546" s="23"/>
      <c r="C546" s="23"/>
      <c r="D546" s="24"/>
      <c r="E546" s="23"/>
      <c r="F546" s="23"/>
      <c r="G546" s="23"/>
      <c r="H546" s="23"/>
      <c r="I546" s="23"/>
      <c r="J546" s="23"/>
    </row>
    <row r="547" spans="1:10" ht="22.5" x14ac:dyDescent="0.25">
      <c r="A547" s="13" t="s">
        <v>695</v>
      </c>
      <c r="B547" s="13" t="s">
        <v>9</v>
      </c>
      <c r="C547" s="13" t="s">
        <v>10</v>
      </c>
      <c r="D547" s="14" t="s">
        <v>696</v>
      </c>
      <c r="E547" s="15">
        <f t="shared" ref="E547:J547" si="120">E556</f>
        <v>1</v>
      </c>
      <c r="F547" s="15">
        <f t="shared" si="120"/>
        <v>12607.12</v>
      </c>
      <c r="G547" s="15">
        <f t="shared" si="120"/>
        <v>12607.12</v>
      </c>
      <c r="H547" s="15">
        <f t="shared" si="120"/>
        <v>1</v>
      </c>
      <c r="I547" s="15">
        <f t="shared" si="120"/>
        <v>0</v>
      </c>
      <c r="J547" s="15">
        <f t="shared" si="120"/>
        <v>0</v>
      </c>
    </row>
    <row r="548" spans="1:10" ht="22.5" x14ac:dyDescent="0.25">
      <c r="A548" s="16" t="s">
        <v>673</v>
      </c>
      <c r="B548" s="17" t="s">
        <v>17</v>
      </c>
      <c r="C548" s="17" t="s">
        <v>57</v>
      </c>
      <c r="D548" s="18" t="s">
        <v>674</v>
      </c>
      <c r="E548" s="19">
        <v>2</v>
      </c>
      <c r="F548" s="19">
        <v>250.06</v>
      </c>
      <c r="G548" s="19">
        <f t="shared" ref="G548:G556" si="121">ROUND(E548*F548,2)</f>
        <v>500.12</v>
      </c>
      <c r="H548" s="19">
        <v>2</v>
      </c>
      <c r="I548" s="36">
        <v>0</v>
      </c>
      <c r="J548" s="19">
        <f t="shared" ref="J548:J556" si="122">ROUND(H548*I548,2)</f>
        <v>0</v>
      </c>
    </row>
    <row r="549" spans="1:10" ht="22.5" x14ac:dyDescent="0.25">
      <c r="A549" s="16" t="s">
        <v>675</v>
      </c>
      <c r="B549" s="17" t="s">
        <v>17</v>
      </c>
      <c r="C549" s="17" t="s">
        <v>57</v>
      </c>
      <c r="D549" s="18" t="s">
        <v>676</v>
      </c>
      <c r="E549" s="19">
        <v>5</v>
      </c>
      <c r="F549" s="19">
        <v>566.07000000000005</v>
      </c>
      <c r="G549" s="19">
        <f t="shared" si="121"/>
        <v>2830.35</v>
      </c>
      <c r="H549" s="19">
        <v>5</v>
      </c>
      <c r="I549" s="36">
        <v>0</v>
      </c>
      <c r="J549" s="19">
        <f t="shared" si="122"/>
        <v>0</v>
      </c>
    </row>
    <row r="550" spans="1:10" ht="22.5" x14ac:dyDescent="0.25">
      <c r="A550" s="16" t="s">
        <v>692</v>
      </c>
      <c r="B550" s="17" t="s">
        <v>17</v>
      </c>
      <c r="C550" s="17" t="s">
        <v>57</v>
      </c>
      <c r="D550" s="18" t="s">
        <v>693</v>
      </c>
      <c r="E550" s="19">
        <v>12</v>
      </c>
      <c r="F550" s="19">
        <v>269.55</v>
      </c>
      <c r="G550" s="19">
        <f t="shared" si="121"/>
        <v>3234.6</v>
      </c>
      <c r="H550" s="19">
        <v>12</v>
      </c>
      <c r="I550" s="36">
        <v>0</v>
      </c>
      <c r="J550" s="19">
        <f t="shared" si="122"/>
        <v>0</v>
      </c>
    </row>
    <row r="551" spans="1:10" ht="22.5" x14ac:dyDescent="0.25">
      <c r="A551" s="16" t="s">
        <v>677</v>
      </c>
      <c r="B551" s="17" t="s">
        <v>17</v>
      </c>
      <c r="C551" s="17" t="s">
        <v>57</v>
      </c>
      <c r="D551" s="18" t="s">
        <v>678</v>
      </c>
      <c r="E551" s="19">
        <v>4</v>
      </c>
      <c r="F551" s="19">
        <v>502.79</v>
      </c>
      <c r="G551" s="19">
        <f t="shared" si="121"/>
        <v>2011.16</v>
      </c>
      <c r="H551" s="19">
        <v>4</v>
      </c>
      <c r="I551" s="36">
        <v>0</v>
      </c>
      <c r="J551" s="19">
        <f t="shared" si="122"/>
        <v>0</v>
      </c>
    </row>
    <row r="552" spans="1:10" ht="22.5" x14ac:dyDescent="0.25">
      <c r="A552" s="16" t="s">
        <v>681</v>
      </c>
      <c r="B552" s="17" t="s">
        <v>17</v>
      </c>
      <c r="C552" s="17" t="s">
        <v>57</v>
      </c>
      <c r="D552" s="18" t="s">
        <v>682</v>
      </c>
      <c r="E552" s="19">
        <v>5</v>
      </c>
      <c r="F552" s="19">
        <v>351.91</v>
      </c>
      <c r="G552" s="19">
        <f t="shared" si="121"/>
        <v>1759.55</v>
      </c>
      <c r="H552" s="19">
        <v>5</v>
      </c>
      <c r="I552" s="36">
        <v>0</v>
      </c>
      <c r="J552" s="19">
        <f t="shared" si="122"/>
        <v>0</v>
      </c>
    </row>
    <row r="553" spans="1:10" ht="22.5" x14ac:dyDescent="0.25">
      <c r="A553" s="16" t="s">
        <v>683</v>
      </c>
      <c r="B553" s="17" t="s">
        <v>17</v>
      </c>
      <c r="C553" s="17" t="s">
        <v>57</v>
      </c>
      <c r="D553" s="18" t="s">
        <v>684</v>
      </c>
      <c r="E553" s="19">
        <v>2</v>
      </c>
      <c r="F553" s="19">
        <v>333.41</v>
      </c>
      <c r="G553" s="19">
        <f t="shared" si="121"/>
        <v>666.82</v>
      </c>
      <c r="H553" s="19">
        <v>2</v>
      </c>
      <c r="I553" s="36">
        <v>0</v>
      </c>
      <c r="J553" s="19">
        <f t="shared" si="122"/>
        <v>0</v>
      </c>
    </row>
    <row r="554" spans="1:10" ht="22.5" x14ac:dyDescent="0.25">
      <c r="A554" s="16" t="s">
        <v>685</v>
      </c>
      <c r="B554" s="17" t="s">
        <v>17</v>
      </c>
      <c r="C554" s="17" t="s">
        <v>57</v>
      </c>
      <c r="D554" s="18" t="s">
        <v>686</v>
      </c>
      <c r="E554" s="19">
        <v>4</v>
      </c>
      <c r="F554" s="19">
        <v>250.06</v>
      </c>
      <c r="G554" s="19">
        <f t="shared" si="121"/>
        <v>1000.24</v>
      </c>
      <c r="H554" s="19">
        <v>4</v>
      </c>
      <c r="I554" s="36">
        <v>0</v>
      </c>
      <c r="J554" s="19">
        <f t="shared" si="122"/>
        <v>0</v>
      </c>
    </row>
    <row r="555" spans="1:10" ht="22.5" x14ac:dyDescent="0.25">
      <c r="A555" s="16" t="s">
        <v>687</v>
      </c>
      <c r="B555" s="17" t="s">
        <v>17</v>
      </c>
      <c r="C555" s="17" t="s">
        <v>662</v>
      </c>
      <c r="D555" s="18" t="s">
        <v>688</v>
      </c>
      <c r="E555" s="19">
        <v>1</v>
      </c>
      <c r="F555" s="19">
        <v>604.28</v>
      </c>
      <c r="G555" s="19">
        <f t="shared" si="121"/>
        <v>604.28</v>
      </c>
      <c r="H555" s="19">
        <v>1</v>
      </c>
      <c r="I555" s="36">
        <v>0</v>
      </c>
      <c r="J555" s="19">
        <f t="shared" si="122"/>
        <v>0</v>
      </c>
    </row>
    <row r="556" spans="1:10" x14ac:dyDescent="0.25">
      <c r="A556" s="20"/>
      <c r="B556" s="20"/>
      <c r="C556" s="20"/>
      <c r="D556" s="21" t="s">
        <v>697</v>
      </c>
      <c r="E556" s="19">
        <v>1</v>
      </c>
      <c r="F556" s="22">
        <f>SUM(G548:G555)</f>
        <v>12607.12</v>
      </c>
      <c r="G556" s="22">
        <f t="shared" si="121"/>
        <v>12607.12</v>
      </c>
      <c r="H556" s="19">
        <v>1</v>
      </c>
      <c r="I556" s="22">
        <f>SUM(J548:J555)</f>
        <v>0</v>
      </c>
      <c r="J556" s="22">
        <f t="shared" si="122"/>
        <v>0</v>
      </c>
    </row>
    <row r="557" spans="1:10" ht="1.1499999999999999" customHeight="1" x14ac:dyDescent="0.25">
      <c r="A557" s="23"/>
      <c r="B557" s="23"/>
      <c r="C557" s="23"/>
      <c r="D557" s="24"/>
      <c r="E557" s="23"/>
      <c r="F557" s="23"/>
      <c r="G557" s="23"/>
      <c r="H557" s="23"/>
      <c r="I557" s="23"/>
      <c r="J557" s="23"/>
    </row>
    <row r="558" spans="1:10" ht="22.5" x14ac:dyDescent="0.25">
      <c r="A558" s="13" t="s">
        <v>698</v>
      </c>
      <c r="B558" s="13" t="s">
        <v>9</v>
      </c>
      <c r="C558" s="13" t="s">
        <v>10</v>
      </c>
      <c r="D558" s="14" t="s">
        <v>699</v>
      </c>
      <c r="E558" s="15">
        <f t="shared" ref="E558:J558" si="123">E573</f>
        <v>1</v>
      </c>
      <c r="F558" s="15">
        <f t="shared" si="123"/>
        <v>97321.43</v>
      </c>
      <c r="G558" s="15">
        <f t="shared" si="123"/>
        <v>97321.43</v>
      </c>
      <c r="H558" s="15">
        <f t="shared" si="123"/>
        <v>1</v>
      </c>
      <c r="I558" s="15">
        <f t="shared" si="123"/>
        <v>0</v>
      </c>
      <c r="J558" s="15">
        <f t="shared" si="123"/>
        <v>0</v>
      </c>
    </row>
    <row r="559" spans="1:10" ht="22.5" x14ac:dyDescent="0.25">
      <c r="A559" s="16" t="s">
        <v>673</v>
      </c>
      <c r="B559" s="17" t="s">
        <v>17</v>
      </c>
      <c r="C559" s="17" t="s">
        <v>57</v>
      </c>
      <c r="D559" s="18" t="s">
        <v>674</v>
      </c>
      <c r="E559" s="19">
        <v>4</v>
      </c>
      <c r="F559" s="19">
        <v>250.06</v>
      </c>
      <c r="G559" s="19">
        <f t="shared" ref="G559:G573" si="124">ROUND(E559*F559,2)</f>
        <v>1000.24</v>
      </c>
      <c r="H559" s="19">
        <v>4</v>
      </c>
      <c r="I559" s="36">
        <v>0</v>
      </c>
      <c r="J559" s="19">
        <f t="shared" ref="J559:J573" si="125">ROUND(H559*I559,2)</f>
        <v>0</v>
      </c>
    </row>
    <row r="560" spans="1:10" ht="22.5" x14ac:dyDescent="0.25">
      <c r="A560" s="16" t="s">
        <v>675</v>
      </c>
      <c r="B560" s="17" t="s">
        <v>17</v>
      </c>
      <c r="C560" s="17" t="s">
        <v>57</v>
      </c>
      <c r="D560" s="18" t="s">
        <v>676</v>
      </c>
      <c r="E560" s="19">
        <v>4</v>
      </c>
      <c r="F560" s="19">
        <v>566.07000000000005</v>
      </c>
      <c r="G560" s="19">
        <f t="shared" si="124"/>
        <v>2264.2800000000002</v>
      </c>
      <c r="H560" s="19">
        <v>4</v>
      </c>
      <c r="I560" s="36">
        <v>0</v>
      </c>
      <c r="J560" s="19">
        <f t="shared" si="125"/>
        <v>0</v>
      </c>
    </row>
    <row r="561" spans="1:10" ht="22.5" x14ac:dyDescent="0.25">
      <c r="A561" s="16" t="s">
        <v>692</v>
      </c>
      <c r="B561" s="17" t="s">
        <v>17</v>
      </c>
      <c r="C561" s="17" t="s">
        <v>57</v>
      </c>
      <c r="D561" s="18" t="s">
        <v>693</v>
      </c>
      <c r="E561" s="19">
        <v>24</v>
      </c>
      <c r="F561" s="19">
        <v>269.55</v>
      </c>
      <c r="G561" s="19">
        <f t="shared" si="124"/>
        <v>6469.2</v>
      </c>
      <c r="H561" s="19">
        <v>24</v>
      </c>
      <c r="I561" s="36">
        <v>0</v>
      </c>
      <c r="J561" s="19">
        <f t="shared" si="125"/>
        <v>0</v>
      </c>
    </row>
    <row r="562" spans="1:10" ht="22.5" x14ac:dyDescent="0.25">
      <c r="A562" s="16" t="s">
        <v>677</v>
      </c>
      <c r="B562" s="17" t="s">
        <v>17</v>
      </c>
      <c r="C562" s="17" t="s">
        <v>57</v>
      </c>
      <c r="D562" s="18" t="s">
        <v>678</v>
      </c>
      <c r="E562" s="19">
        <v>4</v>
      </c>
      <c r="F562" s="19">
        <v>502.79</v>
      </c>
      <c r="G562" s="19">
        <f t="shared" si="124"/>
        <v>2011.16</v>
      </c>
      <c r="H562" s="19">
        <v>4</v>
      </c>
      <c r="I562" s="36">
        <v>0</v>
      </c>
      <c r="J562" s="19">
        <f t="shared" si="125"/>
        <v>0</v>
      </c>
    </row>
    <row r="563" spans="1:10" ht="33.75" x14ac:dyDescent="0.25">
      <c r="A563" s="16" t="s">
        <v>700</v>
      </c>
      <c r="B563" s="17" t="s">
        <v>17</v>
      </c>
      <c r="C563" s="17" t="s">
        <v>57</v>
      </c>
      <c r="D563" s="18" t="s">
        <v>701</v>
      </c>
      <c r="E563" s="19">
        <v>24</v>
      </c>
      <c r="F563" s="19">
        <v>268.04000000000002</v>
      </c>
      <c r="G563" s="19">
        <f t="shared" si="124"/>
        <v>6432.96</v>
      </c>
      <c r="H563" s="19">
        <v>24</v>
      </c>
      <c r="I563" s="36">
        <v>0</v>
      </c>
      <c r="J563" s="19">
        <f t="shared" si="125"/>
        <v>0</v>
      </c>
    </row>
    <row r="564" spans="1:10" ht="22.5" x14ac:dyDescent="0.25">
      <c r="A564" s="16" t="s">
        <v>679</v>
      </c>
      <c r="B564" s="17" t="s">
        <v>17</v>
      </c>
      <c r="C564" s="17" t="s">
        <v>57</v>
      </c>
      <c r="D564" s="18" t="s">
        <v>680</v>
      </c>
      <c r="E564" s="19">
        <v>1</v>
      </c>
      <c r="F564" s="19">
        <v>62060.03</v>
      </c>
      <c r="G564" s="19">
        <f t="shared" si="124"/>
        <v>62060.03</v>
      </c>
      <c r="H564" s="19">
        <v>1</v>
      </c>
      <c r="I564" s="36">
        <v>0</v>
      </c>
      <c r="J564" s="19">
        <f t="shared" si="125"/>
        <v>0</v>
      </c>
    </row>
    <row r="565" spans="1:10" ht="22.5" x14ac:dyDescent="0.25">
      <c r="A565" s="16" t="s">
        <v>702</v>
      </c>
      <c r="B565" s="17" t="s">
        <v>17</v>
      </c>
      <c r="C565" s="17" t="s">
        <v>57</v>
      </c>
      <c r="D565" s="18" t="s">
        <v>703</v>
      </c>
      <c r="E565" s="19">
        <v>1</v>
      </c>
      <c r="F565" s="19">
        <v>6214.12</v>
      </c>
      <c r="G565" s="19">
        <f t="shared" si="124"/>
        <v>6214.12</v>
      </c>
      <c r="H565" s="19">
        <v>1</v>
      </c>
      <c r="I565" s="36">
        <v>0</v>
      </c>
      <c r="J565" s="19">
        <f t="shared" si="125"/>
        <v>0</v>
      </c>
    </row>
    <row r="566" spans="1:10" ht="22.5" x14ac:dyDescent="0.25">
      <c r="A566" s="16" t="s">
        <v>704</v>
      </c>
      <c r="B566" s="17" t="s">
        <v>17</v>
      </c>
      <c r="C566" s="17" t="s">
        <v>57</v>
      </c>
      <c r="D566" s="18" t="s">
        <v>705</v>
      </c>
      <c r="E566" s="19">
        <v>1</v>
      </c>
      <c r="F566" s="19">
        <v>1544.05</v>
      </c>
      <c r="G566" s="19">
        <f t="shared" si="124"/>
        <v>1544.05</v>
      </c>
      <c r="H566" s="19">
        <v>1</v>
      </c>
      <c r="I566" s="36">
        <v>0</v>
      </c>
      <c r="J566" s="19">
        <f t="shared" si="125"/>
        <v>0</v>
      </c>
    </row>
    <row r="567" spans="1:10" x14ac:dyDescent="0.25">
      <c r="A567" s="16" t="s">
        <v>706</v>
      </c>
      <c r="B567" s="17" t="s">
        <v>17</v>
      </c>
      <c r="C567" s="17" t="s">
        <v>27</v>
      </c>
      <c r="D567" s="18" t="s">
        <v>707</v>
      </c>
      <c r="E567" s="19">
        <v>150</v>
      </c>
      <c r="F567" s="19">
        <v>24.33</v>
      </c>
      <c r="G567" s="19">
        <f t="shared" si="124"/>
        <v>3649.5</v>
      </c>
      <c r="H567" s="19">
        <v>150</v>
      </c>
      <c r="I567" s="36">
        <v>0</v>
      </c>
      <c r="J567" s="19">
        <f t="shared" si="125"/>
        <v>0</v>
      </c>
    </row>
    <row r="568" spans="1:10" ht="22.5" x14ac:dyDescent="0.25">
      <c r="A568" s="16" t="s">
        <v>708</v>
      </c>
      <c r="B568" s="17" t="s">
        <v>17</v>
      </c>
      <c r="C568" s="17" t="s">
        <v>57</v>
      </c>
      <c r="D568" s="18" t="s">
        <v>709</v>
      </c>
      <c r="E568" s="19">
        <v>1</v>
      </c>
      <c r="F568" s="19">
        <v>1330.09</v>
      </c>
      <c r="G568" s="19">
        <f t="shared" si="124"/>
        <v>1330.09</v>
      </c>
      <c r="H568" s="19">
        <v>1</v>
      </c>
      <c r="I568" s="36">
        <v>0</v>
      </c>
      <c r="J568" s="19">
        <f t="shared" si="125"/>
        <v>0</v>
      </c>
    </row>
    <row r="569" spans="1:10" ht="22.5" x14ac:dyDescent="0.25">
      <c r="A569" s="16" t="s">
        <v>681</v>
      </c>
      <c r="B569" s="17" t="s">
        <v>17</v>
      </c>
      <c r="C569" s="17" t="s">
        <v>57</v>
      </c>
      <c r="D569" s="18" t="s">
        <v>682</v>
      </c>
      <c r="E569" s="19">
        <v>4</v>
      </c>
      <c r="F569" s="19">
        <v>351.91</v>
      </c>
      <c r="G569" s="19">
        <f t="shared" si="124"/>
        <v>1407.64</v>
      </c>
      <c r="H569" s="19">
        <v>4</v>
      </c>
      <c r="I569" s="36">
        <v>0</v>
      </c>
      <c r="J569" s="19">
        <f t="shared" si="125"/>
        <v>0</v>
      </c>
    </row>
    <row r="570" spans="1:10" ht="22.5" x14ac:dyDescent="0.25">
      <c r="A570" s="16" t="s">
        <v>683</v>
      </c>
      <c r="B570" s="17" t="s">
        <v>17</v>
      </c>
      <c r="C570" s="17" t="s">
        <v>57</v>
      </c>
      <c r="D570" s="18" t="s">
        <v>684</v>
      </c>
      <c r="E570" s="19">
        <v>4</v>
      </c>
      <c r="F570" s="19">
        <v>333.41</v>
      </c>
      <c r="G570" s="19">
        <f t="shared" si="124"/>
        <v>1333.64</v>
      </c>
      <c r="H570" s="19">
        <v>4</v>
      </c>
      <c r="I570" s="36">
        <v>0</v>
      </c>
      <c r="J570" s="19">
        <f t="shared" si="125"/>
        <v>0</v>
      </c>
    </row>
    <row r="571" spans="1:10" ht="22.5" x14ac:dyDescent="0.25">
      <c r="A571" s="16" t="s">
        <v>685</v>
      </c>
      <c r="B571" s="17" t="s">
        <v>17</v>
      </c>
      <c r="C571" s="17" t="s">
        <v>57</v>
      </c>
      <c r="D571" s="18" t="s">
        <v>686</v>
      </c>
      <c r="E571" s="19">
        <v>4</v>
      </c>
      <c r="F571" s="19">
        <v>250.06</v>
      </c>
      <c r="G571" s="19">
        <f t="shared" si="124"/>
        <v>1000.24</v>
      </c>
      <c r="H571" s="19">
        <v>4</v>
      </c>
      <c r="I571" s="36">
        <v>0</v>
      </c>
      <c r="J571" s="19">
        <f t="shared" si="125"/>
        <v>0</v>
      </c>
    </row>
    <row r="572" spans="1:10" ht="22.5" x14ac:dyDescent="0.25">
      <c r="A572" s="16" t="s">
        <v>687</v>
      </c>
      <c r="B572" s="17" t="s">
        <v>17</v>
      </c>
      <c r="C572" s="17" t="s">
        <v>662</v>
      </c>
      <c r="D572" s="18" t="s">
        <v>688</v>
      </c>
      <c r="E572" s="19">
        <v>1</v>
      </c>
      <c r="F572" s="19">
        <v>604.28</v>
      </c>
      <c r="G572" s="19">
        <f t="shared" si="124"/>
        <v>604.28</v>
      </c>
      <c r="H572" s="19">
        <v>1</v>
      </c>
      <c r="I572" s="36">
        <v>0</v>
      </c>
      <c r="J572" s="19">
        <f t="shared" si="125"/>
        <v>0</v>
      </c>
    </row>
    <row r="573" spans="1:10" x14ac:dyDescent="0.25">
      <c r="A573" s="20"/>
      <c r="B573" s="20"/>
      <c r="C573" s="20"/>
      <c r="D573" s="21" t="s">
        <v>710</v>
      </c>
      <c r="E573" s="19">
        <v>1</v>
      </c>
      <c r="F573" s="22">
        <f>SUM(G559:G572)</f>
        <v>97321.43</v>
      </c>
      <c r="G573" s="22">
        <f t="shared" si="124"/>
        <v>97321.43</v>
      </c>
      <c r="H573" s="19">
        <v>1</v>
      </c>
      <c r="I573" s="22">
        <f>SUM(J559:J572)</f>
        <v>0</v>
      </c>
      <c r="J573" s="22">
        <f t="shared" si="125"/>
        <v>0</v>
      </c>
    </row>
    <row r="574" spans="1:10" ht="1.1499999999999999" customHeight="1" x14ac:dyDescent="0.25">
      <c r="A574" s="23"/>
      <c r="B574" s="23"/>
      <c r="C574" s="23"/>
      <c r="D574" s="24"/>
      <c r="E574" s="23"/>
      <c r="F574" s="23"/>
      <c r="G574" s="23"/>
      <c r="H574" s="23"/>
      <c r="I574" s="23"/>
      <c r="J574" s="23"/>
    </row>
    <row r="575" spans="1:10" ht="22.5" x14ac:dyDescent="0.25">
      <c r="A575" s="13" t="s">
        <v>711</v>
      </c>
      <c r="B575" s="13" t="s">
        <v>9</v>
      </c>
      <c r="C575" s="13" t="s">
        <v>10</v>
      </c>
      <c r="D575" s="14" t="s">
        <v>712</v>
      </c>
      <c r="E575" s="15">
        <f t="shared" ref="E575:J575" si="126">E584</f>
        <v>1</v>
      </c>
      <c r="F575" s="15">
        <f t="shared" si="126"/>
        <v>17227.32</v>
      </c>
      <c r="G575" s="15">
        <f t="shared" si="126"/>
        <v>17227.32</v>
      </c>
      <c r="H575" s="15">
        <f t="shared" si="126"/>
        <v>1</v>
      </c>
      <c r="I575" s="15">
        <f t="shared" si="126"/>
        <v>0</v>
      </c>
      <c r="J575" s="15">
        <f t="shared" si="126"/>
        <v>0</v>
      </c>
    </row>
    <row r="576" spans="1:10" ht="22.5" x14ac:dyDescent="0.25">
      <c r="A576" s="16" t="s">
        <v>673</v>
      </c>
      <c r="B576" s="17" t="s">
        <v>17</v>
      </c>
      <c r="C576" s="17" t="s">
        <v>57</v>
      </c>
      <c r="D576" s="18" t="s">
        <v>674</v>
      </c>
      <c r="E576" s="19">
        <v>4</v>
      </c>
      <c r="F576" s="19">
        <v>250.06</v>
      </c>
      <c r="G576" s="19">
        <f t="shared" ref="G576:G584" si="127">ROUND(E576*F576,2)</f>
        <v>1000.24</v>
      </c>
      <c r="H576" s="19">
        <v>4</v>
      </c>
      <c r="I576" s="36">
        <v>0</v>
      </c>
      <c r="J576" s="19">
        <f t="shared" ref="J576:J584" si="128">ROUND(H576*I576,2)</f>
        <v>0</v>
      </c>
    </row>
    <row r="577" spans="1:10" ht="22.5" x14ac:dyDescent="0.25">
      <c r="A577" s="16" t="s">
        <v>675</v>
      </c>
      <c r="B577" s="17" t="s">
        <v>17</v>
      </c>
      <c r="C577" s="17" t="s">
        <v>57</v>
      </c>
      <c r="D577" s="18" t="s">
        <v>676</v>
      </c>
      <c r="E577" s="19">
        <v>7</v>
      </c>
      <c r="F577" s="19">
        <v>566.07000000000005</v>
      </c>
      <c r="G577" s="19">
        <f t="shared" si="127"/>
        <v>3962.49</v>
      </c>
      <c r="H577" s="19">
        <v>7</v>
      </c>
      <c r="I577" s="36">
        <v>0</v>
      </c>
      <c r="J577" s="19">
        <f t="shared" si="128"/>
        <v>0</v>
      </c>
    </row>
    <row r="578" spans="1:10" ht="22.5" x14ac:dyDescent="0.25">
      <c r="A578" s="16" t="s">
        <v>692</v>
      </c>
      <c r="B578" s="17" t="s">
        <v>17</v>
      </c>
      <c r="C578" s="17" t="s">
        <v>57</v>
      </c>
      <c r="D578" s="18" t="s">
        <v>693</v>
      </c>
      <c r="E578" s="19">
        <v>18</v>
      </c>
      <c r="F578" s="19">
        <v>269.55</v>
      </c>
      <c r="G578" s="19">
        <f t="shared" si="127"/>
        <v>4851.8999999999996</v>
      </c>
      <c r="H578" s="19">
        <v>18</v>
      </c>
      <c r="I578" s="36">
        <v>0</v>
      </c>
      <c r="J578" s="19">
        <f t="shared" si="128"/>
        <v>0</v>
      </c>
    </row>
    <row r="579" spans="1:10" ht="22.5" x14ac:dyDescent="0.25">
      <c r="A579" s="16" t="s">
        <v>677</v>
      </c>
      <c r="B579" s="17" t="s">
        <v>17</v>
      </c>
      <c r="C579" s="17" t="s">
        <v>57</v>
      </c>
      <c r="D579" s="18" t="s">
        <v>678</v>
      </c>
      <c r="E579" s="19">
        <v>4</v>
      </c>
      <c r="F579" s="19">
        <v>502.79</v>
      </c>
      <c r="G579" s="19">
        <f t="shared" si="127"/>
        <v>2011.16</v>
      </c>
      <c r="H579" s="19">
        <v>4</v>
      </c>
      <c r="I579" s="36">
        <v>0</v>
      </c>
      <c r="J579" s="19">
        <f t="shared" si="128"/>
        <v>0</v>
      </c>
    </row>
    <row r="580" spans="1:10" ht="22.5" x14ac:dyDescent="0.25">
      <c r="A580" s="16" t="s">
        <v>681</v>
      </c>
      <c r="B580" s="17" t="s">
        <v>17</v>
      </c>
      <c r="C580" s="17" t="s">
        <v>57</v>
      </c>
      <c r="D580" s="18" t="s">
        <v>682</v>
      </c>
      <c r="E580" s="19">
        <v>7</v>
      </c>
      <c r="F580" s="19">
        <v>351.91</v>
      </c>
      <c r="G580" s="19">
        <f t="shared" si="127"/>
        <v>2463.37</v>
      </c>
      <c r="H580" s="19">
        <v>7</v>
      </c>
      <c r="I580" s="36">
        <v>0</v>
      </c>
      <c r="J580" s="19">
        <f t="shared" si="128"/>
        <v>0</v>
      </c>
    </row>
    <row r="581" spans="1:10" ht="22.5" x14ac:dyDescent="0.25">
      <c r="A581" s="16" t="s">
        <v>683</v>
      </c>
      <c r="B581" s="17" t="s">
        <v>17</v>
      </c>
      <c r="C581" s="17" t="s">
        <v>57</v>
      </c>
      <c r="D581" s="18" t="s">
        <v>684</v>
      </c>
      <c r="E581" s="19">
        <v>4</v>
      </c>
      <c r="F581" s="19">
        <v>333.41</v>
      </c>
      <c r="G581" s="19">
        <f t="shared" si="127"/>
        <v>1333.64</v>
      </c>
      <c r="H581" s="19">
        <v>4</v>
      </c>
      <c r="I581" s="36">
        <v>0</v>
      </c>
      <c r="J581" s="19">
        <f t="shared" si="128"/>
        <v>0</v>
      </c>
    </row>
    <row r="582" spans="1:10" ht="22.5" x14ac:dyDescent="0.25">
      <c r="A582" s="16" t="s">
        <v>685</v>
      </c>
      <c r="B582" s="17" t="s">
        <v>17</v>
      </c>
      <c r="C582" s="17" t="s">
        <v>57</v>
      </c>
      <c r="D582" s="18" t="s">
        <v>686</v>
      </c>
      <c r="E582" s="19">
        <v>4</v>
      </c>
      <c r="F582" s="19">
        <v>250.06</v>
      </c>
      <c r="G582" s="19">
        <f t="shared" si="127"/>
        <v>1000.24</v>
      </c>
      <c r="H582" s="19">
        <v>4</v>
      </c>
      <c r="I582" s="36">
        <v>0</v>
      </c>
      <c r="J582" s="19">
        <f t="shared" si="128"/>
        <v>0</v>
      </c>
    </row>
    <row r="583" spans="1:10" ht="22.5" x14ac:dyDescent="0.25">
      <c r="A583" s="16" t="s">
        <v>687</v>
      </c>
      <c r="B583" s="17" t="s">
        <v>17</v>
      </c>
      <c r="C583" s="17" t="s">
        <v>662</v>
      </c>
      <c r="D583" s="18" t="s">
        <v>688</v>
      </c>
      <c r="E583" s="19">
        <v>1</v>
      </c>
      <c r="F583" s="19">
        <v>604.28</v>
      </c>
      <c r="G583" s="19">
        <f t="shared" si="127"/>
        <v>604.28</v>
      </c>
      <c r="H583" s="19">
        <v>1</v>
      </c>
      <c r="I583" s="36">
        <v>0</v>
      </c>
      <c r="J583" s="19">
        <f t="shared" si="128"/>
        <v>0</v>
      </c>
    </row>
    <row r="584" spans="1:10" x14ac:dyDescent="0.25">
      <c r="A584" s="20"/>
      <c r="B584" s="20"/>
      <c r="C584" s="20"/>
      <c r="D584" s="21" t="s">
        <v>713</v>
      </c>
      <c r="E584" s="19">
        <v>1</v>
      </c>
      <c r="F584" s="22">
        <f>SUM(G576:G583)</f>
        <v>17227.32</v>
      </c>
      <c r="G584" s="22">
        <f t="shared" si="127"/>
        <v>17227.32</v>
      </c>
      <c r="H584" s="19">
        <v>1</v>
      </c>
      <c r="I584" s="22">
        <f>SUM(J576:J583)</f>
        <v>0</v>
      </c>
      <c r="J584" s="22">
        <f t="shared" si="128"/>
        <v>0</v>
      </c>
    </row>
    <row r="585" spans="1:10" ht="1.1499999999999999" customHeight="1" x14ac:dyDescent="0.25">
      <c r="A585" s="23"/>
      <c r="B585" s="23"/>
      <c r="C585" s="23"/>
      <c r="D585" s="24"/>
      <c r="E585" s="23"/>
      <c r="F585" s="23"/>
      <c r="G585" s="23"/>
      <c r="H585" s="23"/>
      <c r="I585" s="23"/>
      <c r="J585" s="23"/>
    </row>
    <row r="586" spans="1:10" ht="22.5" x14ac:dyDescent="0.25">
      <c r="A586" s="13" t="s">
        <v>714</v>
      </c>
      <c r="B586" s="13" t="s">
        <v>9</v>
      </c>
      <c r="C586" s="13" t="s">
        <v>10</v>
      </c>
      <c r="D586" s="14" t="s">
        <v>715</v>
      </c>
      <c r="E586" s="15">
        <f t="shared" ref="E586:J586" si="129">E595</f>
        <v>1</v>
      </c>
      <c r="F586" s="15">
        <f t="shared" si="129"/>
        <v>18844.62</v>
      </c>
      <c r="G586" s="15">
        <f t="shared" si="129"/>
        <v>18844.62</v>
      </c>
      <c r="H586" s="15">
        <f t="shared" si="129"/>
        <v>1</v>
      </c>
      <c r="I586" s="15">
        <f t="shared" si="129"/>
        <v>0</v>
      </c>
      <c r="J586" s="15">
        <f t="shared" si="129"/>
        <v>0</v>
      </c>
    </row>
    <row r="587" spans="1:10" ht="22.5" x14ac:dyDescent="0.25">
      <c r="A587" s="16" t="s">
        <v>673</v>
      </c>
      <c r="B587" s="17" t="s">
        <v>17</v>
      </c>
      <c r="C587" s="17" t="s">
        <v>57</v>
      </c>
      <c r="D587" s="18" t="s">
        <v>674</v>
      </c>
      <c r="E587" s="19">
        <v>4</v>
      </c>
      <c r="F587" s="19">
        <v>250.06</v>
      </c>
      <c r="G587" s="19">
        <f t="shared" ref="G587:G595" si="130">ROUND(E587*F587,2)</f>
        <v>1000.24</v>
      </c>
      <c r="H587" s="19">
        <v>4</v>
      </c>
      <c r="I587" s="36">
        <v>0</v>
      </c>
      <c r="J587" s="19">
        <f t="shared" ref="J587:J595" si="131">ROUND(H587*I587,2)</f>
        <v>0</v>
      </c>
    </row>
    <row r="588" spans="1:10" ht="22.5" x14ac:dyDescent="0.25">
      <c r="A588" s="16" t="s">
        <v>675</v>
      </c>
      <c r="B588" s="17" t="s">
        <v>17</v>
      </c>
      <c r="C588" s="17" t="s">
        <v>57</v>
      </c>
      <c r="D588" s="18" t="s">
        <v>676</v>
      </c>
      <c r="E588" s="19">
        <v>7</v>
      </c>
      <c r="F588" s="19">
        <v>566.07000000000005</v>
      </c>
      <c r="G588" s="19">
        <f t="shared" si="130"/>
        <v>3962.49</v>
      </c>
      <c r="H588" s="19">
        <v>7</v>
      </c>
      <c r="I588" s="36">
        <v>0</v>
      </c>
      <c r="J588" s="19">
        <f t="shared" si="131"/>
        <v>0</v>
      </c>
    </row>
    <row r="589" spans="1:10" ht="22.5" x14ac:dyDescent="0.25">
      <c r="A589" s="16" t="s">
        <v>692</v>
      </c>
      <c r="B589" s="17" t="s">
        <v>17</v>
      </c>
      <c r="C589" s="17" t="s">
        <v>57</v>
      </c>
      <c r="D589" s="18" t="s">
        <v>693</v>
      </c>
      <c r="E589" s="19">
        <v>24</v>
      </c>
      <c r="F589" s="19">
        <v>269.55</v>
      </c>
      <c r="G589" s="19">
        <f t="shared" si="130"/>
        <v>6469.2</v>
      </c>
      <c r="H589" s="19">
        <v>24</v>
      </c>
      <c r="I589" s="36">
        <v>0</v>
      </c>
      <c r="J589" s="19">
        <f t="shared" si="131"/>
        <v>0</v>
      </c>
    </row>
    <row r="590" spans="1:10" ht="22.5" x14ac:dyDescent="0.25">
      <c r="A590" s="16" t="s">
        <v>677</v>
      </c>
      <c r="B590" s="17" t="s">
        <v>17</v>
      </c>
      <c r="C590" s="17" t="s">
        <v>57</v>
      </c>
      <c r="D590" s="18" t="s">
        <v>678</v>
      </c>
      <c r="E590" s="19">
        <v>4</v>
      </c>
      <c r="F590" s="19">
        <v>502.79</v>
      </c>
      <c r="G590" s="19">
        <f t="shared" si="130"/>
        <v>2011.16</v>
      </c>
      <c r="H590" s="19">
        <v>4</v>
      </c>
      <c r="I590" s="36">
        <v>0</v>
      </c>
      <c r="J590" s="19">
        <f t="shared" si="131"/>
        <v>0</v>
      </c>
    </row>
    <row r="591" spans="1:10" ht="22.5" x14ac:dyDescent="0.25">
      <c r="A591" s="16" t="s">
        <v>681</v>
      </c>
      <c r="B591" s="17" t="s">
        <v>17</v>
      </c>
      <c r="C591" s="17" t="s">
        <v>57</v>
      </c>
      <c r="D591" s="18" t="s">
        <v>682</v>
      </c>
      <c r="E591" s="19">
        <v>7</v>
      </c>
      <c r="F591" s="19">
        <v>351.91</v>
      </c>
      <c r="G591" s="19">
        <f t="shared" si="130"/>
        <v>2463.37</v>
      </c>
      <c r="H591" s="19">
        <v>7</v>
      </c>
      <c r="I591" s="36">
        <v>0</v>
      </c>
      <c r="J591" s="19">
        <f t="shared" si="131"/>
        <v>0</v>
      </c>
    </row>
    <row r="592" spans="1:10" ht="22.5" x14ac:dyDescent="0.25">
      <c r="A592" s="16" t="s">
        <v>683</v>
      </c>
      <c r="B592" s="17" t="s">
        <v>17</v>
      </c>
      <c r="C592" s="17" t="s">
        <v>57</v>
      </c>
      <c r="D592" s="18" t="s">
        <v>684</v>
      </c>
      <c r="E592" s="19">
        <v>4</v>
      </c>
      <c r="F592" s="19">
        <v>333.41</v>
      </c>
      <c r="G592" s="19">
        <f t="shared" si="130"/>
        <v>1333.64</v>
      </c>
      <c r="H592" s="19">
        <v>4</v>
      </c>
      <c r="I592" s="36">
        <v>0</v>
      </c>
      <c r="J592" s="19">
        <f t="shared" si="131"/>
        <v>0</v>
      </c>
    </row>
    <row r="593" spans="1:10" ht="22.5" x14ac:dyDescent="0.25">
      <c r="A593" s="16" t="s">
        <v>685</v>
      </c>
      <c r="B593" s="17" t="s">
        <v>17</v>
      </c>
      <c r="C593" s="17" t="s">
        <v>57</v>
      </c>
      <c r="D593" s="18" t="s">
        <v>686</v>
      </c>
      <c r="E593" s="19">
        <v>4</v>
      </c>
      <c r="F593" s="19">
        <v>250.06</v>
      </c>
      <c r="G593" s="19">
        <f t="shared" si="130"/>
        <v>1000.24</v>
      </c>
      <c r="H593" s="19">
        <v>4</v>
      </c>
      <c r="I593" s="36">
        <v>0</v>
      </c>
      <c r="J593" s="19">
        <f t="shared" si="131"/>
        <v>0</v>
      </c>
    </row>
    <row r="594" spans="1:10" ht="22.5" x14ac:dyDescent="0.25">
      <c r="A594" s="16" t="s">
        <v>687</v>
      </c>
      <c r="B594" s="17" t="s">
        <v>17</v>
      </c>
      <c r="C594" s="17" t="s">
        <v>662</v>
      </c>
      <c r="D594" s="18" t="s">
        <v>688</v>
      </c>
      <c r="E594" s="19">
        <v>1</v>
      </c>
      <c r="F594" s="19">
        <v>604.28</v>
      </c>
      <c r="G594" s="19">
        <f t="shared" si="130"/>
        <v>604.28</v>
      </c>
      <c r="H594" s="19">
        <v>1</v>
      </c>
      <c r="I594" s="36">
        <v>0</v>
      </c>
      <c r="J594" s="19">
        <f t="shared" si="131"/>
        <v>0</v>
      </c>
    </row>
    <row r="595" spans="1:10" x14ac:dyDescent="0.25">
      <c r="A595" s="20"/>
      <c r="B595" s="20"/>
      <c r="C595" s="20"/>
      <c r="D595" s="21" t="s">
        <v>716</v>
      </c>
      <c r="E595" s="19">
        <v>1</v>
      </c>
      <c r="F595" s="22">
        <f>SUM(G587:G594)</f>
        <v>18844.62</v>
      </c>
      <c r="G595" s="22">
        <f t="shared" si="130"/>
        <v>18844.62</v>
      </c>
      <c r="H595" s="19">
        <v>1</v>
      </c>
      <c r="I595" s="22">
        <f>SUM(J587:J594)</f>
        <v>0</v>
      </c>
      <c r="J595" s="22">
        <f t="shared" si="131"/>
        <v>0</v>
      </c>
    </row>
    <row r="596" spans="1:10" ht="1.1499999999999999" customHeight="1" x14ac:dyDescent="0.25">
      <c r="A596" s="23"/>
      <c r="B596" s="23"/>
      <c r="C596" s="23"/>
      <c r="D596" s="24"/>
      <c r="E596" s="23"/>
      <c r="F596" s="23"/>
      <c r="G596" s="23"/>
      <c r="H596" s="23"/>
      <c r="I596" s="23"/>
      <c r="J596" s="23"/>
    </row>
    <row r="597" spans="1:10" ht="22.5" x14ac:dyDescent="0.25">
      <c r="A597" s="13" t="s">
        <v>717</v>
      </c>
      <c r="B597" s="13" t="s">
        <v>9</v>
      </c>
      <c r="C597" s="13" t="s">
        <v>10</v>
      </c>
      <c r="D597" s="14" t="s">
        <v>718</v>
      </c>
      <c r="E597" s="15">
        <f t="shared" ref="E597:J597" si="132">E605</f>
        <v>1</v>
      </c>
      <c r="F597" s="15">
        <f t="shared" si="132"/>
        <v>9621.48</v>
      </c>
      <c r="G597" s="15">
        <f t="shared" si="132"/>
        <v>9621.48</v>
      </c>
      <c r="H597" s="15">
        <f t="shared" si="132"/>
        <v>1</v>
      </c>
      <c r="I597" s="15">
        <f t="shared" si="132"/>
        <v>0</v>
      </c>
      <c r="J597" s="15">
        <f t="shared" si="132"/>
        <v>0</v>
      </c>
    </row>
    <row r="598" spans="1:10" ht="22.5" x14ac:dyDescent="0.25">
      <c r="A598" s="16" t="s">
        <v>673</v>
      </c>
      <c r="B598" s="17" t="s">
        <v>17</v>
      </c>
      <c r="C598" s="17" t="s">
        <v>57</v>
      </c>
      <c r="D598" s="18" t="s">
        <v>674</v>
      </c>
      <c r="E598" s="19">
        <v>4</v>
      </c>
      <c r="F598" s="19">
        <v>250.06</v>
      </c>
      <c r="G598" s="19">
        <f t="shared" ref="G598:G605" si="133">ROUND(E598*F598,2)</f>
        <v>1000.24</v>
      </c>
      <c r="H598" s="19">
        <v>4</v>
      </c>
      <c r="I598" s="36">
        <v>0</v>
      </c>
      <c r="J598" s="19">
        <f t="shared" ref="J598:J605" si="134">ROUND(H598*I598,2)</f>
        <v>0</v>
      </c>
    </row>
    <row r="599" spans="1:10" ht="22.5" x14ac:dyDescent="0.25">
      <c r="A599" s="16" t="s">
        <v>675</v>
      </c>
      <c r="B599" s="17" t="s">
        <v>17</v>
      </c>
      <c r="C599" s="17" t="s">
        <v>57</v>
      </c>
      <c r="D599" s="18" t="s">
        <v>676</v>
      </c>
      <c r="E599" s="19">
        <v>4</v>
      </c>
      <c r="F599" s="19">
        <v>566.07000000000005</v>
      </c>
      <c r="G599" s="19">
        <f t="shared" si="133"/>
        <v>2264.2800000000002</v>
      </c>
      <c r="H599" s="19">
        <v>4</v>
      </c>
      <c r="I599" s="36">
        <v>0</v>
      </c>
      <c r="J599" s="19">
        <f t="shared" si="134"/>
        <v>0</v>
      </c>
    </row>
    <row r="600" spans="1:10" ht="22.5" x14ac:dyDescent="0.25">
      <c r="A600" s="16" t="s">
        <v>677</v>
      </c>
      <c r="B600" s="17" t="s">
        <v>17</v>
      </c>
      <c r="C600" s="17" t="s">
        <v>57</v>
      </c>
      <c r="D600" s="18" t="s">
        <v>678</v>
      </c>
      <c r="E600" s="19">
        <v>4</v>
      </c>
      <c r="F600" s="19">
        <v>502.79</v>
      </c>
      <c r="G600" s="19">
        <f t="shared" si="133"/>
        <v>2011.16</v>
      </c>
      <c r="H600" s="19">
        <v>4</v>
      </c>
      <c r="I600" s="36">
        <v>0</v>
      </c>
      <c r="J600" s="19">
        <f t="shared" si="134"/>
        <v>0</v>
      </c>
    </row>
    <row r="601" spans="1:10" ht="22.5" x14ac:dyDescent="0.25">
      <c r="A601" s="16" t="s">
        <v>683</v>
      </c>
      <c r="B601" s="17" t="s">
        <v>17</v>
      </c>
      <c r="C601" s="17" t="s">
        <v>57</v>
      </c>
      <c r="D601" s="18" t="s">
        <v>684</v>
      </c>
      <c r="E601" s="19">
        <v>4</v>
      </c>
      <c r="F601" s="19">
        <v>333.41</v>
      </c>
      <c r="G601" s="19">
        <f t="shared" si="133"/>
        <v>1333.64</v>
      </c>
      <c r="H601" s="19">
        <v>4</v>
      </c>
      <c r="I601" s="36">
        <v>0</v>
      </c>
      <c r="J601" s="19">
        <f t="shared" si="134"/>
        <v>0</v>
      </c>
    </row>
    <row r="602" spans="1:10" ht="22.5" x14ac:dyDescent="0.25">
      <c r="A602" s="16" t="s">
        <v>681</v>
      </c>
      <c r="B602" s="17" t="s">
        <v>17</v>
      </c>
      <c r="C602" s="17" t="s">
        <v>57</v>
      </c>
      <c r="D602" s="18" t="s">
        <v>682</v>
      </c>
      <c r="E602" s="19">
        <v>4</v>
      </c>
      <c r="F602" s="19">
        <v>351.91</v>
      </c>
      <c r="G602" s="19">
        <f t="shared" si="133"/>
        <v>1407.64</v>
      </c>
      <c r="H602" s="19">
        <v>4</v>
      </c>
      <c r="I602" s="36">
        <v>0</v>
      </c>
      <c r="J602" s="19">
        <f t="shared" si="134"/>
        <v>0</v>
      </c>
    </row>
    <row r="603" spans="1:10" ht="22.5" x14ac:dyDescent="0.25">
      <c r="A603" s="16" t="s">
        <v>685</v>
      </c>
      <c r="B603" s="17" t="s">
        <v>17</v>
      </c>
      <c r="C603" s="17" t="s">
        <v>57</v>
      </c>
      <c r="D603" s="18" t="s">
        <v>686</v>
      </c>
      <c r="E603" s="19">
        <v>4</v>
      </c>
      <c r="F603" s="19">
        <v>250.06</v>
      </c>
      <c r="G603" s="19">
        <f t="shared" si="133"/>
        <v>1000.24</v>
      </c>
      <c r="H603" s="19">
        <v>4</v>
      </c>
      <c r="I603" s="36">
        <v>0</v>
      </c>
      <c r="J603" s="19">
        <f t="shared" si="134"/>
        <v>0</v>
      </c>
    </row>
    <row r="604" spans="1:10" ht="22.5" x14ac:dyDescent="0.25">
      <c r="A604" s="16" t="s">
        <v>687</v>
      </c>
      <c r="B604" s="17" t="s">
        <v>17</v>
      </c>
      <c r="C604" s="17" t="s">
        <v>662</v>
      </c>
      <c r="D604" s="18" t="s">
        <v>688</v>
      </c>
      <c r="E604" s="19">
        <v>1</v>
      </c>
      <c r="F604" s="19">
        <v>604.28</v>
      </c>
      <c r="G604" s="19">
        <f t="shared" si="133"/>
        <v>604.28</v>
      </c>
      <c r="H604" s="19">
        <v>1</v>
      </c>
      <c r="I604" s="36">
        <v>0</v>
      </c>
      <c r="J604" s="19">
        <f t="shared" si="134"/>
        <v>0</v>
      </c>
    </row>
    <row r="605" spans="1:10" x14ac:dyDescent="0.25">
      <c r="A605" s="20"/>
      <c r="B605" s="20"/>
      <c r="C605" s="20"/>
      <c r="D605" s="21" t="s">
        <v>719</v>
      </c>
      <c r="E605" s="19">
        <v>1</v>
      </c>
      <c r="F605" s="22">
        <f>SUM(G598:G604)</f>
        <v>9621.48</v>
      </c>
      <c r="G605" s="22">
        <f t="shared" si="133"/>
        <v>9621.48</v>
      </c>
      <c r="H605" s="19">
        <v>1</v>
      </c>
      <c r="I605" s="22">
        <f>SUM(J598:J604)</f>
        <v>0</v>
      </c>
      <c r="J605" s="22">
        <f t="shared" si="134"/>
        <v>0</v>
      </c>
    </row>
    <row r="606" spans="1:10" ht="1.1499999999999999" customHeight="1" x14ac:dyDescent="0.25">
      <c r="A606" s="23"/>
      <c r="B606" s="23"/>
      <c r="C606" s="23"/>
      <c r="D606" s="24"/>
      <c r="E606" s="23"/>
      <c r="F606" s="23"/>
      <c r="G606" s="23"/>
      <c r="H606" s="23"/>
      <c r="I606" s="23"/>
      <c r="J606" s="23"/>
    </row>
    <row r="607" spans="1:10" ht="22.5" x14ac:dyDescent="0.25">
      <c r="A607" s="13" t="s">
        <v>720</v>
      </c>
      <c r="B607" s="13" t="s">
        <v>9</v>
      </c>
      <c r="C607" s="13" t="s">
        <v>10</v>
      </c>
      <c r="D607" s="14" t="s">
        <v>721</v>
      </c>
      <c r="E607" s="15">
        <f t="shared" ref="E607:J607" si="135">E618</f>
        <v>1</v>
      </c>
      <c r="F607" s="15">
        <f t="shared" si="135"/>
        <v>142616.18</v>
      </c>
      <c r="G607" s="15">
        <f t="shared" si="135"/>
        <v>142616.18</v>
      </c>
      <c r="H607" s="15">
        <f t="shared" si="135"/>
        <v>1</v>
      </c>
      <c r="I607" s="15">
        <f t="shared" si="135"/>
        <v>0</v>
      </c>
      <c r="J607" s="15">
        <f t="shared" si="135"/>
        <v>0</v>
      </c>
    </row>
    <row r="608" spans="1:10" ht="22.5" x14ac:dyDescent="0.25">
      <c r="A608" s="16" t="s">
        <v>673</v>
      </c>
      <c r="B608" s="17" t="s">
        <v>17</v>
      </c>
      <c r="C608" s="17" t="s">
        <v>57</v>
      </c>
      <c r="D608" s="18" t="s">
        <v>674</v>
      </c>
      <c r="E608" s="19">
        <v>4</v>
      </c>
      <c r="F608" s="19">
        <v>250.06</v>
      </c>
      <c r="G608" s="19">
        <f t="shared" ref="G608:G618" si="136">ROUND(E608*F608,2)</f>
        <v>1000.24</v>
      </c>
      <c r="H608" s="19">
        <v>4</v>
      </c>
      <c r="I608" s="36">
        <v>0</v>
      </c>
      <c r="J608" s="19">
        <f t="shared" ref="J608:J618" si="137">ROUND(H608*I608,2)</f>
        <v>0</v>
      </c>
    </row>
    <row r="609" spans="1:10" ht="22.5" x14ac:dyDescent="0.25">
      <c r="A609" s="16" t="s">
        <v>675</v>
      </c>
      <c r="B609" s="17" t="s">
        <v>17</v>
      </c>
      <c r="C609" s="17" t="s">
        <v>57</v>
      </c>
      <c r="D609" s="18" t="s">
        <v>676</v>
      </c>
      <c r="E609" s="19">
        <v>4</v>
      </c>
      <c r="F609" s="19">
        <v>566.07000000000005</v>
      </c>
      <c r="G609" s="19">
        <f t="shared" si="136"/>
        <v>2264.2800000000002</v>
      </c>
      <c r="H609" s="19">
        <v>4</v>
      </c>
      <c r="I609" s="36">
        <v>0</v>
      </c>
      <c r="J609" s="19">
        <f t="shared" si="137"/>
        <v>0</v>
      </c>
    </row>
    <row r="610" spans="1:10" ht="22.5" x14ac:dyDescent="0.25">
      <c r="A610" s="16" t="s">
        <v>692</v>
      </c>
      <c r="B610" s="17" t="s">
        <v>17</v>
      </c>
      <c r="C610" s="17" t="s">
        <v>57</v>
      </c>
      <c r="D610" s="18" t="s">
        <v>693</v>
      </c>
      <c r="E610" s="19">
        <v>12</v>
      </c>
      <c r="F610" s="19">
        <v>269.55</v>
      </c>
      <c r="G610" s="19">
        <f t="shared" si="136"/>
        <v>3234.6</v>
      </c>
      <c r="H610" s="19">
        <v>12</v>
      </c>
      <c r="I610" s="36">
        <v>0</v>
      </c>
      <c r="J610" s="19">
        <f t="shared" si="137"/>
        <v>0</v>
      </c>
    </row>
    <row r="611" spans="1:10" ht="22.5" x14ac:dyDescent="0.25">
      <c r="A611" s="16" t="s">
        <v>677</v>
      </c>
      <c r="B611" s="17" t="s">
        <v>17</v>
      </c>
      <c r="C611" s="17" t="s">
        <v>57</v>
      </c>
      <c r="D611" s="18" t="s">
        <v>678</v>
      </c>
      <c r="E611" s="19">
        <v>4</v>
      </c>
      <c r="F611" s="19">
        <v>502.79</v>
      </c>
      <c r="G611" s="19">
        <f t="shared" si="136"/>
        <v>2011.16</v>
      </c>
      <c r="H611" s="19">
        <v>4</v>
      </c>
      <c r="I611" s="36">
        <v>0</v>
      </c>
      <c r="J611" s="19">
        <f t="shared" si="137"/>
        <v>0</v>
      </c>
    </row>
    <row r="612" spans="1:10" ht="22.5" x14ac:dyDescent="0.25">
      <c r="A612" s="16" t="s">
        <v>668</v>
      </c>
      <c r="B612" s="17" t="s">
        <v>17</v>
      </c>
      <c r="C612" s="17" t="s">
        <v>57</v>
      </c>
      <c r="D612" s="18" t="s">
        <v>669</v>
      </c>
      <c r="E612" s="19">
        <v>2</v>
      </c>
      <c r="F612" s="19">
        <v>2820.02</v>
      </c>
      <c r="G612" s="19">
        <f t="shared" si="136"/>
        <v>5640.04</v>
      </c>
      <c r="H612" s="19">
        <v>2</v>
      </c>
      <c r="I612" s="36">
        <v>0</v>
      </c>
      <c r="J612" s="19">
        <f t="shared" si="137"/>
        <v>0</v>
      </c>
    </row>
    <row r="613" spans="1:10" ht="22.5" x14ac:dyDescent="0.25">
      <c r="A613" s="16" t="s">
        <v>679</v>
      </c>
      <c r="B613" s="17" t="s">
        <v>17</v>
      </c>
      <c r="C613" s="17" t="s">
        <v>57</v>
      </c>
      <c r="D613" s="18" t="s">
        <v>680</v>
      </c>
      <c r="E613" s="19">
        <v>2</v>
      </c>
      <c r="F613" s="19">
        <v>62060.03</v>
      </c>
      <c r="G613" s="19">
        <f t="shared" si="136"/>
        <v>124120.06</v>
      </c>
      <c r="H613" s="19">
        <v>2</v>
      </c>
      <c r="I613" s="36">
        <v>0</v>
      </c>
      <c r="J613" s="19">
        <f t="shared" si="137"/>
        <v>0</v>
      </c>
    </row>
    <row r="614" spans="1:10" ht="22.5" x14ac:dyDescent="0.25">
      <c r="A614" s="16" t="s">
        <v>681</v>
      </c>
      <c r="B614" s="17" t="s">
        <v>17</v>
      </c>
      <c r="C614" s="17" t="s">
        <v>57</v>
      </c>
      <c r="D614" s="18" t="s">
        <v>682</v>
      </c>
      <c r="E614" s="19">
        <v>4</v>
      </c>
      <c r="F614" s="19">
        <v>351.91</v>
      </c>
      <c r="G614" s="19">
        <f t="shared" si="136"/>
        <v>1407.64</v>
      </c>
      <c r="H614" s="19">
        <v>4</v>
      </c>
      <c r="I614" s="36">
        <v>0</v>
      </c>
      <c r="J614" s="19">
        <f t="shared" si="137"/>
        <v>0</v>
      </c>
    </row>
    <row r="615" spans="1:10" ht="22.5" x14ac:dyDescent="0.25">
      <c r="A615" s="16" t="s">
        <v>683</v>
      </c>
      <c r="B615" s="17" t="s">
        <v>17</v>
      </c>
      <c r="C615" s="17" t="s">
        <v>57</v>
      </c>
      <c r="D615" s="18" t="s">
        <v>684</v>
      </c>
      <c r="E615" s="19">
        <v>4</v>
      </c>
      <c r="F615" s="19">
        <v>333.41</v>
      </c>
      <c r="G615" s="19">
        <f t="shared" si="136"/>
        <v>1333.64</v>
      </c>
      <c r="H615" s="19">
        <v>4</v>
      </c>
      <c r="I615" s="36">
        <v>0</v>
      </c>
      <c r="J615" s="19">
        <f t="shared" si="137"/>
        <v>0</v>
      </c>
    </row>
    <row r="616" spans="1:10" ht="22.5" x14ac:dyDescent="0.25">
      <c r="A616" s="16" t="s">
        <v>685</v>
      </c>
      <c r="B616" s="17" t="s">
        <v>17</v>
      </c>
      <c r="C616" s="17" t="s">
        <v>57</v>
      </c>
      <c r="D616" s="18" t="s">
        <v>686</v>
      </c>
      <c r="E616" s="19">
        <v>4</v>
      </c>
      <c r="F616" s="19">
        <v>250.06</v>
      </c>
      <c r="G616" s="19">
        <f t="shared" si="136"/>
        <v>1000.24</v>
      </c>
      <c r="H616" s="19">
        <v>4</v>
      </c>
      <c r="I616" s="36">
        <v>0</v>
      </c>
      <c r="J616" s="19">
        <f t="shared" si="137"/>
        <v>0</v>
      </c>
    </row>
    <row r="617" spans="1:10" ht="22.5" x14ac:dyDescent="0.25">
      <c r="A617" s="16" t="s">
        <v>687</v>
      </c>
      <c r="B617" s="17" t="s">
        <v>17</v>
      </c>
      <c r="C617" s="17" t="s">
        <v>662</v>
      </c>
      <c r="D617" s="18" t="s">
        <v>688</v>
      </c>
      <c r="E617" s="19">
        <v>1</v>
      </c>
      <c r="F617" s="19">
        <v>604.28</v>
      </c>
      <c r="G617" s="19">
        <f t="shared" si="136"/>
        <v>604.28</v>
      </c>
      <c r="H617" s="19">
        <v>1</v>
      </c>
      <c r="I617" s="36">
        <v>0</v>
      </c>
      <c r="J617" s="19">
        <f t="shared" si="137"/>
        <v>0</v>
      </c>
    </row>
    <row r="618" spans="1:10" x14ac:dyDescent="0.25">
      <c r="A618" s="20"/>
      <c r="B618" s="20"/>
      <c r="C618" s="20"/>
      <c r="D618" s="21" t="s">
        <v>722</v>
      </c>
      <c r="E618" s="19">
        <v>1</v>
      </c>
      <c r="F618" s="22">
        <f>SUM(G608:G617)</f>
        <v>142616.18</v>
      </c>
      <c r="G618" s="22">
        <f t="shared" si="136"/>
        <v>142616.18</v>
      </c>
      <c r="H618" s="19">
        <v>1</v>
      </c>
      <c r="I618" s="22">
        <f>SUM(J608:J617)</f>
        <v>0</v>
      </c>
      <c r="J618" s="22">
        <f t="shared" si="137"/>
        <v>0</v>
      </c>
    </row>
    <row r="619" spans="1:10" ht="1.1499999999999999" customHeight="1" x14ac:dyDescent="0.25">
      <c r="A619" s="23"/>
      <c r="B619" s="23"/>
      <c r="C619" s="23"/>
      <c r="D619" s="24"/>
      <c r="E619" s="23"/>
      <c r="F619" s="23"/>
      <c r="G619" s="23"/>
      <c r="H619" s="23"/>
      <c r="I619" s="23"/>
      <c r="J619" s="23"/>
    </row>
    <row r="620" spans="1:10" ht="22.5" x14ac:dyDescent="0.25">
      <c r="A620" s="13" t="s">
        <v>723</v>
      </c>
      <c r="B620" s="13" t="s">
        <v>9</v>
      </c>
      <c r="C620" s="13" t="s">
        <v>10</v>
      </c>
      <c r="D620" s="14" t="s">
        <v>724</v>
      </c>
      <c r="E620" s="15">
        <f t="shared" ref="E620:J620" si="138">E629</f>
        <v>1</v>
      </c>
      <c r="F620" s="15">
        <f t="shared" si="138"/>
        <v>14473.38</v>
      </c>
      <c r="G620" s="15">
        <f t="shared" si="138"/>
        <v>14473.38</v>
      </c>
      <c r="H620" s="15">
        <f t="shared" si="138"/>
        <v>1</v>
      </c>
      <c r="I620" s="15">
        <f t="shared" si="138"/>
        <v>0</v>
      </c>
      <c r="J620" s="15">
        <f t="shared" si="138"/>
        <v>0</v>
      </c>
    </row>
    <row r="621" spans="1:10" ht="22.5" x14ac:dyDescent="0.25">
      <c r="A621" s="16" t="s">
        <v>673</v>
      </c>
      <c r="B621" s="17" t="s">
        <v>17</v>
      </c>
      <c r="C621" s="17" t="s">
        <v>57</v>
      </c>
      <c r="D621" s="18" t="s">
        <v>674</v>
      </c>
      <c r="E621" s="19">
        <v>4</v>
      </c>
      <c r="F621" s="19">
        <v>250.06</v>
      </c>
      <c r="G621" s="19">
        <f t="shared" ref="G621:G629" si="139">ROUND(E621*F621,2)</f>
        <v>1000.24</v>
      </c>
      <c r="H621" s="19">
        <v>4</v>
      </c>
      <c r="I621" s="36">
        <v>0</v>
      </c>
      <c r="J621" s="19">
        <f t="shared" ref="J621:J629" si="140">ROUND(H621*I621,2)</f>
        <v>0</v>
      </c>
    </row>
    <row r="622" spans="1:10" ht="22.5" x14ac:dyDescent="0.25">
      <c r="A622" s="16" t="s">
        <v>675</v>
      </c>
      <c r="B622" s="17" t="s">
        <v>17</v>
      </c>
      <c r="C622" s="17" t="s">
        <v>57</v>
      </c>
      <c r="D622" s="18" t="s">
        <v>676</v>
      </c>
      <c r="E622" s="19">
        <v>4</v>
      </c>
      <c r="F622" s="19">
        <v>566.07000000000005</v>
      </c>
      <c r="G622" s="19">
        <f t="shared" si="139"/>
        <v>2264.2800000000002</v>
      </c>
      <c r="H622" s="19">
        <v>4</v>
      </c>
      <c r="I622" s="36">
        <v>0</v>
      </c>
      <c r="J622" s="19">
        <f t="shared" si="140"/>
        <v>0</v>
      </c>
    </row>
    <row r="623" spans="1:10" ht="22.5" x14ac:dyDescent="0.25">
      <c r="A623" s="16" t="s">
        <v>692</v>
      </c>
      <c r="B623" s="17" t="s">
        <v>17</v>
      </c>
      <c r="C623" s="17" t="s">
        <v>57</v>
      </c>
      <c r="D623" s="18" t="s">
        <v>693</v>
      </c>
      <c r="E623" s="19">
        <v>18</v>
      </c>
      <c r="F623" s="19">
        <v>269.55</v>
      </c>
      <c r="G623" s="19">
        <f t="shared" si="139"/>
        <v>4851.8999999999996</v>
      </c>
      <c r="H623" s="19">
        <v>18</v>
      </c>
      <c r="I623" s="36">
        <v>0</v>
      </c>
      <c r="J623" s="19">
        <f t="shared" si="140"/>
        <v>0</v>
      </c>
    </row>
    <row r="624" spans="1:10" ht="22.5" x14ac:dyDescent="0.25">
      <c r="A624" s="16" t="s">
        <v>677</v>
      </c>
      <c r="B624" s="17" t="s">
        <v>17</v>
      </c>
      <c r="C624" s="17" t="s">
        <v>57</v>
      </c>
      <c r="D624" s="18" t="s">
        <v>678</v>
      </c>
      <c r="E624" s="19">
        <v>4</v>
      </c>
      <c r="F624" s="19">
        <v>502.79</v>
      </c>
      <c r="G624" s="19">
        <f t="shared" si="139"/>
        <v>2011.16</v>
      </c>
      <c r="H624" s="19">
        <v>4</v>
      </c>
      <c r="I624" s="36">
        <v>0</v>
      </c>
      <c r="J624" s="19">
        <f t="shared" si="140"/>
        <v>0</v>
      </c>
    </row>
    <row r="625" spans="1:10" ht="22.5" x14ac:dyDescent="0.25">
      <c r="A625" s="16" t="s">
        <v>681</v>
      </c>
      <c r="B625" s="17" t="s">
        <v>17</v>
      </c>
      <c r="C625" s="17" t="s">
        <v>57</v>
      </c>
      <c r="D625" s="18" t="s">
        <v>682</v>
      </c>
      <c r="E625" s="19">
        <v>4</v>
      </c>
      <c r="F625" s="19">
        <v>351.91</v>
      </c>
      <c r="G625" s="19">
        <f t="shared" si="139"/>
        <v>1407.64</v>
      </c>
      <c r="H625" s="19">
        <v>4</v>
      </c>
      <c r="I625" s="36">
        <v>0</v>
      </c>
      <c r="J625" s="19">
        <f t="shared" si="140"/>
        <v>0</v>
      </c>
    </row>
    <row r="626" spans="1:10" ht="22.5" x14ac:dyDescent="0.25">
      <c r="A626" s="16" t="s">
        <v>683</v>
      </c>
      <c r="B626" s="17" t="s">
        <v>17</v>
      </c>
      <c r="C626" s="17" t="s">
        <v>57</v>
      </c>
      <c r="D626" s="18" t="s">
        <v>684</v>
      </c>
      <c r="E626" s="19">
        <v>4</v>
      </c>
      <c r="F626" s="19">
        <v>333.41</v>
      </c>
      <c r="G626" s="19">
        <f t="shared" si="139"/>
        <v>1333.64</v>
      </c>
      <c r="H626" s="19">
        <v>4</v>
      </c>
      <c r="I626" s="36">
        <v>0</v>
      </c>
      <c r="J626" s="19">
        <f t="shared" si="140"/>
        <v>0</v>
      </c>
    </row>
    <row r="627" spans="1:10" ht="22.5" x14ac:dyDescent="0.25">
      <c r="A627" s="16" t="s">
        <v>685</v>
      </c>
      <c r="B627" s="17" t="s">
        <v>17</v>
      </c>
      <c r="C627" s="17" t="s">
        <v>57</v>
      </c>
      <c r="D627" s="18" t="s">
        <v>686</v>
      </c>
      <c r="E627" s="19">
        <v>4</v>
      </c>
      <c r="F627" s="19">
        <v>250.06</v>
      </c>
      <c r="G627" s="19">
        <f t="shared" si="139"/>
        <v>1000.24</v>
      </c>
      <c r="H627" s="19">
        <v>4</v>
      </c>
      <c r="I627" s="36">
        <v>0</v>
      </c>
      <c r="J627" s="19">
        <f t="shared" si="140"/>
        <v>0</v>
      </c>
    </row>
    <row r="628" spans="1:10" ht="22.5" x14ac:dyDescent="0.25">
      <c r="A628" s="16" t="s">
        <v>687</v>
      </c>
      <c r="B628" s="17" t="s">
        <v>17</v>
      </c>
      <c r="C628" s="17" t="s">
        <v>662</v>
      </c>
      <c r="D628" s="18" t="s">
        <v>688</v>
      </c>
      <c r="E628" s="19">
        <v>1</v>
      </c>
      <c r="F628" s="19">
        <v>604.28</v>
      </c>
      <c r="G628" s="19">
        <f t="shared" si="139"/>
        <v>604.28</v>
      </c>
      <c r="H628" s="19">
        <v>1</v>
      </c>
      <c r="I628" s="36">
        <v>0</v>
      </c>
      <c r="J628" s="19">
        <f t="shared" si="140"/>
        <v>0</v>
      </c>
    </row>
    <row r="629" spans="1:10" x14ac:dyDescent="0.25">
      <c r="A629" s="20"/>
      <c r="B629" s="20"/>
      <c r="C629" s="20"/>
      <c r="D629" s="21" t="s">
        <v>725</v>
      </c>
      <c r="E629" s="19">
        <v>1</v>
      </c>
      <c r="F629" s="22">
        <f>SUM(G621:G628)</f>
        <v>14473.38</v>
      </c>
      <c r="G629" s="22">
        <f t="shared" si="139"/>
        <v>14473.38</v>
      </c>
      <c r="H629" s="19">
        <v>1</v>
      </c>
      <c r="I629" s="22">
        <f>SUM(J621:J628)</f>
        <v>0</v>
      </c>
      <c r="J629" s="22">
        <f t="shared" si="140"/>
        <v>0</v>
      </c>
    </row>
    <row r="630" spans="1:10" ht="1.1499999999999999" customHeight="1" x14ac:dyDescent="0.25">
      <c r="A630" s="23"/>
      <c r="B630" s="23"/>
      <c r="C630" s="23"/>
      <c r="D630" s="24"/>
      <c r="E630" s="23"/>
      <c r="F630" s="23"/>
      <c r="G630" s="23"/>
      <c r="H630" s="23"/>
      <c r="I630" s="23"/>
      <c r="J630" s="23"/>
    </row>
    <row r="631" spans="1:10" ht="22.5" x14ac:dyDescent="0.25">
      <c r="A631" s="13" t="s">
        <v>726</v>
      </c>
      <c r="B631" s="13" t="s">
        <v>9</v>
      </c>
      <c r="C631" s="13" t="s">
        <v>10</v>
      </c>
      <c r="D631" s="14" t="s">
        <v>727</v>
      </c>
      <c r="E631" s="15">
        <f t="shared" ref="E631:J631" si="141">E640</f>
        <v>1</v>
      </c>
      <c r="F631" s="15">
        <f t="shared" si="141"/>
        <v>16090.68</v>
      </c>
      <c r="G631" s="15">
        <f t="shared" si="141"/>
        <v>16090.68</v>
      </c>
      <c r="H631" s="15">
        <f t="shared" si="141"/>
        <v>1</v>
      </c>
      <c r="I631" s="15">
        <f t="shared" si="141"/>
        <v>0</v>
      </c>
      <c r="J631" s="15">
        <f t="shared" si="141"/>
        <v>0</v>
      </c>
    </row>
    <row r="632" spans="1:10" ht="22.5" x14ac:dyDescent="0.25">
      <c r="A632" s="16" t="s">
        <v>673</v>
      </c>
      <c r="B632" s="17" t="s">
        <v>17</v>
      </c>
      <c r="C632" s="17" t="s">
        <v>57</v>
      </c>
      <c r="D632" s="18" t="s">
        <v>674</v>
      </c>
      <c r="E632" s="19">
        <v>4</v>
      </c>
      <c r="F632" s="19">
        <v>250.06</v>
      </c>
      <c r="G632" s="19">
        <f t="shared" ref="G632:G640" si="142">ROUND(E632*F632,2)</f>
        <v>1000.24</v>
      </c>
      <c r="H632" s="19">
        <v>4</v>
      </c>
      <c r="I632" s="36">
        <v>0</v>
      </c>
      <c r="J632" s="19">
        <f t="shared" ref="J632:J640" si="143">ROUND(H632*I632,2)</f>
        <v>0</v>
      </c>
    </row>
    <row r="633" spans="1:10" ht="22.5" x14ac:dyDescent="0.25">
      <c r="A633" s="16" t="s">
        <v>675</v>
      </c>
      <c r="B633" s="17" t="s">
        <v>17</v>
      </c>
      <c r="C633" s="17" t="s">
        <v>57</v>
      </c>
      <c r="D633" s="18" t="s">
        <v>676</v>
      </c>
      <c r="E633" s="19">
        <v>4</v>
      </c>
      <c r="F633" s="19">
        <v>566.07000000000005</v>
      </c>
      <c r="G633" s="19">
        <f t="shared" si="142"/>
        <v>2264.2800000000002</v>
      </c>
      <c r="H633" s="19">
        <v>4</v>
      </c>
      <c r="I633" s="36">
        <v>0</v>
      </c>
      <c r="J633" s="19">
        <f t="shared" si="143"/>
        <v>0</v>
      </c>
    </row>
    <row r="634" spans="1:10" ht="22.5" x14ac:dyDescent="0.25">
      <c r="A634" s="16" t="s">
        <v>692</v>
      </c>
      <c r="B634" s="17" t="s">
        <v>17</v>
      </c>
      <c r="C634" s="17" t="s">
        <v>57</v>
      </c>
      <c r="D634" s="18" t="s">
        <v>693</v>
      </c>
      <c r="E634" s="19">
        <v>24</v>
      </c>
      <c r="F634" s="19">
        <v>269.55</v>
      </c>
      <c r="G634" s="19">
        <f t="shared" si="142"/>
        <v>6469.2</v>
      </c>
      <c r="H634" s="19">
        <v>24</v>
      </c>
      <c r="I634" s="36">
        <v>0</v>
      </c>
      <c r="J634" s="19">
        <f t="shared" si="143"/>
        <v>0</v>
      </c>
    </row>
    <row r="635" spans="1:10" ht="22.5" x14ac:dyDescent="0.25">
      <c r="A635" s="16" t="s">
        <v>677</v>
      </c>
      <c r="B635" s="17" t="s">
        <v>17</v>
      </c>
      <c r="C635" s="17" t="s">
        <v>57</v>
      </c>
      <c r="D635" s="18" t="s">
        <v>678</v>
      </c>
      <c r="E635" s="19">
        <v>4</v>
      </c>
      <c r="F635" s="19">
        <v>502.79</v>
      </c>
      <c r="G635" s="19">
        <f t="shared" si="142"/>
        <v>2011.16</v>
      </c>
      <c r="H635" s="19">
        <v>4</v>
      </c>
      <c r="I635" s="36">
        <v>0</v>
      </c>
      <c r="J635" s="19">
        <f t="shared" si="143"/>
        <v>0</v>
      </c>
    </row>
    <row r="636" spans="1:10" ht="22.5" x14ac:dyDescent="0.25">
      <c r="A636" s="16" t="s">
        <v>681</v>
      </c>
      <c r="B636" s="17" t="s">
        <v>17</v>
      </c>
      <c r="C636" s="17" t="s">
        <v>57</v>
      </c>
      <c r="D636" s="18" t="s">
        <v>682</v>
      </c>
      <c r="E636" s="19">
        <v>4</v>
      </c>
      <c r="F636" s="19">
        <v>351.91</v>
      </c>
      <c r="G636" s="19">
        <f t="shared" si="142"/>
        <v>1407.64</v>
      </c>
      <c r="H636" s="19">
        <v>4</v>
      </c>
      <c r="I636" s="36">
        <v>0</v>
      </c>
      <c r="J636" s="19">
        <f t="shared" si="143"/>
        <v>0</v>
      </c>
    </row>
    <row r="637" spans="1:10" ht="22.5" x14ac:dyDescent="0.25">
      <c r="A637" s="16" t="s">
        <v>683</v>
      </c>
      <c r="B637" s="17" t="s">
        <v>17</v>
      </c>
      <c r="C637" s="17" t="s">
        <v>57</v>
      </c>
      <c r="D637" s="18" t="s">
        <v>684</v>
      </c>
      <c r="E637" s="19">
        <v>4</v>
      </c>
      <c r="F637" s="19">
        <v>333.41</v>
      </c>
      <c r="G637" s="19">
        <f t="shared" si="142"/>
        <v>1333.64</v>
      </c>
      <c r="H637" s="19">
        <v>4</v>
      </c>
      <c r="I637" s="36">
        <v>0</v>
      </c>
      <c r="J637" s="19">
        <f t="shared" si="143"/>
        <v>0</v>
      </c>
    </row>
    <row r="638" spans="1:10" ht="22.5" x14ac:dyDescent="0.25">
      <c r="A638" s="16" t="s">
        <v>685</v>
      </c>
      <c r="B638" s="17" t="s">
        <v>17</v>
      </c>
      <c r="C638" s="17" t="s">
        <v>57</v>
      </c>
      <c r="D638" s="18" t="s">
        <v>686</v>
      </c>
      <c r="E638" s="19">
        <v>4</v>
      </c>
      <c r="F638" s="19">
        <v>250.06</v>
      </c>
      <c r="G638" s="19">
        <f t="shared" si="142"/>
        <v>1000.24</v>
      </c>
      <c r="H638" s="19">
        <v>4</v>
      </c>
      <c r="I638" s="36">
        <v>0</v>
      </c>
      <c r="J638" s="19">
        <f t="shared" si="143"/>
        <v>0</v>
      </c>
    </row>
    <row r="639" spans="1:10" ht="22.5" x14ac:dyDescent="0.25">
      <c r="A639" s="16" t="s">
        <v>687</v>
      </c>
      <c r="B639" s="17" t="s">
        <v>17</v>
      </c>
      <c r="C639" s="17" t="s">
        <v>662</v>
      </c>
      <c r="D639" s="18" t="s">
        <v>688</v>
      </c>
      <c r="E639" s="19">
        <v>1</v>
      </c>
      <c r="F639" s="19">
        <v>604.28</v>
      </c>
      <c r="G639" s="19">
        <f t="shared" si="142"/>
        <v>604.28</v>
      </c>
      <c r="H639" s="19">
        <v>1</v>
      </c>
      <c r="I639" s="36">
        <v>0</v>
      </c>
      <c r="J639" s="19">
        <f t="shared" si="143"/>
        <v>0</v>
      </c>
    </row>
    <row r="640" spans="1:10" x14ac:dyDescent="0.25">
      <c r="A640" s="20"/>
      <c r="B640" s="20"/>
      <c r="C640" s="20"/>
      <c r="D640" s="21" t="s">
        <v>728</v>
      </c>
      <c r="E640" s="19">
        <v>1</v>
      </c>
      <c r="F640" s="22">
        <f>SUM(G632:G639)</f>
        <v>16090.68</v>
      </c>
      <c r="G640" s="22">
        <f t="shared" si="142"/>
        <v>16090.68</v>
      </c>
      <c r="H640" s="19">
        <v>1</v>
      </c>
      <c r="I640" s="22">
        <f>SUM(J632:J639)</f>
        <v>0</v>
      </c>
      <c r="J640" s="22">
        <f t="shared" si="143"/>
        <v>0</v>
      </c>
    </row>
    <row r="641" spans="1:10" ht="1.1499999999999999" customHeight="1" x14ac:dyDescent="0.25">
      <c r="A641" s="23"/>
      <c r="B641" s="23"/>
      <c r="C641" s="23"/>
      <c r="D641" s="24"/>
      <c r="E641" s="23"/>
      <c r="F641" s="23"/>
      <c r="G641" s="23"/>
      <c r="H641" s="23"/>
      <c r="I641" s="23"/>
      <c r="J641" s="23"/>
    </row>
    <row r="642" spans="1:10" ht="22.5" x14ac:dyDescent="0.25">
      <c r="A642" s="13" t="s">
        <v>729</v>
      </c>
      <c r="B642" s="13" t="s">
        <v>9</v>
      </c>
      <c r="C642" s="13" t="s">
        <v>10</v>
      </c>
      <c r="D642" s="14" t="s">
        <v>730</v>
      </c>
      <c r="E642" s="15">
        <f t="shared" ref="E642:J642" si="144">E651</f>
        <v>1</v>
      </c>
      <c r="F642" s="15">
        <f t="shared" si="144"/>
        <v>12856.08</v>
      </c>
      <c r="G642" s="15">
        <f t="shared" si="144"/>
        <v>12856.08</v>
      </c>
      <c r="H642" s="15">
        <f t="shared" si="144"/>
        <v>1</v>
      </c>
      <c r="I642" s="15">
        <f t="shared" si="144"/>
        <v>0</v>
      </c>
      <c r="J642" s="15">
        <f t="shared" si="144"/>
        <v>0</v>
      </c>
    </row>
    <row r="643" spans="1:10" ht="22.5" x14ac:dyDescent="0.25">
      <c r="A643" s="16" t="s">
        <v>673</v>
      </c>
      <c r="B643" s="17" t="s">
        <v>17</v>
      </c>
      <c r="C643" s="17" t="s">
        <v>57</v>
      </c>
      <c r="D643" s="18" t="s">
        <v>674</v>
      </c>
      <c r="E643" s="19">
        <v>4</v>
      </c>
      <c r="F643" s="19">
        <v>250.06</v>
      </c>
      <c r="G643" s="19">
        <f t="shared" ref="G643:G651" si="145">ROUND(E643*F643,2)</f>
        <v>1000.24</v>
      </c>
      <c r="H643" s="19">
        <v>4</v>
      </c>
      <c r="I643" s="36">
        <v>0</v>
      </c>
      <c r="J643" s="19">
        <f t="shared" ref="J643:J651" si="146">ROUND(H643*I643,2)</f>
        <v>0</v>
      </c>
    </row>
    <row r="644" spans="1:10" ht="22.5" x14ac:dyDescent="0.25">
      <c r="A644" s="16" t="s">
        <v>675</v>
      </c>
      <c r="B644" s="17" t="s">
        <v>17</v>
      </c>
      <c r="C644" s="17" t="s">
        <v>57</v>
      </c>
      <c r="D644" s="18" t="s">
        <v>676</v>
      </c>
      <c r="E644" s="19">
        <v>4</v>
      </c>
      <c r="F644" s="19">
        <v>566.07000000000005</v>
      </c>
      <c r="G644" s="19">
        <f t="shared" si="145"/>
        <v>2264.2800000000002</v>
      </c>
      <c r="H644" s="19">
        <v>4</v>
      </c>
      <c r="I644" s="36">
        <v>0</v>
      </c>
      <c r="J644" s="19">
        <f t="shared" si="146"/>
        <v>0</v>
      </c>
    </row>
    <row r="645" spans="1:10" ht="22.5" x14ac:dyDescent="0.25">
      <c r="A645" s="16" t="s">
        <v>692</v>
      </c>
      <c r="B645" s="17" t="s">
        <v>17</v>
      </c>
      <c r="C645" s="17" t="s">
        <v>57</v>
      </c>
      <c r="D645" s="18" t="s">
        <v>693</v>
      </c>
      <c r="E645" s="19">
        <v>12</v>
      </c>
      <c r="F645" s="19">
        <v>269.55</v>
      </c>
      <c r="G645" s="19">
        <f t="shared" si="145"/>
        <v>3234.6</v>
      </c>
      <c r="H645" s="19">
        <v>12</v>
      </c>
      <c r="I645" s="36">
        <v>0</v>
      </c>
      <c r="J645" s="19">
        <f t="shared" si="146"/>
        <v>0</v>
      </c>
    </row>
    <row r="646" spans="1:10" ht="22.5" x14ac:dyDescent="0.25">
      <c r="A646" s="16" t="s">
        <v>677</v>
      </c>
      <c r="B646" s="17" t="s">
        <v>17</v>
      </c>
      <c r="C646" s="17" t="s">
        <v>57</v>
      </c>
      <c r="D646" s="18" t="s">
        <v>678</v>
      </c>
      <c r="E646" s="19">
        <v>4</v>
      </c>
      <c r="F646" s="19">
        <v>502.79</v>
      </c>
      <c r="G646" s="19">
        <f t="shared" si="145"/>
        <v>2011.16</v>
      </c>
      <c r="H646" s="19">
        <v>4</v>
      </c>
      <c r="I646" s="36">
        <v>0</v>
      </c>
      <c r="J646" s="19">
        <f t="shared" si="146"/>
        <v>0</v>
      </c>
    </row>
    <row r="647" spans="1:10" ht="22.5" x14ac:dyDescent="0.25">
      <c r="A647" s="16" t="s">
        <v>681</v>
      </c>
      <c r="B647" s="17" t="s">
        <v>17</v>
      </c>
      <c r="C647" s="17" t="s">
        <v>57</v>
      </c>
      <c r="D647" s="18" t="s">
        <v>682</v>
      </c>
      <c r="E647" s="19">
        <v>4</v>
      </c>
      <c r="F647" s="19">
        <v>351.91</v>
      </c>
      <c r="G647" s="19">
        <f t="shared" si="145"/>
        <v>1407.64</v>
      </c>
      <c r="H647" s="19">
        <v>4</v>
      </c>
      <c r="I647" s="36">
        <v>0</v>
      </c>
      <c r="J647" s="19">
        <f t="shared" si="146"/>
        <v>0</v>
      </c>
    </row>
    <row r="648" spans="1:10" ht="22.5" x14ac:dyDescent="0.25">
      <c r="A648" s="16" t="s">
        <v>683</v>
      </c>
      <c r="B648" s="17" t="s">
        <v>17</v>
      </c>
      <c r="C648" s="17" t="s">
        <v>57</v>
      </c>
      <c r="D648" s="18" t="s">
        <v>684</v>
      </c>
      <c r="E648" s="19">
        <v>4</v>
      </c>
      <c r="F648" s="19">
        <v>333.41</v>
      </c>
      <c r="G648" s="19">
        <f t="shared" si="145"/>
        <v>1333.64</v>
      </c>
      <c r="H648" s="19">
        <v>4</v>
      </c>
      <c r="I648" s="36">
        <v>0</v>
      </c>
      <c r="J648" s="19">
        <f t="shared" si="146"/>
        <v>0</v>
      </c>
    </row>
    <row r="649" spans="1:10" ht="22.5" x14ac:dyDescent="0.25">
      <c r="A649" s="16" t="s">
        <v>685</v>
      </c>
      <c r="B649" s="17" t="s">
        <v>17</v>
      </c>
      <c r="C649" s="17" t="s">
        <v>57</v>
      </c>
      <c r="D649" s="18" t="s">
        <v>686</v>
      </c>
      <c r="E649" s="19">
        <v>4</v>
      </c>
      <c r="F649" s="19">
        <v>250.06</v>
      </c>
      <c r="G649" s="19">
        <f t="shared" si="145"/>
        <v>1000.24</v>
      </c>
      <c r="H649" s="19">
        <v>4</v>
      </c>
      <c r="I649" s="36">
        <v>0</v>
      </c>
      <c r="J649" s="19">
        <f t="shared" si="146"/>
        <v>0</v>
      </c>
    </row>
    <row r="650" spans="1:10" ht="22.5" x14ac:dyDescent="0.25">
      <c r="A650" s="16" t="s">
        <v>687</v>
      </c>
      <c r="B650" s="17" t="s">
        <v>17</v>
      </c>
      <c r="C650" s="17" t="s">
        <v>662</v>
      </c>
      <c r="D650" s="18" t="s">
        <v>688</v>
      </c>
      <c r="E650" s="19">
        <v>1</v>
      </c>
      <c r="F650" s="19">
        <v>604.28</v>
      </c>
      <c r="G650" s="19">
        <f t="shared" si="145"/>
        <v>604.28</v>
      </c>
      <c r="H650" s="19">
        <v>1</v>
      </c>
      <c r="I650" s="36">
        <v>0</v>
      </c>
      <c r="J650" s="19">
        <f t="shared" si="146"/>
        <v>0</v>
      </c>
    </row>
    <row r="651" spans="1:10" x14ac:dyDescent="0.25">
      <c r="A651" s="20"/>
      <c r="B651" s="20"/>
      <c r="C651" s="20"/>
      <c r="D651" s="21" t="s">
        <v>731</v>
      </c>
      <c r="E651" s="19">
        <v>1</v>
      </c>
      <c r="F651" s="22">
        <f>SUM(G643:G650)</f>
        <v>12856.08</v>
      </c>
      <c r="G651" s="22">
        <f t="shared" si="145"/>
        <v>12856.08</v>
      </c>
      <c r="H651" s="19">
        <v>1</v>
      </c>
      <c r="I651" s="22">
        <f>SUM(J643:J650)</f>
        <v>0</v>
      </c>
      <c r="J651" s="22">
        <f t="shared" si="146"/>
        <v>0</v>
      </c>
    </row>
    <row r="652" spans="1:10" ht="1.1499999999999999" customHeight="1" x14ac:dyDescent="0.25">
      <c r="A652" s="23"/>
      <c r="B652" s="23"/>
      <c r="C652" s="23"/>
      <c r="D652" s="24"/>
      <c r="E652" s="23"/>
      <c r="F652" s="23"/>
      <c r="G652" s="23"/>
      <c r="H652" s="23"/>
      <c r="I652" s="23"/>
      <c r="J652" s="23"/>
    </row>
    <row r="653" spans="1:10" ht="22.5" x14ac:dyDescent="0.25">
      <c r="A653" s="13" t="s">
        <v>732</v>
      </c>
      <c r="B653" s="13" t="s">
        <v>9</v>
      </c>
      <c r="C653" s="13" t="s">
        <v>10</v>
      </c>
      <c r="D653" s="14" t="s">
        <v>733</v>
      </c>
      <c r="E653" s="15">
        <f t="shared" ref="E653:J653" si="147">E661</f>
        <v>1</v>
      </c>
      <c r="F653" s="15">
        <f t="shared" si="147"/>
        <v>9621.48</v>
      </c>
      <c r="G653" s="15">
        <f t="shared" si="147"/>
        <v>9621.48</v>
      </c>
      <c r="H653" s="15">
        <f t="shared" si="147"/>
        <v>1</v>
      </c>
      <c r="I653" s="15">
        <f t="shared" si="147"/>
        <v>0</v>
      </c>
      <c r="J653" s="15">
        <f t="shared" si="147"/>
        <v>0</v>
      </c>
    </row>
    <row r="654" spans="1:10" ht="22.5" x14ac:dyDescent="0.25">
      <c r="A654" s="16" t="s">
        <v>673</v>
      </c>
      <c r="B654" s="17" t="s">
        <v>17</v>
      </c>
      <c r="C654" s="17" t="s">
        <v>57</v>
      </c>
      <c r="D654" s="18" t="s">
        <v>674</v>
      </c>
      <c r="E654" s="19">
        <v>4</v>
      </c>
      <c r="F654" s="19">
        <v>250.06</v>
      </c>
      <c r="G654" s="19">
        <f t="shared" ref="G654:G661" si="148">ROUND(E654*F654,2)</f>
        <v>1000.24</v>
      </c>
      <c r="H654" s="19">
        <v>4</v>
      </c>
      <c r="I654" s="36">
        <v>0</v>
      </c>
      <c r="J654" s="19">
        <f t="shared" ref="J654:J661" si="149">ROUND(H654*I654,2)</f>
        <v>0</v>
      </c>
    </row>
    <row r="655" spans="1:10" ht="22.5" x14ac:dyDescent="0.25">
      <c r="A655" s="16" t="s">
        <v>675</v>
      </c>
      <c r="B655" s="17" t="s">
        <v>17</v>
      </c>
      <c r="C655" s="17" t="s">
        <v>57</v>
      </c>
      <c r="D655" s="18" t="s">
        <v>676</v>
      </c>
      <c r="E655" s="19">
        <v>4</v>
      </c>
      <c r="F655" s="19">
        <v>566.07000000000005</v>
      </c>
      <c r="G655" s="19">
        <f t="shared" si="148"/>
        <v>2264.2800000000002</v>
      </c>
      <c r="H655" s="19">
        <v>4</v>
      </c>
      <c r="I655" s="36">
        <v>0</v>
      </c>
      <c r="J655" s="19">
        <f t="shared" si="149"/>
        <v>0</v>
      </c>
    </row>
    <row r="656" spans="1:10" ht="22.5" x14ac:dyDescent="0.25">
      <c r="A656" s="16" t="s">
        <v>677</v>
      </c>
      <c r="B656" s="17" t="s">
        <v>17</v>
      </c>
      <c r="C656" s="17" t="s">
        <v>57</v>
      </c>
      <c r="D656" s="18" t="s">
        <v>678</v>
      </c>
      <c r="E656" s="19">
        <v>4</v>
      </c>
      <c r="F656" s="19">
        <v>502.79</v>
      </c>
      <c r="G656" s="19">
        <f t="shared" si="148"/>
        <v>2011.16</v>
      </c>
      <c r="H656" s="19">
        <v>4</v>
      </c>
      <c r="I656" s="36">
        <v>0</v>
      </c>
      <c r="J656" s="19">
        <f t="shared" si="149"/>
        <v>0</v>
      </c>
    </row>
    <row r="657" spans="1:10" ht="22.5" x14ac:dyDescent="0.25">
      <c r="A657" s="16" t="s">
        <v>681</v>
      </c>
      <c r="B657" s="17" t="s">
        <v>17</v>
      </c>
      <c r="C657" s="17" t="s">
        <v>57</v>
      </c>
      <c r="D657" s="18" t="s">
        <v>682</v>
      </c>
      <c r="E657" s="19">
        <v>4</v>
      </c>
      <c r="F657" s="19">
        <v>351.91</v>
      </c>
      <c r="G657" s="19">
        <f t="shared" si="148"/>
        <v>1407.64</v>
      </c>
      <c r="H657" s="19">
        <v>4</v>
      </c>
      <c r="I657" s="36">
        <v>0</v>
      </c>
      <c r="J657" s="19">
        <f t="shared" si="149"/>
        <v>0</v>
      </c>
    </row>
    <row r="658" spans="1:10" ht="22.5" x14ac:dyDescent="0.25">
      <c r="A658" s="16" t="s">
        <v>683</v>
      </c>
      <c r="B658" s="17" t="s">
        <v>17</v>
      </c>
      <c r="C658" s="17" t="s">
        <v>57</v>
      </c>
      <c r="D658" s="18" t="s">
        <v>684</v>
      </c>
      <c r="E658" s="19">
        <v>4</v>
      </c>
      <c r="F658" s="19">
        <v>333.41</v>
      </c>
      <c r="G658" s="19">
        <f t="shared" si="148"/>
        <v>1333.64</v>
      </c>
      <c r="H658" s="19">
        <v>4</v>
      </c>
      <c r="I658" s="36">
        <v>0</v>
      </c>
      <c r="J658" s="19">
        <f t="shared" si="149"/>
        <v>0</v>
      </c>
    </row>
    <row r="659" spans="1:10" ht="22.5" x14ac:dyDescent="0.25">
      <c r="A659" s="16" t="s">
        <v>685</v>
      </c>
      <c r="B659" s="17" t="s">
        <v>17</v>
      </c>
      <c r="C659" s="17" t="s">
        <v>57</v>
      </c>
      <c r="D659" s="18" t="s">
        <v>686</v>
      </c>
      <c r="E659" s="19">
        <v>4</v>
      </c>
      <c r="F659" s="19">
        <v>250.06</v>
      </c>
      <c r="G659" s="19">
        <f t="shared" si="148"/>
        <v>1000.24</v>
      </c>
      <c r="H659" s="19">
        <v>4</v>
      </c>
      <c r="I659" s="36">
        <v>0</v>
      </c>
      <c r="J659" s="19">
        <f t="shared" si="149"/>
        <v>0</v>
      </c>
    </row>
    <row r="660" spans="1:10" ht="22.5" x14ac:dyDescent="0.25">
      <c r="A660" s="16" t="s">
        <v>687</v>
      </c>
      <c r="B660" s="17" t="s">
        <v>17</v>
      </c>
      <c r="C660" s="17" t="s">
        <v>662</v>
      </c>
      <c r="D660" s="18" t="s">
        <v>688</v>
      </c>
      <c r="E660" s="19">
        <v>1</v>
      </c>
      <c r="F660" s="19">
        <v>604.28</v>
      </c>
      <c r="G660" s="19">
        <f t="shared" si="148"/>
        <v>604.28</v>
      </c>
      <c r="H660" s="19">
        <v>1</v>
      </c>
      <c r="I660" s="36">
        <v>0</v>
      </c>
      <c r="J660" s="19">
        <f t="shared" si="149"/>
        <v>0</v>
      </c>
    </row>
    <row r="661" spans="1:10" x14ac:dyDescent="0.25">
      <c r="A661" s="20"/>
      <c r="B661" s="20"/>
      <c r="C661" s="20"/>
      <c r="D661" s="21" t="s">
        <v>734</v>
      </c>
      <c r="E661" s="19">
        <v>1</v>
      </c>
      <c r="F661" s="22">
        <f>SUM(G654:G660)</f>
        <v>9621.48</v>
      </c>
      <c r="G661" s="22">
        <f t="shared" si="148"/>
        <v>9621.48</v>
      </c>
      <c r="H661" s="19">
        <v>1</v>
      </c>
      <c r="I661" s="22">
        <f>SUM(J654:J660)</f>
        <v>0</v>
      </c>
      <c r="J661" s="22">
        <f t="shared" si="149"/>
        <v>0</v>
      </c>
    </row>
    <row r="662" spans="1:10" ht="1.1499999999999999" customHeight="1" x14ac:dyDescent="0.25">
      <c r="A662" s="23"/>
      <c r="B662" s="23"/>
      <c r="C662" s="23"/>
      <c r="D662" s="24"/>
      <c r="E662" s="23"/>
      <c r="F662" s="23"/>
      <c r="G662" s="23"/>
      <c r="H662" s="23"/>
      <c r="I662" s="23"/>
      <c r="J662" s="23"/>
    </row>
    <row r="663" spans="1:10" x14ac:dyDescent="0.25">
      <c r="A663" s="20"/>
      <c r="B663" s="20"/>
      <c r="C663" s="20"/>
      <c r="D663" s="21" t="s">
        <v>735</v>
      </c>
      <c r="E663" s="19">
        <v>1</v>
      </c>
      <c r="F663" s="22">
        <f>G511+G523+G535+G547+G558+G575+G586+G597+G607+G620+G631+G642+G653</f>
        <v>522392.32000000001</v>
      </c>
      <c r="G663" s="22">
        <f>ROUND(E663*F663,2)</f>
        <v>522392.32000000001</v>
      </c>
      <c r="H663" s="19">
        <v>1</v>
      </c>
      <c r="I663" s="22">
        <f>J511+J523+J535+J547+J558+J575+J586+J597+J607+J620+J631+J642+J653</f>
        <v>0</v>
      </c>
      <c r="J663" s="22">
        <f>ROUND(H663*I663,2)</f>
        <v>0</v>
      </c>
    </row>
    <row r="664" spans="1:10" ht="1.1499999999999999" customHeight="1" x14ac:dyDescent="0.25">
      <c r="A664" s="23"/>
      <c r="B664" s="23"/>
      <c r="C664" s="23"/>
      <c r="D664" s="24"/>
      <c r="E664" s="23"/>
      <c r="F664" s="23"/>
      <c r="G664" s="23"/>
      <c r="H664" s="23"/>
      <c r="I664" s="23"/>
      <c r="J664" s="23"/>
    </row>
    <row r="665" spans="1:10" x14ac:dyDescent="0.25">
      <c r="A665" s="20"/>
      <c r="B665" s="20"/>
      <c r="C665" s="20"/>
      <c r="D665" s="21" t="s">
        <v>736</v>
      </c>
      <c r="E665" s="25">
        <v>1</v>
      </c>
      <c r="F665" s="22">
        <f>G183+G208+G277+G310+G510</f>
        <v>2537380.4500000002</v>
      </c>
      <c r="G665" s="22">
        <f>ROUND(E665*F665,2)</f>
        <v>2537380.4500000002</v>
      </c>
      <c r="H665" s="25">
        <v>1</v>
      </c>
      <c r="I665" s="22">
        <f>J183+J208+J277+J310+J510</f>
        <v>0</v>
      </c>
      <c r="J665" s="22">
        <f>ROUND(H665*I665,2)</f>
        <v>0</v>
      </c>
    </row>
    <row r="666" spans="1:10" ht="1.1499999999999999" customHeight="1" x14ac:dyDescent="0.25">
      <c r="A666" s="23"/>
      <c r="B666" s="23"/>
      <c r="C666" s="23"/>
      <c r="D666" s="24"/>
      <c r="E666" s="23"/>
      <c r="F666" s="23"/>
      <c r="G666" s="23"/>
      <c r="H666" s="23"/>
      <c r="I666" s="23"/>
      <c r="J666" s="23"/>
    </row>
    <row r="667" spans="1:10" x14ac:dyDescent="0.25">
      <c r="A667" s="6" t="s">
        <v>737</v>
      </c>
      <c r="B667" s="6" t="s">
        <v>9</v>
      </c>
      <c r="C667" s="6" t="s">
        <v>10</v>
      </c>
      <c r="D667" s="7" t="s">
        <v>738</v>
      </c>
      <c r="E667" s="8">
        <f t="shared" ref="E667:J667" si="150">E750</f>
        <v>1</v>
      </c>
      <c r="F667" s="9">
        <f t="shared" si="150"/>
        <v>2560910.0699999998</v>
      </c>
      <c r="G667" s="9">
        <f t="shared" si="150"/>
        <v>2560910.0699999998</v>
      </c>
      <c r="H667" s="8">
        <f t="shared" si="150"/>
        <v>1</v>
      </c>
      <c r="I667" s="9">
        <f t="shared" si="150"/>
        <v>0</v>
      </c>
      <c r="J667" s="9">
        <f t="shared" si="150"/>
        <v>0</v>
      </c>
    </row>
    <row r="668" spans="1:10" ht="22.5" x14ac:dyDescent="0.25">
      <c r="A668" s="10" t="s">
        <v>739</v>
      </c>
      <c r="B668" s="10" t="s">
        <v>9</v>
      </c>
      <c r="C668" s="10" t="s">
        <v>10</v>
      </c>
      <c r="D668" s="11" t="s">
        <v>740</v>
      </c>
      <c r="E668" s="12">
        <f t="shared" ref="E668:J668" si="151">E670</f>
        <v>1</v>
      </c>
      <c r="F668" s="12">
        <f t="shared" si="151"/>
        <v>2067000</v>
      </c>
      <c r="G668" s="12">
        <f t="shared" si="151"/>
        <v>2067000</v>
      </c>
      <c r="H668" s="12">
        <f t="shared" si="151"/>
        <v>1</v>
      </c>
      <c r="I668" s="12">
        <f t="shared" si="151"/>
        <v>0</v>
      </c>
      <c r="J668" s="12">
        <f t="shared" si="151"/>
        <v>0</v>
      </c>
    </row>
    <row r="669" spans="1:10" ht="22.5" x14ac:dyDescent="0.25">
      <c r="A669" s="16" t="s">
        <v>741</v>
      </c>
      <c r="B669" s="17" t="s">
        <v>17</v>
      </c>
      <c r="C669" s="17" t="s">
        <v>742</v>
      </c>
      <c r="D669" s="18" t="s">
        <v>743</v>
      </c>
      <c r="E669" s="19">
        <v>1</v>
      </c>
      <c r="F669" s="19">
        <v>2067000</v>
      </c>
      <c r="G669" s="19">
        <f>ROUND(E669*F669,2)</f>
        <v>2067000</v>
      </c>
      <c r="H669" s="19">
        <v>1</v>
      </c>
      <c r="I669" s="36">
        <v>0</v>
      </c>
      <c r="J669" s="19">
        <f>ROUND(H669*I669,2)</f>
        <v>0</v>
      </c>
    </row>
    <row r="670" spans="1:10" x14ac:dyDescent="0.25">
      <c r="A670" s="20"/>
      <c r="B670" s="20"/>
      <c r="C670" s="20"/>
      <c r="D670" s="21" t="s">
        <v>744</v>
      </c>
      <c r="E670" s="19">
        <v>1</v>
      </c>
      <c r="F670" s="22">
        <f>G669</f>
        <v>2067000</v>
      </c>
      <c r="G670" s="22">
        <f>ROUND(E670*F670,2)</f>
        <v>2067000</v>
      </c>
      <c r="H670" s="19">
        <v>1</v>
      </c>
      <c r="I670" s="22">
        <f>J669</f>
        <v>0</v>
      </c>
      <c r="J670" s="22">
        <f>ROUND(H670*I670,2)</f>
        <v>0</v>
      </c>
    </row>
    <row r="671" spans="1:10" ht="1.1499999999999999" customHeight="1" x14ac:dyDescent="0.25">
      <c r="A671" s="23"/>
      <c r="B671" s="23"/>
      <c r="C671" s="23"/>
      <c r="D671" s="24"/>
      <c r="E671" s="23"/>
      <c r="F671" s="23"/>
      <c r="G671" s="23"/>
      <c r="H671" s="23"/>
      <c r="I671" s="23"/>
      <c r="J671" s="23"/>
    </row>
    <row r="672" spans="1:10" ht="22.5" x14ac:dyDescent="0.25">
      <c r="A672" s="10" t="s">
        <v>745</v>
      </c>
      <c r="B672" s="10" t="s">
        <v>9</v>
      </c>
      <c r="C672" s="10" t="s">
        <v>10</v>
      </c>
      <c r="D672" s="11" t="s">
        <v>746</v>
      </c>
      <c r="E672" s="12">
        <f t="shared" ref="E672:J672" si="152">E674</f>
        <v>1</v>
      </c>
      <c r="F672" s="12">
        <f t="shared" si="152"/>
        <v>148400</v>
      </c>
      <c r="G672" s="12">
        <f t="shared" si="152"/>
        <v>148400</v>
      </c>
      <c r="H672" s="12">
        <f t="shared" si="152"/>
        <v>1</v>
      </c>
      <c r="I672" s="12">
        <f t="shared" si="152"/>
        <v>0</v>
      </c>
      <c r="J672" s="12">
        <f t="shared" si="152"/>
        <v>0</v>
      </c>
    </row>
    <row r="673" spans="1:10" ht="22.5" x14ac:dyDescent="0.25">
      <c r="A673" s="16" t="s">
        <v>747</v>
      </c>
      <c r="B673" s="17" t="s">
        <v>17</v>
      </c>
      <c r="C673" s="17" t="s">
        <v>742</v>
      </c>
      <c r="D673" s="18" t="s">
        <v>748</v>
      </c>
      <c r="E673" s="19">
        <v>1</v>
      </c>
      <c r="F673" s="19">
        <v>148400</v>
      </c>
      <c r="G673" s="19">
        <f>ROUND(E673*F673,2)</f>
        <v>148400</v>
      </c>
      <c r="H673" s="19">
        <v>1</v>
      </c>
      <c r="I673" s="36">
        <v>0</v>
      </c>
      <c r="J673" s="19">
        <f>ROUND(H673*I673,2)</f>
        <v>0</v>
      </c>
    </row>
    <row r="674" spans="1:10" x14ac:dyDescent="0.25">
      <c r="A674" s="20"/>
      <c r="B674" s="20"/>
      <c r="C674" s="20"/>
      <c r="D674" s="21" t="s">
        <v>749</v>
      </c>
      <c r="E674" s="19">
        <v>1</v>
      </c>
      <c r="F674" s="22">
        <f>G673</f>
        <v>148400</v>
      </c>
      <c r="G674" s="22">
        <f>ROUND(E674*F674,2)</f>
        <v>148400</v>
      </c>
      <c r="H674" s="19">
        <v>1</v>
      </c>
      <c r="I674" s="22">
        <f>J673</f>
        <v>0</v>
      </c>
      <c r="J674" s="22">
        <f>ROUND(H674*I674,2)</f>
        <v>0</v>
      </c>
    </row>
    <row r="675" spans="1:10" ht="1.1499999999999999" customHeight="1" x14ac:dyDescent="0.25">
      <c r="A675" s="23"/>
      <c r="B675" s="23"/>
      <c r="C675" s="23"/>
      <c r="D675" s="24"/>
      <c r="E675" s="23"/>
      <c r="F675" s="23"/>
      <c r="G675" s="23"/>
      <c r="H675" s="23"/>
      <c r="I675" s="23"/>
      <c r="J675" s="23"/>
    </row>
    <row r="676" spans="1:10" ht="22.5" x14ac:dyDescent="0.25">
      <c r="A676" s="10" t="s">
        <v>750</v>
      </c>
      <c r="B676" s="10" t="s">
        <v>9</v>
      </c>
      <c r="C676" s="10" t="s">
        <v>10</v>
      </c>
      <c r="D676" s="11" t="s">
        <v>751</v>
      </c>
      <c r="E676" s="12">
        <f t="shared" ref="E676:J676" si="153">E680</f>
        <v>1</v>
      </c>
      <c r="F676" s="12">
        <f t="shared" si="153"/>
        <v>112905.9</v>
      </c>
      <c r="G676" s="12">
        <f t="shared" si="153"/>
        <v>112905.9</v>
      </c>
      <c r="H676" s="12">
        <f t="shared" si="153"/>
        <v>1</v>
      </c>
      <c r="I676" s="12">
        <f t="shared" si="153"/>
        <v>0</v>
      </c>
      <c r="J676" s="12">
        <f t="shared" si="153"/>
        <v>0</v>
      </c>
    </row>
    <row r="677" spans="1:10" x14ac:dyDescent="0.25">
      <c r="A677" s="16" t="s">
        <v>752</v>
      </c>
      <c r="B677" s="17" t="s">
        <v>17</v>
      </c>
      <c r="C677" s="17" t="s">
        <v>742</v>
      </c>
      <c r="D677" s="18" t="s">
        <v>753</v>
      </c>
      <c r="E677" s="19">
        <v>3</v>
      </c>
      <c r="F677" s="19">
        <v>31906</v>
      </c>
      <c r="G677" s="19">
        <f>ROUND(E677*F677,2)</f>
        <v>95718</v>
      </c>
      <c r="H677" s="19">
        <v>3</v>
      </c>
      <c r="I677" s="36">
        <v>0</v>
      </c>
      <c r="J677" s="19">
        <f>ROUND(H677*I677,2)</f>
        <v>0</v>
      </c>
    </row>
    <row r="678" spans="1:10" x14ac:dyDescent="0.25">
      <c r="A678" s="16" t="s">
        <v>754</v>
      </c>
      <c r="B678" s="17" t="s">
        <v>17</v>
      </c>
      <c r="C678" s="17" t="s">
        <v>742</v>
      </c>
      <c r="D678" s="18" t="s">
        <v>755</v>
      </c>
      <c r="E678" s="19">
        <v>3</v>
      </c>
      <c r="F678" s="19">
        <v>2252.5</v>
      </c>
      <c r="G678" s="19">
        <f>ROUND(E678*F678,2)</f>
        <v>6757.5</v>
      </c>
      <c r="H678" s="19">
        <v>3</v>
      </c>
      <c r="I678" s="36">
        <v>0</v>
      </c>
      <c r="J678" s="19">
        <f>ROUND(H678*I678,2)</f>
        <v>0</v>
      </c>
    </row>
    <row r="679" spans="1:10" x14ac:dyDescent="0.25">
      <c r="A679" s="16" t="s">
        <v>756</v>
      </c>
      <c r="B679" s="17" t="s">
        <v>17</v>
      </c>
      <c r="C679" s="17" t="s">
        <v>742</v>
      </c>
      <c r="D679" s="18" t="s">
        <v>757</v>
      </c>
      <c r="E679" s="19">
        <v>3</v>
      </c>
      <c r="F679" s="19">
        <v>3476.8</v>
      </c>
      <c r="G679" s="19">
        <f>ROUND(E679*F679,2)</f>
        <v>10430.4</v>
      </c>
      <c r="H679" s="19">
        <v>3</v>
      </c>
      <c r="I679" s="36">
        <v>0</v>
      </c>
      <c r="J679" s="19">
        <f>ROUND(H679*I679,2)</f>
        <v>0</v>
      </c>
    </row>
    <row r="680" spans="1:10" x14ac:dyDescent="0.25">
      <c r="A680" s="20"/>
      <c r="B680" s="20"/>
      <c r="C680" s="20"/>
      <c r="D680" s="21" t="s">
        <v>758</v>
      </c>
      <c r="E680" s="19">
        <v>1</v>
      </c>
      <c r="F680" s="22">
        <f>SUM(G677:G679)</f>
        <v>112905.9</v>
      </c>
      <c r="G680" s="22">
        <f>ROUND(E680*F680,2)</f>
        <v>112905.9</v>
      </c>
      <c r="H680" s="19">
        <v>1</v>
      </c>
      <c r="I680" s="22">
        <f>SUM(J677:J679)</f>
        <v>0</v>
      </c>
      <c r="J680" s="22">
        <f>ROUND(H680*I680,2)</f>
        <v>0</v>
      </c>
    </row>
    <row r="681" spans="1:10" ht="1.1499999999999999" customHeight="1" x14ac:dyDescent="0.25">
      <c r="A681" s="23"/>
      <c r="B681" s="23"/>
      <c r="C681" s="23"/>
      <c r="D681" s="24"/>
      <c r="E681" s="23"/>
      <c r="F681" s="23"/>
      <c r="G681" s="23"/>
      <c r="H681" s="23"/>
      <c r="I681" s="23"/>
      <c r="J681" s="23"/>
    </row>
    <row r="682" spans="1:10" ht="22.5" x14ac:dyDescent="0.25">
      <c r="A682" s="10" t="s">
        <v>759</v>
      </c>
      <c r="B682" s="10" t="s">
        <v>9</v>
      </c>
      <c r="C682" s="10" t="s">
        <v>10</v>
      </c>
      <c r="D682" s="11" t="s">
        <v>760</v>
      </c>
      <c r="E682" s="12">
        <f t="shared" ref="E682:J682" si="154">E688</f>
        <v>1</v>
      </c>
      <c r="F682" s="12">
        <f t="shared" si="154"/>
        <v>99692.18</v>
      </c>
      <c r="G682" s="12">
        <f t="shared" si="154"/>
        <v>99692.18</v>
      </c>
      <c r="H682" s="12">
        <f t="shared" si="154"/>
        <v>1</v>
      </c>
      <c r="I682" s="12">
        <f t="shared" si="154"/>
        <v>0</v>
      </c>
      <c r="J682" s="12">
        <f t="shared" si="154"/>
        <v>0</v>
      </c>
    </row>
    <row r="683" spans="1:10" x14ac:dyDescent="0.25">
      <c r="A683" s="16" t="s">
        <v>761</v>
      </c>
      <c r="B683" s="17" t="s">
        <v>17</v>
      </c>
      <c r="C683" s="17" t="s">
        <v>742</v>
      </c>
      <c r="D683" s="18" t="s">
        <v>762</v>
      </c>
      <c r="E683" s="19">
        <v>80</v>
      </c>
      <c r="F683" s="19">
        <v>316.86</v>
      </c>
      <c r="G683" s="19">
        <f t="shared" ref="G683:G688" si="155">ROUND(E683*F683,2)</f>
        <v>25348.799999999999</v>
      </c>
      <c r="H683" s="19">
        <v>80</v>
      </c>
      <c r="I683" s="36">
        <v>0</v>
      </c>
      <c r="J683" s="19">
        <f t="shared" ref="J683:J688" si="156">ROUND(H683*I683,2)</f>
        <v>0</v>
      </c>
    </row>
    <row r="684" spans="1:10" x14ac:dyDescent="0.25">
      <c r="A684" s="16" t="s">
        <v>763</v>
      </c>
      <c r="B684" s="17" t="s">
        <v>17</v>
      </c>
      <c r="C684" s="17" t="s">
        <v>24</v>
      </c>
      <c r="D684" s="18" t="s">
        <v>764</v>
      </c>
      <c r="E684" s="19">
        <v>450</v>
      </c>
      <c r="F684" s="19">
        <v>47.19</v>
      </c>
      <c r="G684" s="19">
        <f t="shared" si="155"/>
        <v>21235.5</v>
      </c>
      <c r="H684" s="19">
        <v>450</v>
      </c>
      <c r="I684" s="36">
        <v>0</v>
      </c>
      <c r="J684" s="19">
        <f t="shared" si="156"/>
        <v>0</v>
      </c>
    </row>
    <row r="685" spans="1:10" x14ac:dyDescent="0.25">
      <c r="A685" s="16" t="s">
        <v>765</v>
      </c>
      <c r="B685" s="17" t="s">
        <v>17</v>
      </c>
      <c r="C685" s="17" t="s">
        <v>24</v>
      </c>
      <c r="D685" s="18" t="s">
        <v>766</v>
      </c>
      <c r="E685" s="19">
        <v>450</v>
      </c>
      <c r="F685" s="19">
        <v>59.84</v>
      </c>
      <c r="G685" s="19">
        <f t="shared" si="155"/>
        <v>26928</v>
      </c>
      <c r="H685" s="19">
        <v>450</v>
      </c>
      <c r="I685" s="36">
        <v>0</v>
      </c>
      <c r="J685" s="19">
        <f t="shared" si="156"/>
        <v>0</v>
      </c>
    </row>
    <row r="686" spans="1:10" x14ac:dyDescent="0.25">
      <c r="A686" s="16" t="s">
        <v>767</v>
      </c>
      <c r="B686" s="17" t="s">
        <v>17</v>
      </c>
      <c r="C686" s="17" t="s">
        <v>742</v>
      </c>
      <c r="D686" s="18" t="s">
        <v>768</v>
      </c>
      <c r="E686" s="19">
        <v>4</v>
      </c>
      <c r="F686" s="19">
        <v>5561.82</v>
      </c>
      <c r="G686" s="19">
        <f t="shared" si="155"/>
        <v>22247.279999999999</v>
      </c>
      <c r="H686" s="19">
        <v>4</v>
      </c>
      <c r="I686" s="36">
        <v>0</v>
      </c>
      <c r="J686" s="19">
        <f t="shared" si="156"/>
        <v>0</v>
      </c>
    </row>
    <row r="687" spans="1:10" ht="22.5" x14ac:dyDescent="0.25">
      <c r="A687" s="16" t="s">
        <v>769</v>
      </c>
      <c r="B687" s="17" t="s">
        <v>17</v>
      </c>
      <c r="C687" s="17" t="s">
        <v>742</v>
      </c>
      <c r="D687" s="18" t="s">
        <v>770</v>
      </c>
      <c r="E687" s="19">
        <v>1</v>
      </c>
      <c r="F687" s="19">
        <v>3932.6</v>
      </c>
      <c r="G687" s="19">
        <f t="shared" si="155"/>
        <v>3932.6</v>
      </c>
      <c r="H687" s="19">
        <v>1</v>
      </c>
      <c r="I687" s="36">
        <v>0</v>
      </c>
      <c r="J687" s="19">
        <f t="shared" si="156"/>
        <v>0</v>
      </c>
    </row>
    <row r="688" spans="1:10" x14ac:dyDescent="0.25">
      <c r="A688" s="20"/>
      <c r="B688" s="20"/>
      <c r="C688" s="20"/>
      <c r="D688" s="21" t="s">
        <v>771</v>
      </c>
      <c r="E688" s="19">
        <v>1</v>
      </c>
      <c r="F688" s="22">
        <f>SUM(G683:G687)</f>
        <v>99692.18</v>
      </c>
      <c r="G688" s="22">
        <f t="shared" si="155"/>
        <v>99692.18</v>
      </c>
      <c r="H688" s="19">
        <v>1</v>
      </c>
      <c r="I688" s="22">
        <f>SUM(J683:J687)</f>
        <v>0</v>
      </c>
      <c r="J688" s="22">
        <f t="shared" si="156"/>
        <v>0</v>
      </c>
    </row>
    <row r="689" spans="1:10" ht="1.1499999999999999" customHeight="1" x14ac:dyDescent="0.25">
      <c r="A689" s="23"/>
      <c r="B689" s="23"/>
      <c r="C689" s="23"/>
      <c r="D689" s="24"/>
      <c r="E689" s="23"/>
      <c r="F689" s="23"/>
      <c r="G689" s="23"/>
      <c r="H689" s="23"/>
      <c r="I689" s="23"/>
      <c r="J689" s="23"/>
    </row>
    <row r="690" spans="1:10" ht="22.5" x14ac:dyDescent="0.25">
      <c r="A690" s="10" t="s">
        <v>772</v>
      </c>
      <c r="B690" s="10" t="s">
        <v>9</v>
      </c>
      <c r="C690" s="10" t="s">
        <v>10</v>
      </c>
      <c r="D690" s="11" t="s">
        <v>773</v>
      </c>
      <c r="E690" s="12">
        <f t="shared" ref="E690:J690" si="157">E743</f>
        <v>1</v>
      </c>
      <c r="F690" s="12">
        <f t="shared" si="157"/>
        <v>129678.99</v>
      </c>
      <c r="G690" s="12">
        <f t="shared" si="157"/>
        <v>129678.99</v>
      </c>
      <c r="H690" s="12">
        <f t="shared" si="157"/>
        <v>1</v>
      </c>
      <c r="I690" s="12">
        <f t="shared" si="157"/>
        <v>0</v>
      </c>
      <c r="J690" s="12">
        <f t="shared" si="157"/>
        <v>0</v>
      </c>
    </row>
    <row r="691" spans="1:10" x14ac:dyDescent="0.25">
      <c r="A691" s="13" t="s">
        <v>774</v>
      </c>
      <c r="B691" s="13" t="s">
        <v>9</v>
      </c>
      <c r="C691" s="13" t="s">
        <v>10</v>
      </c>
      <c r="D691" s="14" t="s">
        <v>775</v>
      </c>
      <c r="E691" s="15">
        <f t="shared" ref="E691:J691" si="158">E709</f>
        <v>1</v>
      </c>
      <c r="F691" s="15">
        <f t="shared" si="158"/>
        <v>45269.279999999999</v>
      </c>
      <c r="G691" s="15">
        <f t="shared" si="158"/>
        <v>45269.279999999999</v>
      </c>
      <c r="H691" s="15">
        <f t="shared" si="158"/>
        <v>1</v>
      </c>
      <c r="I691" s="15">
        <f t="shared" si="158"/>
        <v>0</v>
      </c>
      <c r="J691" s="15">
        <f t="shared" si="158"/>
        <v>0</v>
      </c>
    </row>
    <row r="692" spans="1:10" ht="22.5" x14ac:dyDescent="0.25">
      <c r="A692" s="16" t="s">
        <v>776</v>
      </c>
      <c r="B692" s="17" t="s">
        <v>17</v>
      </c>
      <c r="C692" s="17" t="s">
        <v>742</v>
      </c>
      <c r="D692" s="18" t="s">
        <v>777</v>
      </c>
      <c r="E692" s="19">
        <v>2</v>
      </c>
      <c r="F692" s="19">
        <v>3133.57</v>
      </c>
      <c r="G692" s="19">
        <f t="shared" ref="G692:G709" si="159">ROUND(E692*F692,2)</f>
        <v>6267.14</v>
      </c>
      <c r="H692" s="19">
        <v>2</v>
      </c>
      <c r="I692" s="36">
        <v>0</v>
      </c>
      <c r="J692" s="19">
        <f t="shared" ref="J692:J709" si="160">ROUND(H692*I692,2)</f>
        <v>0</v>
      </c>
    </row>
    <row r="693" spans="1:10" ht="22.5" x14ac:dyDescent="0.25">
      <c r="A693" s="16" t="s">
        <v>778</v>
      </c>
      <c r="B693" s="17" t="s">
        <v>17</v>
      </c>
      <c r="C693" s="17" t="s">
        <v>742</v>
      </c>
      <c r="D693" s="18" t="s">
        <v>779</v>
      </c>
      <c r="E693" s="19">
        <v>2</v>
      </c>
      <c r="F693" s="19">
        <v>2407.7800000000002</v>
      </c>
      <c r="G693" s="19">
        <f t="shared" si="159"/>
        <v>4815.5600000000004</v>
      </c>
      <c r="H693" s="19">
        <v>2</v>
      </c>
      <c r="I693" s="36">
        <v>0</v>
      </c>
      <c r="J693" s="19">
        <f t="shared" si="160"/>
        <v>0</v>
      </c>
    </row>
    <row r="694" spans="1:10" ht="22.5" x14ac:dyDescent="0.25">
      <c r="A694" s="16" t="s">
        <v>780</v>
      </c>
      <c r="B694" s="17" t="s">
        <v>17</v>
      </c>
      <c r="C694" s="17" t="s">
        <v>742</v>
      </c>
      <c r="D694" s="18" t="s">
        <v>781</v>
      </c>
      <c r="E694" s="19">
        <v>2</v>
      </c>
      <c r="F694" s="19">
        <v>3001.56</v>
      </c>
      <c r="G694" s="19">
        <f t="shared" si="159"/>
        <v>6003.12</v>
      </c>
      <c r="H694" s="19">
        <v>2</v>
      </c>
      <c r="I694" s="36">
        <v>0</v>
      </c>
      <c r="J694" s="19">
        <f t="shared" si="160"/>
        <v>0</v>
      </c>
    </row>
    <row r="695" spans="1:10" ht="22.5" x14ac:dyDescent="0.25">
      <c r="A695" s="16" t="s">
        <v>782</v>
      </c>
      <c r="B695" s="17" t="s">
        <v>17</v>
      </c>
      <c r="C695" s="17" t="s">
        <v>742</v>
      </c>
      <c r="D695" s="18" t="s">
        <v>783</v>
      </c>
      <c r="E695" s="19">
        <v>12</v>
      </c>
      <c r="F695" s="19">
        <v>771.68</v>
      </c>
      <c r="G695" s="19">
        <f t="shared" si="159"/>
        <v>9260.16</v>
      </c>
      <c r="H695" s="19">
        <v>12</v>
      </c>
      <c r="I695" s="36">
        <v>0</v>
      </c>
      <c r="J695" s="19">
        <f t="shared" si="160"/>
        <v>0</v>
      </c>
    </row>
    <row r="696" spans="1:10" ht="22.5" x14ac:dyDescent="0.25">
      <c r="A696" s="16" t="s">
        <v>784</v>
      </c>
      <c r="B696" s="17" t="s">
        <v>17</v>
      </c>
      <c r="C696" s="17" t="s">
        <v>742</v>
      </c>
      <c r="D696" s="18" t="s">
        <v>785</v>
      </c>
      <c r="E696" s="19">
        <v>12</v>
      </c>
      <c r="F696" s="19">
        <v>147.44999999999999</v>
      </c>
      <c r="G696" s="19">
        <f t="shared" si="159"/>
        <v>1769.4</v>
      </c>
      <c r="H696" s="19">
        <v>12</v>
      </c>
      <c r="I696" s="36">
        <v>0</v>
      </c>
      <c r="J696" s="19">
        <f t="shared" si="160"/>
        <v>0</v>
      </c>
    </row>
    <row r="697" spans="1:10" ht="22.5" x14ac:dyDescent="0.25">
      <c r="A697" s="16" t="s">
        <v>786</v>
      </c>
      <c r="B697" s="17" t="s">
        <v>17</v>
      </c>
      <c r="C697" s="17" t="s">
        <v>742</v>
      </c>
      <c r="D697" s="18" t="s">
        <v>787</v>
      </c>
      <c r="E697" s="19">
        <v>2</v>
      </c>
      <c r="F697" s="19">
        <v>1267.76</v>
      </c>
      <c r="G697" s="19">
        <f t="shared" si="159"/>
        <v>2535.52</v>
      </c>
      <c r="H697" s="19">
        <v>2</v>
      </c>
      <c r="I697" s="36">
        <v>0</v>
      </c>
      <c r="J697" s="19">
        <f t="shared" si="160"/>
        <v>0</v>
      </c>
    </row>
    <row r="698" spans="1:10" ht="22.5" x14ac:dyDescent="0.25">
      <c r="A698" s="16" t="s">
        <v>788</v>
      </c>
      <c r="B698" s="17" t="s">
        <v>17</v>
      </c>
      <c r="C698" s="17" t="s">
        <v>742</v>
      </c>
      <c r="D698" s="18" t="s">
        <v>789</v>
      </c>
      <c r="E698" s="19">
        <v>1</v>
      </c>
      <c r="F698" s="19">
        <v>589.78</v>
      </c>
      <c r="G698" s="19">
        <f t="shared" si="159"/>
        <v>589.78</v>
      </c>
      <c r="H698" s="19">
        <v>1</v>
      </c>
      <c r="I698" s="36">
        <v>0</v>
      </c>
      <c r="J698" s="19">
        <f t="shared" si="160"/>
        <v>0</v>
      </c>
    </row>
    <row r="699" spans="1:10" ht="22.5" x14ac:dyDescent="0.25">
      <c r="A699" s="16" t="s">
        <v>790</v>
      </c>
      <c r="B699" s="17" t="s">
        <v>17</v>
      </c>
      <c r="C699" s="17" t="s">
        <v>742</v>
      </c>
      <c r="D699" s="18" t="s">
        <v>791</v>
      </c>
      <c r="E699" s="19">
        <v>1</v>
      </c>
      <c r="F699" s="19">
        <v>606.32000000000005</v>
      </c>
      <c r="G699" s="19">
        <f t="shared" si="159"/>
        <v>606.32000000000005</v>
      </c>
      <c r="H699" s="19">
        <v>1</v>
      </c>
      <c r="I699" s="36">
        <v>0</v>
      </c>
      <c r="J699" s="19">
        <f t="shared" si="160"/>
        <v>0</v>
      </c>
    </row>
    <row r="700" spans="1:10" x14ac:dyDescent="0.25">
      <c r="A700" s="16" t="s">
        <v>792</v>
      </c>
      <c r="B700" s="17" t="s">
        <v>17</v>
      </c>
      <c r="C700" s="17" t="s">
        <v>742</v>
      </c>
      <c r="D700" s="18" t="s">
        <v>793</v>
      </c>
      <c r="E700" s="19">
        <v>4</v>
      </c>
      <c r="F700" s="19">
        <v>140.69</v>
      </c>
      <c r="G700" s="19">
        <f t="shared" si="159"/>
        <v>562.76</v>
      </c>
      <c r="H700" s="19">
        <v>4</v>
      </c>
      <c r="I700" s="36">
        <v>0</v>
      </c>
      <c r="J700" s="19">
        <f t="shared" si="160"/>
        <v>0</v>
      </c>
    </row>
    <row r="701" spans="1:10" x14ac:dyDescent="0.25">
      <c r="A701" s="16" t="s">
        <v>794</v>
      </c>
      <c r="B701" s="17" t="s">
        <v>17</v>
      </c>
      <c r="C701" s="17" t="s">
        <v>742</v>
      </c>
      <c r="D701" s="18" t="s">
        <v>795</v>
      </c>
      <c r="E701" s="19">
        <v>12</v>
      </c>
      <c r="F701" s="19">
        <v>117.13</v>
      </c>
      <c r="G701" s="19">
        <f t="shared" si="159"/>
        <v>1405.56</v>
      </c>
      <c r="H701" s="19">
        <v>12</v>
      </c>
      <c r="I701" s="36">
        <v>0</v>
      </c>
      <c r="J701" s="19">
        <f t="shared" si="160"/>
        <v>0</v>
      </c>
    </row>
    <row r="702" spans="1:10" x14ac:dyDescent="0.25">
      <c r="A702" s="16" t="s">
        <v>796</v>
      </c>
      <c r="B702" s="17" t="s">
        <v>17</v>
      </c>
      <c r="C702" s="17" t="s">
        <v>742</v>
      </c>
      <c r="D702" s="18" t="s">
        <v>797</v>
      </c>
      <c r="E702" s="19">
        <v>12</v>
      </c>
      <c r="F702" s="19">
        <v>56.5</v>
      </c>
      <c r="G702" s="19">
        <f t="shared" si="159"/>
        <v>678</v>
      </c>
      <c r="H702" s="19">
        <v>12</v>
      </c>
      <c r="I702" s="36">
        <v>0</v>
      </c>
      <c r="J702" s="19">
        <f t="shared" si="160"/>
        <v>0</v>
      </c>
    </row>
    <row r="703" spans="1:10" x14ac:dyDescent="0.25">
      <c r="A703" s="16" t="s">
        <v>798</v>
      </c>
      <c r="B703" s="17" t="s">
        <v>17</v>
      </c>
      <c r="C703" s="17" t="s">
        <v>742</v>
      </c>
      <c r="D703" s="18" t="s">
        <v>799</v>
      </c>
      <c r="E703" s="19">
        <v>24</v>
      </c>
      <c r="F703" s="19">
        <v>48.23</v>
      </c>
      <c r="G703" s="19">
        <f t="shared" si="159"/>
        <v>1157.52</v>
      </c>
      <c r="H703" s="19">
        <v>24</v>
      </c>
      <c r="I703" s="36">
        <v>0</v>
      </c>
      <c r="J703" s="19">
        <f t="shared" si="160"/>
        <v>0</v>
      </c>
    </row>
    <row r="704" spans="1:10" ht="22.5" x14ac:dyDescent="0.25">
      <c r="A704" s="16" t="s">
        <v>800</v>
      </c>
      <c r="B704" s="17" t="s">
        <v>17</v>
      </c>
      <c r="C704" s="17" t="s">
        <v>742</v>
      </c>
      <c r="D704" s="18" t="s">
        <v>801</v>
      </c>
      <c r="E704" s="19">
        <v>48</v>
      </c>
      <c r="F704" s="19">
        <v>137.80000000000001</v>
      </c>
      <c r="G704" s="19">
        <f t="shared" si="159"/>
        <v>6614.4</v>
      </c>
      <c r="H704" s="19">
        <v>48</v>
      </c>
      <c r="I704" s="36">
        <v>0</v>
      </c>
      <c r="J704" s="19">
        <f t="shared" si="160"/>
        <v>0</v>
      </c>
    </row>
    <row r="705" spans="1:10" ht="22.5" x14ac:dyDescent="0.25">
      <c r="A705" s="16" t="s">
        <v>802</v>
      </c>
      <c r="B705" s="17" t="s">
        <v>17</v>
      </c>
      <c r="C705" s="17" t="s">
        <v>742</v>
      </c>
      <c r="D705" s="18" t="s">
        <v>803</v>
      </c>
      <c r="E705" s="19">
        <v>24</v>
      </c>
      <c r="F705" s="19">
        <v>55.12</v>
      </c>
      <c r="G705" s="19">
        <f t="shared" si="159"/>
        <v>1322.88</v>
      </c>
      <c r="H705" s="19">
        <v>24</v>
      </c>
      <c r="I705" s="36">
        <v>0</v>
      </c>
      <c r="J705" s="19">
        <f t="shared" si="160"/>
        <v>0</v>
      </c>
    </row>
    <row r="706" spans="1:10" ht="22.5" x14ac:dyDescent="0.25">
      <c r="A706" s="16" t="s">
        <v>804</v>
      </c>
      <c r="B706" s="17" t="s">
        <v>17</v>
      </c>
      <c r="C706" s="17" t="s">
        <v>742</v>
      </c>
      <c r="D706" s="18" t="s">
        <v>805</v>
      </c>
      <c r="E706" s="19">
        <v>6</v>
      </c>
      <c r="F706" s="19">
        <v>31.69</v>
      </c>
      <c r="G706" s="19">
        <f t="shared" si="159"/>
        <v>190.14</v>
      </c>
      <c r="H706" s="19">
        <v>6</v>
      </c>
      <c r="I706" s="36">
        <v>0</v>
      </c>
      <c r="J706" s="19">
        <f t="shared" si="160"/>
        <v>0</v>
      </c>
    </row>
    <row r="707" spans="1:10" ht="22.5" x14ac:dyDescent="0.25">
      <c r="A707" s="16" t="s">
        <v>806</v>
      </c>
      <c r="B707" s="17" t="s">
        <v>17</v>
      </c>
      <c r="C707" s="17" t="s">
        <v>742</v>
      </c>
      <c r="D707" s="18" t="s">
        <v>807</v>
      </c>
      <c r="E707" s="19">
        <v>6</v>
      </c>
      <c r="F707" s="19">
        <v>23.43</v>
      </c>
      <c r="G707" s="19">
        <f t="shared" si="159"/>
        <v>140.58000000000001</v>
      </c>
      <c r="H707" s="19">
        <v>6</v>
      </c>
      <c r="I707" s="36">
        <v>0</v>
      </c>
      <c r="J707" s="19">
        <f t="shared" si="160"/>
        <v>0</v>
      </c>
    </row>
    <row r="708" spans="1:10" ht="22.5" x14ac:dyDescent="0.25">
      <c r="A708" s="16" t="s">
        <v>808</v>
      </c>
      <c r="B708" s="17" t="s">
        <v>17</v>
      </c>
      <c r="C708" s="17" t="s">
        <v>742</v>
      </c>
      <c r="D708" s="18" t="s">
        <v>809</v>
      </c>
      <c r="E708" s="19">
        <v>28</v>
      </c>
      <c r="F708" s="19">
        <v>48.23</v>
      </c>
      <c r="G708" s="19">
        <f t="shared" si="159"/>
        <v>1350.44</v>
      </c>
      <c r="H708" s="19">
        <v>28</v>
      </c>
      <c r="I708" s="36">
        <v>0</v>
      </c>
      <c r="J708" s="19">
        <f t="shared" si="160"/>
        <v>0</v>
      </c>
    </row>
    <row r="709" spans="1:10" x14ac:dyDescent="0.25">
      <c r="A709" s="20"/>
      <c r="B709" s="20"/>
      <c r="C709" s="20"/>
      <c r="D709" s="21" t="s">
        <v>810</v>
      </c>
      <c r="E709" s="19">
        <v>1</v>
      </c>
      <c r="F709" s="22">
        <f>SUM(G692:G708)</f>
        <v>45269.279999999999</v>
      </c>
      <c r="G709" s="22">
        <f t="shared" si="159"/>
        <v>45269.279999999999</v>
      </c>
      <c r="H709" s="19">
        <v>1</v>
      </c>
      <c r="I709" s="22">
        <f>SUM(J692:J708)</f>
        <v>0</v>
      </c>
      <c r="J709" s="22">
        <f t="shared" si="160"/>
        <v>0</v>
      </c>
    </row>
    <row r="710" spans="1:10" ht="1.1499999999999999" customHeight="1" x14ac:dyDescent="0.25">
      <c r="A710" s="23"/>
      <c r="B710" s="23"/>
      <c r="C710" s="23"/>
      <c r="D710" s="24"/>
      <c r="E710" s="23"/>
      <c r="F710" s="23"/>
      <c r="G710" s="23"/>
      <c r="H710" s="23"/>
      <c r="I710" s="23"/>
      <c r="J710" s="23"/>
    </row>
    <row r="711" spans="1:10" x14ac:dyDescent="0.25">
      <c r="A711" s="13" t="s">
        <v>811</v>
      </c>
      <c r="B711" s="13" t="s">
        <v>9</v>
      </c>
      <c r="C711" s="13" t="s">
        <v>10</v>
      </c>
      <c r="D711" s="14" t="s">
        <v>812</v>
      </c>
      <c r="E711" s="15">
        <f t="shared" ref="E711:J711" si="161">E719</f>
        <v>1</v>
      </c>
      <c r="F711" s="15">
        <f t="shared" si="161"/>
        <v>20613.52</v>
      </c>
      <c r="G711" s="15">
        <f t="shared" si="161"/>
        <v>20613.52</v>
      </c>
      <c r="H711" s="15">
        <f t="shared" si="161"/>
        <v>1</v>
      </c>
      <c r="I711" s="15">
        <f t="shared" si="161"/>
        <v>0</v>
      </c>
      <c r="J711" s="15">
        <f t="shared" si="161"/>
        <v>0</v>
      </c>
    </row>
    <row r="712" spans="1:10" ht="22.5" x14ac:dyDescent="0.25">
      <c r="A712" s="16" t="s">
        <v>813</v>
      </c>
      <c r="B712" s="17" t="s">
        <v>17</v>
      </c>
      <c r="C712" s="17" t="s">
        <v>742</v>
      </c>
      <c r="D712" s="18" t="s">
        <v>814</v>
      </c>
      <c r="E712" s="19">
        <v>1</v>
      </c>
      <c r="F712" s="19">
        <v>8776.48</v>
      </c>
      <c r="G712" s="19">
        <f t="shared" ref="G712:G719" si="162">ROUND(E712*F712,2)</f>
        <v>8776.48</v>
      </c>
      <c r="H712" s="19">
        <v>1</v>
      </c>
      <c r="I712" s="36">
        <v>0</v>
      </c>
      <c r="J712" s="19">
        <f t="shared" ref="J712:J719" si="163">ROUND(H712*I712,2)</f>
        <v>0</v>
      </c>
    </row>
    <row r="713" spans="1:10" x14ac:dyDescent="0.25">
      <c r="A713" s="16" t="s">
        <v>815</v>
      </c>
      <c r="B713" s="17" t="s">
        <v>17</v>
      </c>
      <c r="C713" s="17" t="s">
        <v>742</v>
      </c>
      <c r="D713" s="18" t="s">
        <v>816</v>
      </c>
      <c r="E713" s="19">
        <v>1</v>
      </c>
      <c r="F713" s="19">
        <v>2011.88</v>
      </c>
      <c r="G713" s="19">
        <f t="shared" si="162"/>
        <v>2011.88</v>
      </c>
      <c r="H713" s="19">
        <v>1</v>
      </c>
      <c r="I713" s="36">
        <v>0</v>
      </c>
      <c r="J713" s="19">
        <f t="shared" si="163"/>
        <v>0</v>
      </c>
    </row>
    <row r="714" spans="1:10" x14ac:dyDescent="0.25">
      <c r="A714" s="16" t="s">
        <v>817</v>
      </c>
      <c r="B714" s="17" t="s">
        <v>17</v>
      </c>
      <c r="C714" s="17" t="s">
        <v>742</v>
      </c>
      <c r="D714" s="18" t="s">
        <v>818</v>
      </c>
      <c r="E714" s="19">
        <v>8</v>
      </c>
      <c r="F714" s="19">
        <v>1139.6099999999999</v>
      </c>
      <c r="G714" s="19">
        <f t="shared" si="162"/>
        <v>9116.8799999999992</v>
      </c>
      <c r="H714" s="19">
        <v>8</v>
      </c>
      <c r="I714" s="36">
        <v>0</v>
      </c>
      <c r="J714" s="19">
        <f t="shared" si="163"/>
        <v>0</v>
      </c>
    </row>
    <row r="715" spans="1:10" ht="22.5" x14ac:dyDescent="0.25">
      <c r="A715" s="16" t="s">
        <v>819</v>
      </c>
      <c r="B715" s="17" t="s">
        <v>17</v>
      </c>
      <c r="C715" s="17" t="s">
        <v>742</v>
      </c>
      <c r="D715" s="18" t="s">
        <v>820</v>
      </c>
      <c r="E715" s="19">
        <v>2</v>
      </c>
      <c r="F715" s="19">
        <v>77.17</v>
      </c>
      <c r="G715" s="19">
        <f t="shared" si="162"/>
        <v>154.34</v>
      </c>
      <c r="H715" s="19">
        <v>2</v>
      </c>
      <c r="I715" s="36">
        <v>0</v>
      </c>
      <c r="J715" s="19">
        <f t="shared" si="163"/>
        <v>0</v>
      </c>
    </row>
    <row r="716" spans="1:10" ht="22.5" x14ac:dyDescent="0.25">
      <c r="A716" s="16" t="s">
        <v>821</v>
      </c>
      <c r="B716" s="17" t="s">
        <v>17</v>
      </c>
      <c r="C716" s="17" t="s">
        <v>742</v>
      </c>
      <c r="D716" s="18" t="s">
        <v>822</v>
      </c>
      <c r="E716" s="19">
        <v>2</v>
      </c>
      <c r="F716" s="19">
        <v>68.900000000000006</v>
      </c>
      <c r="G716" s="19">
        <f t="shared" si="162"/>
        <v>137.80000000000001</v>
      </c>
      <c r="H716" s="19">
        <v>2</v>
      </c>
      <c r="I716" s="36">
        <v>0</v>
      </c>
      <c r="J716" s="19">
        <f t="shared" si="163"/>
        <v>0</v>
      </c>
    </row>
    <row r="717" spans="1:10" ht="22.5" x14ac:dyDescent="0.25">
      <c r="A717" s="16" t="s">
        <v>823</v>
      </c>
      <c r="B717" s="17" t="s">
        <v>17</v>
      </c>
      <c r="C717" s="17" t="s">
        <v>742</v>
      </c>
      <c r="D717" s="18" t="s">
        <v>824</v>
      </c>
      <c r="E717" s="19">
        <v>2</v>
      </c>
      <c r="F717" s="19">
        <v>144.69</v>
      </c>
      <c r="G717" s="19">
        <f t="shared" si="162"/>
        <v>289.38</v>
      </c>
      <c r="H717" s="19">
        <v>2</v>
      </c>
      <c r="I717" s="36">
        <v>0</v>
      </c>
      <c r="J717" s="19">
        <f t="shared" si="163"/>
        <v>0</v>
      </c>
    </row>
    <row r="718" spans="1:10" ht="22.5" x14ac:dyDescent="0.25">
      <c r="A718" s="16" t="s">
        <v>825</v>
      </c>
      <c r="B718" s="17" t="s">
        <v>17</v>
      </c>
      <c r="C718" s="17" t="s">
        <v>742</v>
      </c>
      <c r="D718" s="18" t="s">
        <v>805</v>
      </c>
      <c r="E718" s="19">
        <v>4</v>
      </c>
      <c r="F718" s="19">
        <v>31.69</v>
      </c>
      <c r="G718" s="19">
        <f t="shared" si="162"/>
        <v>126.76</v>
      </c>
      <c r="H718" s="19">
        <v>4</v>
      </c>
      <c r="I718" s="36">
        <v>0</v>
      </c>
      <c r="J718" s="19">
        <f t="shared" si="163"/>
        <v>0</v>
      </c>
    </row>
    <row r="719" spans="1:10" x14ac:dyDescent="0.25">
      <c r="A719" s="20"/>
      <c r="B719" s="20"/>
      <c r="C719" s="20"/>
      <c r="D719" s="21" t="s">
        <v>826</v>
      </c>
      <c r="E719" s="19">
        <v>1</v>
      </c>
      <c r="F719" s="22">
        <f>SUM(G712:G718)</f>
        <v>20613.52</v>
      </c>
      <c r="G719" s="22">
        <f t="shared" si="162"/>
        <v>20613.52</v>
      </c>
      <c r="H719" s="19">
        <v>1</v>
      </c>
      <c r="I719" s="22">
        <f>SUM(J712:J718)</f>
        <v>0</v>
      </c>
      <c r="J719" s="22">
        <f t="shared" si="163"/>
        <v>0</v>
      </c>
    </row>
    <row r="720" spans="1:10" ht="1.1499999999999999" customHeight="1" x14ac:dyDescent="0.25">
      <c r="A720" s="23"/>
      <c r="B720" s="23"/>
      <c r="C720" s="23"/>
      <c r="D720" s="24"/>
      <c r="E720" s="23"/>
      <c r="F720" s="23"/>
      <c r="G720" s="23"/>
      <c r="H720" s="23"/>
      <c r="I720" s="23"/>
      <c r="J720" s="23"/>
    </row>
    <row r="721" spans="1:10" ht="22.5" x14ac:dyDescent="0.25">
      <c r="A721" s="13" t="s">
        <v>827</v>
      </c>
      <c r="B721" s="13" t="s">
        <v>9</v>
      </c>
      <c r="C721" s="13" t="s">
        <v>10</v>
      </c>
      <c r="D721" s="14" t="s">
        <v>828</v>
      </c>
      <c r="E721" s="15">
        <f t="shared" ref="E721:J721" si="164">E736</f>
        <v>1</v>
      </c>
      <c r="F721" s="15">
        <f t="shared" si="164"/>
        <v>62762.69</v>
      </c>
      <c r="G721" s="15">
        <f t="shared" si="164"/>
        <v>62762.69</v>
      </c>
      <c r="H721" s="15">
        <f t="shared" si="164"/>
        <v>1</v>
      </c>
      <c r="I721" s="15">
        <f t="shared" si="164"/>
        <v>0</v>
      </c>
      <c r="J721" s="15">
        <f t="shared" si="164"/>
        <v>0</v>
      </c>
    </row>
    <row r="722" spans="1:10" x14ac:dyDescent="0.25">
      <c r="A722" s="16" t="s">
        <v>829</v>
      </c>
      <c r="B722" s="17" t="s">
        <v>17</v>
      </c>
      <c r="C722" s="17" t="s">
        <v>24</v>
      </c>
      <c r="D722" s="18" t="s">
        <v>830</v>
      </c>
      <c r="E722" s="19">
        <v>105</v>
      </c>
      <c r="F722" s="19">
        <v>68.900000000000006</v>
      </c>
      <c r="G722" s="19">
        <f t="shared" ref="G722:G736" si="165">ROUND(E722*F722,2)</f>
        <v>7234.5</v>
      </c>
      <c r="H722" s="19">
        <v>105</v>
      </c>
      <c r="I722" s="36">
        <v>0</v>
      </c>
      <c r="J722" s="19">
        <f t="shared" ref="J722:J736" si="166">ROUND(H722*I722,2)</f>
        <v>0</v>
      </c>
    </row>
    <row r="723" spans="1:10" ht="22.5" x14ac:dyDescent="0.25">
      <c r="A723" s="16" t="s">
        <v>831</v>
      </c>
      <c r="B723" s="17" t="s">
        <v>17</v>
      </c>
      <c r="C723" s="17" t="s">
        <v>742</v>
      </c>
      <c r="D723" s="18" t="s">
        <v>832</v>
      </c>
      <c r="E723" s="19">
        <v>12</v>
      </c>
      <c r="F723" s="19">
        <v>220.48</v>
      </c>
      <c r="G723" s="19">
        <f t="shared" si="165"/>
        <v>2645.76</v>
      </c>
      <c r="H723" s="19">
        <v>12</v>
      </c>
      <c r="I723" s="36">
        <v>0</v>
      </c>
      <c r="J723" s="19">
        <f t="shared" si="166"/>
        <v>0</v>
      </c>
    </row>
    <row r="724" spans="1:10" x14ac:dyDescent="0.25">
      <c r="A724" s="16" t="s">
        <v>833</v>
      </c>
      <c r="B724" s="17" t="s">
        <v>17</v>
      </c>
      <c r="C724" s="17" t="s">
        <v>24</v>
      </c>
      <c r="D724" s="18" t="s">
        <v>834</v>
      </c>
      <c r="E724" s="19">
        <v>210</v>
      </c>
      <c r="F724" s="19">
        <v>137.80000000000001</v>
      </c>
      <c r="G724" s="19">
        <f t="shared" si="165"/>
        <v>28938</v>
      </c>
      <c r="H724" s="19">
        <v>210</v>
      </c>
      <c r="I724" s="36">
        <v>0</v>
      </c>
      <c r="J724" s="19">
        <f t="shared" si="166"/>
        <v>0</v>
      </c>
    </row>
    <row r="725" spans="1:10" ht="22.5" x14ac:dyDescent="0.25">
      <c r="A725" s="16" t="s">
        <v>835</v>
      </c>
      <c r="B725" s="17" t="s">
        <v>17</v>
      </c>
      <c r="C725" s="17" t="s">
        <v>742</v>
      </c>
      <c r="D725" s="18" t="s">
        <v>836</v>
      </c>
      <c r="E725" s="19">
        <v>24</v>
      </c>
      <c r="F725" s="19">
        <v>172.25</v>
      </c>
      <c r="G725" s="19">
        <f t="shared" si="165"/>
        <v>4134</v>
      </c>
      <c r="H725" s="19">
        <v>24</v>
      </c>
      <c r="I725" s="36">
        <v>0</v>
      </c>
      <c r="J725" s="19">
        <f t="shared" si="166"/>
        <v>0</v>
      </c>
    </row>
    <row r="726" spans="1:10" ht="22.5" x14ac:dyDescent="0.25">
      <c r="A726" s="16" t="s">
        <v>837</v>
      </c>
      <c r="B726" s="17" t="s">
        <v>17</v>
      </c>
      <c r="C726" s="17" t="s">
        <v>742</v>
      </c>
      <c r="D726" s="18" t="s">
        <v>838</v>
      </c>
      <c r="E726" s="19">
        <v>70</v>
      </c>
      <c r="F726" s="19">
        <v>68.900000000000006</v>
      </c>
      <c r="G726" s="19">
        <f t="shared" si="165"/>
        <v>4823</v>
      </c>
      <c r="H726" s="19">
        <v>70</v>
      </c>
      <c r="I726" s="36">
        <v>0</v>
      </c>
      <c r="J726" s="19">
        <f t="shared" si="166"/>
        <v>0</v>
      </c>
    </row>
    <row r="727" spans="1:10" x14ac:dyDescent="0.25">
      <c r="A727" s="16" t="s">
        <v>839</v>
      </c>
      <c r="B727" s="17" t="s">
        <v>17</v>
      </c>
      <c r="C727" s="17" t="s">
        <v>742</v>
      </c>
      <c r="D727" s="18" t="s">
        <v>840</v>
      </c>
      <c r="E727" s="19">
        <v>2</v>
      </c>
      <c r="F727" s="19">
        <v>110.24</v>
      </c>
      <c r="G727" s="19">
        <f t="shared" si="165"/>
        <v>220.48</v>
      </c>
      <c r="H727" s="19">
        <v>2</v>
      </c>
      <c r="I727" s="36">
        <v>0</v>
      </c>
      <c r="J727" s="19">
        <f t="shared" si="166"/>
        <v>0</v>
      </c>
    </row>
    <row r="728" spans="1:10" x14ac:dyDescent="0.25">
      <c r="A728" s="16" t="s">
        <v>841</v>
      </c>
      <c r="B728" s="17" t="s">
        <v>17</v>
      </c>
      <c r="C728" s="17" t="s">
        <v>742</v>
      </c>
      <c r="D728" s="18" t="s">
        <v>842</v>
      </c>
      <c r="E728" s="19">
        <v>15</v>
      </c>
      <c r="F728" s="19">
        <v>34.450000000000003</v>
      </c>
      <c r="G728" s="19">
        <f t="shared" si="165"/>
        <v>516.75</v>
      </c>
      <c r="H728" s="19">
        <v>15</v>
      </c>
      <c r="I728" s="36">
        <v>0</v>
      </c>
      <c r="J728" s="19">
        <f t="shared" si="166"/>
        <v>0</v>
      </c>
    </row>
    <row r="729" spans="1:10" x14ac:dyDescent="0.25">
      <c r="A729" s="16" t="s">
        <v>843</v>
      </c>
      <c r="B729" s="17" t="s">
        <v>17</v>
      </c>
      <c r="C729" s="17" t="s">
        <v>742</v>
      </c>
      <c r="D729" s="18" t="s">
        <v>844</v>
      </c>
      <c r="E729" s="19">
        <v>4</v>
      </c>
      <c r="F729" s="19">
        <v>148.82</v>
      </c>
      <c r="G729" s="19">
        <f t="shared" si="165"/>
        <v>595.28</v>
      </c>
      <c r="H729" s="19">
        <v>4</v>
      </c>
      <c r="I729" s="36">
        <v>0</v>
      </c>
      <c r="J729" s="19">
        <f t="shared" si="166"/>
        <v>0</v>
      </c>
    </row>
    <row r="730" spans="1:10" x14ac:dyDescent="0.25">
      <c r="A730" s="16" t="s">
        <v>845</v>
      </c>
      <c r="B730" s="17" t="s">
        <v>17</v>
      </c>
      <c r="C730" s="17" t="s">
        <v>742</v>
      </c>
      <c r="D730" s="18" t="s">
        <v>846</v>
      </c>
      <c r="E730" s="19">
        <v>1</v>
      </c>
      <c r="F730" s="19">
        <v>620.1</v>
      </c>
      <c r="G730" s="19">
        <f t="shared" si="165"/>
        <v>620.1</v>
      </c>
      <c r="H730" s="19">
        <v>1</v>
      </c>
      <c r="I730" s="36">
        <v>0</v>
      </c>
      <c r="J730" s="19">
        <f t="shared" si="166"/>
        <v>0</v>
      </c>
    </row>
    <row r="731" spans="1:10" x14ac:dyDescent="0.25">
      <c r="A731" s="16" t="s">
        <v>847</v>
      </c>
      <c r="B731" s="17" t="s">
        <v>17</v>
      </c>
      <c r="C731" s="17" t="s">
        <v>848</v>
      </c>
      <c r="D731" s="18" t="s">
        <v>849</v>
      </c>
      <c r="E731" s="19">
        <v>30</v>
      </c>
      <c r="F731" s="19">
        <v>110.24</v>
      </c>
      <c r="G731" s="19">
        <f t="shared" si="165"/>
        <v>3307.2</v>
      </c>
      <c r="H731" s="19">
        <v>30</v>
      </c>
      <c r="I731" s="36">
        <v>0</v>
      </c>
      <c r="J731" s="19">
        <f t="shared" si="166"/>
        <v>0</v>
      </c>
    </row>
    <row r="732" spans="1:10" x14ac:dyDescent="0.25">
      <c r="A732" s="16" t="s">
        <v>850</v>
      </c>
      <c r="B732" s="17" t="s">
        <v>17</v>
      </c>
      <c r="C732" s="17" t="s">
        <v>742</v>
      </c>
      <c r="D732" s="18" t="s">
        <v>851</v>
      </c>
      <c r="E732" s="19">
        <v>12</v>
      </c>
      <c r="F732" s="19">
        <v>440.96</v>
      </c>
      <c r="G732" s="19">
        <f t="shared" si="165"/>
        <v>5291.52</v>
      </c>
      <c r="H732" s="19">
        <v>12</v>
      </c>
      <c r="I732" s="36">
        <v>0</v>
      </c>
      <c r="J732" s="19">
        <f t="shared" si="166"/>
        <v>0</v>
      </c>
    </row>
    <row r="733" spans="1:10" x14ac:dyDescent="0.25">
      <c r="A733" s="16" t="s">
        <v>852</v>
      </c>
      <c r="B733" s="17" t="s">
        <v>17</v>
      </c>
      <c r="C733" s="17" t="s">
        <v>742</v>
      </c>
      <c r="D733" s="18" t="s">
        <v>853</v>
      </c>
      <c r="E733" s="19">
        <v>3</v>
      </c>
      <c r="F733" s="19">
        <v>206.7</v>
      </c>
      <c r="G733" s="19">
        <f t="shared" si="165"/>
        <v>620.1</v>
      </c>
      <c r="H733" s="19">
        <v>3</v>
      </c>
      <c r="I733" s="36">
        <v>0</v>
      </c>
      <c r="J733" s="19">
        <f t="shared" si="166"/>
        <v>0</v>
      </c>
    </row>
    <row r="734" spans="1:10" x14ac:dyDescent="0.25">
      <c r="A734" s="16" t="s">
        <v>854</v>
      </c>
      <c r="B734" s="17" t="s">
        <v>17</v>
      </c>
      <c r="C734" s="17" t="s">
        <v>742</v>
      </c>
      <c r="D734" s="18" t="s">
        <v>855</v>
      </c>
      <c r="E734" s="19">
        <v>1</v>
      </c>
      <c r="F734" s="19">
        <v>2756</v>
      </c>
      <c r="G734" s="19">
        <f t="shared" si="165"/>
        <v>2756</v>
      </c>
      <c r="H734" s="19">
        <v>1</v>
      </c>
      <c r="I734" s="36">
        <v>0</v>
      </c>
      <c r="J734" s="19">
        <f t="shared" si="166"/>
        <v>0</v>
      </c>
    </row>
    <row r="735" spans="1:10" x14ac:dyDescent="0.25">
      <c r="A735" s="16" t="s">
        <v>856</v>
      </c>
      <c r="B735" s="17" t="s">
        <v>17</v>
      </c>
      <c r="C735" s="17" t="s">
        <v>742</v>
      </c>
      <c r="D735" s="18" t="s">
        <v>63</v>
      </c>
      <c r="E735" s="19">
        <v>1</v>
      </c>
      <c r="F735" s="19">
        <v>1060</v>
      </c>
      <c r="G735" s="19">
        <f t="shared" si="165"/>
        <v>1060</v>
      </c>
      <c r="H735" s="19">
        <v>1</v>
      </c>
      <c r="I735" s="36">
        <v>0</v>
      </c>
      <c r="J735" s="19">
        <f t="shared" si="166"/>
        <v>0</v>
      </c>
    </row>
    <row r="736" spans="1:10" x14ac:dyDescent="0.25">
      <c r="A736" s="20"/>
      <c r="B736" s="20"/>
      <c r="C736" s="20"/>
      <c r="D736" s="21" t="s">
        <v>857</v>
      </c>
      <c r="E736" s="19">
        <v>1</v>
      </c>
      <c r="F736" s="22">
        <f>SUM(G722:G735)</f>
        <v>62762.69</v>
      </c>
      <c r="G736" s="22">
        <f t="shared" si="165"/>
        <v>62762.69</v>
      </c>
      <c r="H736" s="19">
        <v>1</v>
      </c>
      <c r="I736" s="22">
        <f>SUM(J722:J735)</f>
        <v>0</v>
      </c>
      <c r="J736" s="22">
        <f t="shared" si="166"/>
        <v>0</v>
      </c>
    </row>
    <row r="737" spans="1:10" ht="1.1499999999999999" customHeight="1" x14ac:dyDescent="0.25">
      <c r="A737" s="23"/>
      <c r="B737" s="23"/>
      <c r="C737" s="23"/>
      <c r="D737" s="24"/>
      <c r="E737" s="23"/>
      <c r="F737" s="23"/>
      <c r="G737" s="23"/>
      <c r="H737" s="23"/>
      <c r="I737" s="23"/>
      <c r="J737" s="23"/>
    </row>
    <row r="738" spans="1:10" x14ac:dyDescent="0.25">
      <c r="A738" s="13" t="s">
        <v>858</v>
      </c>
      <c r="B738" s="13" t="s">
        <v>9</v>
      </c>
      <c r="C738" s="13" t="s">
        <v>10</v>
      </c>
      <c r="D738" s="14" t="s">
        <v>859</v>
      </c>
      <c r="E738" s="15">
        <f t="shared" ref="E738:J738" si="167">E741</f>
        <v>1</v>
      </c>
      <c r="F738" s="15">
        <f t="shared" si="167"/>
        <v>1033.5</v>
      </c>
      <c r="G738" s="15">
        <f t="shared" si="167"/>
        <v>1033.5</v>
      </c>
      <c r="H738" s="15">
        <f t="shared" si="167"/>
        <v>1</v>
      </c>
      <c r="I738" s="15">
        <f t="shared" si="167"/>
        <v>0</v>
      </c>
      <c r="J738" s="15">
        <f t="shared" si="167"/>
        <v>0</v>
      </c>
    </row>
    <row r="739" spans="1:10" x14ac:dyDescent="0.25">
      <c r="A739" s="16" t="s">
        <v>860</v>
      </c>
      <c r="B739" s="17" t="s">
        <v>17</v>
      </c>
      <c r="C739" s="17" t="s">
        <v>742</v>
      </c>
      <c r="D739" s="18" t="s">
        <v>861</v>
      </c>
      <c r="E739" s="19">
        <v>1</v>
      </c>
      <c r="F739" s="19">
        <v>206.7</v>
      </c>
      <c r="G739" s="19">
        <f>ROUND(E739*F739,2)</f>
        <v>206.7</v>
      </c>
      <c r="H739" s="19">
        <v>1</v>
      </c>
      <c r="I739" s="36">
        <v>0</v>
      </c>
      <c r="J739" s="19">
        <f>ROUND(H739*I739,2)</f>
        <v>0</v>
      </c>
    </row>
    <row r="740" spans="1:10" x14ac:dyDescent="0.25">
      <c r="A740" s="16" t="s">
        <v>862</v>
      </c>
      <c r="B740" s="17" t="s">
        <v>17</v>
      </c>
      <c r="C740" s="17" t="s">
        <v>742</v>
      </c>
      <c r="D740" s="18" t="s">
        <v>863</v>
      </c>
      <c r="E740" s="19">
        <v>30</v>
      </c>
      <c r="F740" s="19">
        <v>27.56</v>
      </c>
      <c r="G740" s="19">
        <f>ROUND(E740*F740,2)</f>
        <v>826.8</v>
      </c>
      <c r="H740" s="19">
        <v>30</v>
      </c>
      <c r="I740" s="36">
        <v>0</v>
      </c>
      <c r="J740" s="19">
        <f>ROUND(H740*I740,2)</f>
        <v>0</v>
      </c>
    </row>
    <row r="741" spans="1:10" x14ac:dyDescent="0.25">
      <c r="A741" s="20"/>
      <c r="B741" s="20"/>
      <c r="C741" s="20"/>
      <c r="D741" s="21" t="s">
        <v>864</v>
      </c>
      <c r="E741" s="19">
        <v>1</v>
      </c>
      <c r="F741" s="22">
        <f>SUM(G739:G740)</f>
        <v>1033.5</v>
      </c>
      <c r="G741" s="22">
        <f>ROUND(E741*F741,2)</f>
        <v>1033.5</v>
      </c>
      <c r="H741" s="19">
        <v>1</v>
      </c>
      <c r="I741" s="22">
        <f>SUM(J739:J740)</f>
        <v>0</v>
      </c>
      <c r="J741" s="22">
        <f>ROUND(H741*I741,2)</f>
        <v>0</v>
      </c>
    </row>
    <row r="742" spans="1:10" ht="1.1499999999999999" customHeight="1" x14ac:dyDescent="0.25">
      <c r="A742" s="23"/>
      <c r="B742" s="23"/>
      <c r="C742" s="23"/>
      <c r="D742" s="24"/>
      <c r="E742" s="23"/>
      <c r="F742" s="23"/>
      <c r="G742" s="23"/>
      <c r="H742" s="23"/>
      <c r="I742" s="23"/>
      <c r="J742" s="23"/>
    </row>
    <row r="743" spans="1:10" x14ac:dyDescent="0.25">
      <c r="A743" s="20"/>
      <c r="B743" s="20"/>
      <c r="C743" s="20"/>
      <c r="D743" s="21" t="s">
        <v>865</v>
      </c>
      <c r="E743" s="19">
        <v>1</v>
      </c>
      <c r="F743" s="22">
        <f>G691+G711+G721+G738</f>
        <v>129678.99</v>
      </c>
      <c r="G743" s="22">
        <f>ROUND(E743*F743,2)</f>
        <v>129678.99</v>
      </c>
      <c r="H743" s="19">
        <v>1</v>
      </c>
      <c r="I743" s="22">
        <f>J691+J711+J721+J738</f>
        <v>0</v>
      </c>
      <c r="J743" s="22">
        <f>ROUND(H743*I743,2)</f>
        <v>0</v>
      </c>
    </row>
    <row r="744" spans="1:10" ht="1.1499999999999999" customHeight="1" x14ac:dyDescent="0.25">
      <c r="A744" s="23"/>
      <c r="B744" s="23"/>
      <c r="C744" s="23"/>
      <c r="D744" s="24"/>
      <c r="E744" s="23"/>
      <c r="F744" s="23"/>
      <c r="G744" s="23"/>
      <c r="H744" s="23"/>
      <c r="I744" s="23"/>
      <c r="J744" s="23"/>
    </row>
    <row r="745" spans="1:10" ht="22.5" x14ac:dyDescent="0.25">
      <c r="A745" s="10" t="s">
        <v>866</v>
      </c>
      <c r="B745" s="10" t="s">
        <v>9</v>
      </c>
      <c r="C745" s="10" t="s">
        <v>10</v>
      </c>
      <c r="D745" s="11" t="s">
        <v>867</v>
      </c>
      <c r="E745" s="12">
        <f t="shared" ref="E745:J745" si="168">E748</f>
        <v>1</v>
      </c>
      <c r="F745" s="12">
        <f t="shared" si="168"/>
        <v>3233</v>
      </c>
      <c r="G745" s="12">
        <f t="shared" si="168"/>
        <v>3233</v>
      </c>
      <c r="H745" s="12">
        <f t="shared" si="168"/>
        <v>1</v>
      </c>
      <c r="I745" s="12">
        <f t="shared" si="168"/>
        <v>0</v>
      </c>
      <c r="J745" s="12">
        <f t="shared" si="168"/>
        <v>0</v>
      </c>
    </row>
    <row r="746" spans="1:10" x14ac:dyDescent="0.25">
      <c r="A746" s="16" t="s">
        <v>868</v>
      </c>
      <c r="B746" s="17" t="s">
        <v>17</v>
      </c>
      <c r="C746" s="17" t="s">
        <v>742</v>
      </c>
      <c r="D746" s="18" t="s">
        <v>869</v>
      </c>
      <c r="E746" s="19">
        <v>1</v>
      </c>
      <c r="F746" s="19">
        <v>2491</v>
      </c>
      <c r="G746" s="19">
        <f>ROUND(E746*F746,2)</f>
        <v>2491</v>
      </c>
      <c r="H746" s="19">
        <v>1</v>
      </c>
      <c r="I746" s="36">
        <v>0</v>
      </c>
      <c r="J746" s="19">
        <f>ROUND(H746*I746,2)</f>
        <v>0</v>
      </c>
    </row>
    <row r="747" spans="1:10" x14ac:dyDescent="0.25">
      <c r="A747" s="16" t="s">
        <v>870</v>
      </c>
      <c r="B747" s="17" t="s">
        <v>17</v>
      </c>
      <c r="C747" s="17" t="s">
        <v>742</v>
      </c>
      <c r="D747" s="18" t="s">
        <v>871</v>
      </c>
      <c r="E747" s="19">
        <v>1</v>
      </c>
      <c r="F747" s="19">
        <v>742</v>
      </c>
      <c r="G747" s="19">
        <f>ROUND(E747*F747,2)</f>
        <v>742</v>
      </c>
      <c r="H747" s="19">
        <v>1</v>
      </c>
      <c r="I747" s="36">
        <v>0</v>
      </c>
      <c r="J747" s="19">
        <f>ROUND(H747*I747,2)</f>
        <v>0</v>
      </c>
    </row>
    <row r="748" spans="1:10" x14ac:dyDescent="0.25">
      <c r="A748" s="20"/>
      <c r="B748" s="20"/>
      <c r="C748" s="20"/>
      <c r="D748" s="21" t="s">
        <v>872</v>
      </c>
      <c r="E748" s="19">
        <v>1</v>
      </c>
      <c r="F748" s="22">
        <f>SUM(G746:G747)</f>
        <v>3233</v>
      </c>
      <c r="G748" s="22">
        <f>ROUND(E748*F748,2)</f>
        <v>3233</v>
      </c>
      <c r="H748" s="19">
        <v>1</v>
      </c>
      <c r="I748" s="22">
        <f>SUM(J746:J747)</f>
        <v>0</v>
      </c>
      <c r="J748" s="22">
        <f>ROUND(H748*I748,2)</f>
        <v>0</v>
      </c>
    </row>
    <row r="749" spans="1:10" ht="1.1499999999999999" customHeight="1" x14ac:dyDescent="0.25">
      <c r="A749" s="23"/>
      <c r="B749" s="23"/>
      <c r="C749" s="23"/>
      <c r="D749" s="24"/>
      <c r="E749" s="23"/>
      <c r="F749" s="23"/>
      <c r="G749" s="23"/>
      <c r="H749" s="23"/>
      <c r="I749" s="23"/>
      <c r="J749" s="23"/>
    </row>
    <row r="750" spans="1:10" x14ac:dyDescent="0.25">
      <c r="A750" s="20"/>
      <c r="B750" s="20"/>
      <c r="C750" s="20"/>
      <c r="D750" s="21" t="s">
        <v>873</v>
      </c>
      <c r="E750" s="25">
        <v>1</v>
      </c>
      <c r="F750" s="22">
        <f>G668+G672+G676+G682+G690+G745</f>
        <v>2560910.0699999998</v>
      </c>
      <c r="G750" s="22">
        <f>ROUND(E750*F750,2)</f>
        <v>2560910.0699999998</v>
      </c>
      <c r="H750" s="25">
        <v>1</v>
      </c>
      <c r="I750" s="22">
        <f>J668+J672+J676+J682+J690+J745</f>
        <v>0</v>
      </c>
      <c r="J750" s="22">
        <f>ROUND(H750*I750,2)</f>
        <v>0</v>
      </c>
    </row>
    <row r="751" spans="1:10" ht="1.1499999999999999" customHeight="1" x14ac:dyDescent="0.25">
      <c r="A751" s="23"/>
      <c r="B751" s="23"/>
      <c r="C751" s="23"/>
      <c r="D751" s="24"/>
      <c r="E751" s="23"/>
      <c r="F751" s="23"/>
      <c r="G751" s="23"/>
      <c r="H751" s="23"/>
      <c r="I751" s="23"/>
      <c r="J751" s="23"/>
    </row>
    <row r="752" spans="1:10" x14ac:dyDescent="0.25">
      <c r="A752" s="6" t="s">
        <v>874</v>
      </c>
      <c r="B752" s="6" t="s">
        <v>9</v>
      </c>
      <c r="C752" s="6" t="s">
        <v>10</v>
      </c>
      <c r="D752" s="7" t="s">
        <v>875</v>
      </c>
      <c r="E752" s="8">
        <f t="shared" ref="E752:J752" si="169">E766</f>
        <v>1</v>
      </c>
      <c r="F752" s="9">
        <f t="shared" si="169"/>
        <v>52086.720000000001</v>
      </c>
      <c r="G752" s="9">
        <f t="shared" si="169"/>
        <v>52086.720000000001</v>
      </c>
      <c r="H752" s="8">
        <f t="shared" si="169"/>
        <v>1</v>
      </c>
      <c r="I752" s="9">
        <f t="shared" si="169"/>
        <v>-1664</v>
      </c>
      <c r="J752" s="9">
        <f t="shared" si="169"/>
        <v>-1664</v>
      </c>
    </row>
    <row r="753" spans="1:10" x14ac:dyDescent="0.25">
      <c r="A753" s="16" t="s">
        <v>876</v>
      </c>
      <c r="B753" s="17" t="s">
        <v>17</v>
      </c>
      <c r="C753" s="17" t="s">
        <v>877</v>
      </c>
      <c r="D753" s="18" t="s">
        <v>878</v>
      </c>
      <c r="E753" s="19">
        <v>10</v>
      </c>
      <c r="F753" s="19">
        <v>130.38</v>
      </c>
      <c r="G753" s="19">
        <f t="shared" ref="G753:G766" si="170">ROUND(E753*F753,2)</f>
        <v>1303.8</v>
      </c>
      <c r="H753" s="19">
        <v>10</v>
      </c>
      <c r="I753" s="36">
        <v>0</v>
      </c>
      <c r="J753" s="19">
        <f t="shared" ref="J753:J766" si="171">ROUND(H753*I753,2)</f>
        <v>0</v>
      </c>
    </row>
    <row r="754" spans="1:10" x14ac:dyDescent="0.25">
      <c r="A754" s="16" t="s">
        <v>879</v>
      </c>
      <c r="B754" s="17" t="s">
        <v>17</v>
      </c>
      <c r="C754" s="17" t="s">
        <v>877</v>
      </c>
      <c r="D754" s="18" t="s">
        <v>880</v>
      </c>
      <c r="E754" s="19">
        <v>10</v>
      </c>
      <c r="F754" s="19">
        <v>21.2</v>
      </c>
      <c r="G754" s="19">
        <f t="shared" si="170"/>
        <v>212</v>
      </c>
      <c r="H754" s="19">
        <v>10</v>
      </c>
      <c r="I754" s="36">
        <v>0</v>
      </c>
      <c r="J754" s="19">
        <f t="shared" si="171"/>
        <v>0</v>
      </c>
    </row>
    <row r="755" spans="1:10" x14ac:dyDescent="0.25">
      <c r="A755" s="16" t="s">
        <v>881</v>
      </c>
      <c r="B755" s="17" t="s">
        <v>17</v>
      </c>
      <c r="C755" s="17" t="s">
        <v>877</v>
      </c>
      <c r="D755" s="18" t="s">
        <v>882</v>
      </c>
      <c r="E755" s="19">
        <v>10</v>
      </c>
      <c r="F755" s="19">
        <v>21.2</v>
      </c>
      <c r="G755" s="19">
        <f t="shared" si="170"/>
        <v>212</v>
      </c>
      <c r="H755" s="19">
        <v>10</v>
      </c>
      <c r="I755" s="36">
        <v>0</v>
      </c>
      <c r="J755" s="19">
        <f t="shared" si="171"/>
        <v>0</v>
      </c>
    </row>
    <row r="756" spans="1:10" x14ac:dyDescent="0.25">
      <c r="A756" s="16" t="s">
        <v>883</v>
      </c>
      <c r="B756" s="17" t="s">
        <v>17</v>
      </c>
      <c r="C756" s="17" t="s">
        <v>884</v>
      </c>
      <c r="D756" s="18" t="s">
        <v>885</v>
      </c>
      <c r="E756" s="19">
        <v>10</v>
      </c>
      <c r="F756" s="19">
        <v>-166.4</v>
      </c>
      <c r="G756" s="19">
        <f t="shared" si="170"/>
        <v>-1664</v>
      </c>
      <c r="H756" s="19">
        <v>10</v>
      </c>
      <c r="I756" s="36">
        <v>-166.4</v>
      </c>
      <c r="J756" s="19">
        <f t="shared" si="171"/>
        <v>-1664</v>
      </c>
    </row>
    <row r="757" spans="1:10" ht="22.5" x14ac:dyDescent="0.25">
      <c r="A757" s="16" t="s">
        <v>886</v>
      </c>
      <c r="B757" s="17" t="s">
        <v>17</v>
      </c>
      <c r="C757" s="17" t="s">
        <v>21</v>
      </c>
      <c r="D757" s="18" t="s">
        <v>887</v>
      </c>
      <c r="E757" s="19">
        <v>200</v>
      </c>
      <c r="F757" s="19">
        <v>0.52</v>
      </c>
      <c r="G757" s="19">
        <f t="shared" si="170"/>
        <v>104</v>
      </c>
      <c r="H757" s="19">
        <v>200</v>
      </c>
      <c r="I757" s="36">
        <v>0</v>
      </c>
      <c r="J757" s="19">
        <f t="shared" si="171"/>
        <v>0</v>
      </c>
    </row>
    <row r="758" spans="1:10" x14ac:dyDescent="0.25">
      <c r="A758" s="16" t="s">
        <v>888</v>
      </c>
      <c r="B758" s="17" t="s">
        <v>17</v>
      </c>
      <c r="C758" s="17" t="s">
        <v>889</v>
      </c>
      <c r="D758" s="18" t="s">
        <v>890</v>
      </c>
      <c r="E758" s="19">
        <v>32</v>
      </c>
      <c r="F758" s="19">
        <v>97.03</v>
      </c>
      <c r="G758" s="19">
        <f t="shared" si="170"/>
        <v>3104.96</v>
      </c>
      <c r="H758" s="19">
        <v>32</v>
      </c>
      <c r="I758" s="36">
        <v>0</v>
      </c>
      <c r="J758" s="19">
        <f t="shared" si="171"/>
        <v>0</v>
      </c>
    </row>
    <row r="759" spans="1:10" x14ac:dyDescent="0.25">
      <c r="A759" s="16" t="s">
        <v>891</v>
      </c>
      <c r="B759" s="17" t="s">
        <v>17</v>
      </c>
      <c r="C759" s="17" t="s">
        <v>889</v>
      </c>
      <c r="D759" s="18" t="s">
        <v>892</v>
      </c>
      <c r="E759" s="19">
        <v>32</v>
      </c>
      <c r="F759" s="19">
        <v>81.92</v>
      </c>
      <c r="G759" s="19">
        <f t="shared" si="170"/>
        <v>2621.44</v>
      </c>
      <c r="H759" s="19">
        <v>32</v>
      </c>
      <c r="I759" s="36">
        <v>0</v>
      </c>
      <c r="J759" s="19">
        <f t="shared" si="171"/>
        <v>0</v>
      </c>
    </row>
    <row r="760" spans="1:10" x14ac:dyDescent="0.25">
      <c r="A760" s="16" t="s">
        <v>893</v>
      </c>
      <c r="B760" s="17" t="s">
        <v>17</v>
      </c>
      <c r="C760" s="17" t="s">
        <v>889</v>
      </c>
      <c r="D760" s="18" t="s">
        <v>894</v>
      </c>
      <c r="E760" s="19">
        <v>32</v>
      </c>
      <c r="F760" s="19">
        <v>81.91</v>
      </c>
      <c r="G760" s="19">
        <f t="shared" si="170"/>
        <v>2621.12</v>
      </c>
      <c r="H760" s="19">
        <v>32</v>
      </c>
      <c r="I760" s="36">
        <v>0</v>
      </c>
      <c r="J760" s="19">
        <f t="shared" si="171"/>
        <v>0</v>
      </c>
    </row>
    <row r="761" spans="1:10" x14ac:dyDescent="0.25">
      <c r="A761" s="16" t="s">
        <v>895</v>
      </c>
      <c r="B761" s="17" t="s">
        <v>17</v>
      </c>
      <c r="C761" s="17" t="s">
        <v>889</v>
      </c>
      <c r="D761" s="18" t="s">
        <v>896</v>
      </c>
      <c r="E761" s="19">
        <v>32</v>
      </c>
      <c r="F761" s="19">
        <v>81.92</v>
      </c>
      <c r="G761" s="19">
        <f t="shared" si="170"/>
        <v>2621.44</v>
      </c>
      <c r="H761" s="19">
        <v>32</v>
      </c>
      <c r="I761" s="36">
        <v>0</v>
      </c>
      <c r="J761" s="19">
        <f t="shared" si="171"/>
        <v>0</v>
      </c>
    </row>
    <row r="762" spans="1:10" x14ac:dyDescent="0.25">
      <c r="A762" s="16" t="s">
        <v>897</v>
      </c>
      <c r="B762" s="17" t="s">
        <v>17</v>
      </c>
      <c r="C762" s="17" t="s">
        <v>889</v>
      </c>
      <c r="D762" s="18" t="s">
        <v>898</v>
      </c>
      <c r="E762" s="19">
        <v>32</v>
      </c>
      <c r="F762" s="19">
        <v>97.03</v>
      </c>
      <c r="G762" s="19">
        <f t="shared" si="170"/>
        <v>3104.96</v>
      </c>
      <c r="H762" s="19">
        <v>32</v>
      </c>
      <c r="I762" s="36">
        <v>0</v>
      </c>
      <c r="J762" s="19">
        <f t="shared" si="171"/>
        <v>0</v>
      </c>
    </row>
    <row r="763" spans="1:10" x14ac:dyDescent="0.25">
      <c r="A763" s="16" t="s">
        <v>899</v>
      </c>
      <c r="B763" s="17" t="s">
        <v>17</v>
      </c>
      <c r="C763" s="17" t="s">
        <v>74</v>
      </c>
      <c r="D763" s="18" t="s">
        <v>900</v>
      </c>
      <c r="E763" s="19">
        <v>300</v>
      </c>
      <c r="F763" s="19">
        <v>47.49</v>
      </c>
      <c r="G763" s="19">
        <f t="shared" si="170"/>
        <v>14247</v>
      </c>
      <c r="H763" s="19">
        <v>300</v>
      </c>
      <c r="I763" s="36">
        <v>0</v>
      </c>
      <c r="J763" s="19">
        <f t="shared" si="171"/>
        <v>0</v>
      </c>
    </row>
    <row r="764" spans="1:10" ht="22.5" x14ac:dyDescent="0.25">
      <c r="A764" s="16" t="s">
        <v>901</v>
      </c>
      <c r="B764" s="17" t="s">
        <v>17</v>
      </c>
      <c r="C764" s="17" t="s">
        <v>74</v>
      </c>
      <c r="D764" s="18" t="s">
        <v>902</v>
      </c>
      <c r="E764" s="19">
        <v>300</v>
      </c>
      <c r="F764" s="19">
        <v>63.57</v>
      </c>
      <c r="G764" s="19">
        <f t="shared" si="170"/>
        <v>19071</v>
      </c>
      <c r="H764" s="19">
        <v>300</v>
      </c>
      <c r="I764" s="36">
        <v>0</v>
      </c>
      <c r="J764" s="19">
        <f t="shared" si="171"/>
        <v>0</v>
      </c>
    </row>
    <row r="765" spans="1:10" x14ac:dyDescent="0.25">
      <c r="A765" s="16" t="s">
        <v>903</v>
      </c>
      <c r="B765" s="17" t="s">
        <v>17</v>
      </c>
      <c r="C765" s="17" t="s">
        <v>74</v>
      </c>
      <c r="D765" s="18" t="s">
        <v>904</v>
      </c>
      <c r="E765" s="19">
        <v>300</v>
      </c>
      <c r="F765" s="19">
        <v>15.09</v>
      </c>
      <c r="G765" s="19">
        <f t="shared" si="170"/>
        <v>4527</v>
      </c>
      <c r="H765" s="19">
        <v>300</v>
      </c>
      <c r="I765" s="36">
        <v>0</v>
      </c>
      <c r="J765" s="19">
        <f t="shared" si="171"/>
        <v>0</v>
      </c>
    </row>
    <row r="766" spans="1:10" x14ac:dyDescent="0.25">
      <c r="A766" s="20"/>
      <c r="B766" s="20"/>
      <c r="C766" s="20"/>
      <c r="D766" s="21" t="s">
        <v>905</v>
      </c>
      <c r="E766" s="25">
        <v>1</v>
      </c>
      <c r="F766" s="22">
        <f>SUM(G753:G765)</f>
        <v>52086.720000000001</v>
      </c>
      <c r="G766" s="22">
        <f t="shared" si="170"/>
        <v>52086.720000000001</v>
      </c>
      <c r="H766" s="25">
        <v>1</v>
      </c>
      <c r="I766" s="22">
        <f>SUM(J753:J765)</f>
        <v>-1664</v>
      </c>
      <c r="J766" s="22">
        <f t="shared" si="171"/>
        <v>-1664</v>
      </c>
    </row>
    <row r="767" spans="1:10" ht="1.1499999999999999" customHeight="1" x14ac:dyDescent="0.25">
      <c r="A767" s="23"/>
      <c r="B767" s="23"/>
      <c r="C767" s="23"/>
      <c r="D767" s="24"/>
      <c r="E767" s="23"/>
      <c r="F767" s="23"/>
      <c r="G767" s="23"/>
      <c r="H767" s="23"/>
      <c r="I767" s="23"/>
      <c r="J767" s="23"/>
    </row>
    <row r="768" spans="1:10" x14ac:dyDescent="0.25">
      <c r="A768" s="6" t="s">
        <v>906</v>
      </c>
      <c r="B768" s="6" t="s">
        <v>9</v>
      </c>
      <c r="C768" s="6" t="s">
        <v>10</v>
      </c>
      <c r="D768" s="7" t="s">
        <v>907</v>
      </c>
      <c r="E768" s="8">
        <f t="shared" ref="E768:J768" si="172">E770</f>
        <v>1</v>
      </c>
      <c r="F768" s="9">
        <f t="shared" si="172"/>
        <v>397500</v>
      </c>
      <c r="G768" s="9">
        <f t="shared" si="172"/>
        <v>397500</v>
      </c>
      <c r="H768" s="8">
        <f t="shared" si="172"/>
        <v>1</v>
      </c>
      <c r="I768" s="9">
        <f t="shared" si="172"/>
        <v>397500</v>
      </c>
      <c r="J768" s="9">
        <f t="shared" si="172"/>
        <v>397500</v>
      </c>
    </row>
    <row r="769" spans="1:10" x14ac:dyDescent="0.25">
      <c r="A769" s="16" t="s">
        <v>908</v>
      </c>
      <c r="B769" s="17" t="s">
        <v>17</v>
      </c>
      <c r="C769" s="17" t="s">
        <v>742</v>
      </c>
      <c r="D769" s="18" t="s">
        <v>907</v>
      </c>
      <c r="E769" s="19">
        <v>1</v>
      </c>
      <c r="F769" s="19">
        <v>397500</v>
      </c>
      <c r="G769" s="19">
        <f>ROUND(E769*F769,2)</f>
        <v>397500</v>
      </c>
      <c r="H769" s="19">
        <v>1</v>
      </c>
      <c r="I769" s="55">
        <v>397500</v>
      </c>
      <c r="J769" s="19">
        <f>ROUND(H769*I769,2)</f>
        <v>397500</v>
      </c>
    </row>
    <row r="770" spans="1:10" x14ac:dyDescent="0.25">
      <c r="A770" s="20"/>
      <c r="B770" s="20"/>
      <c r="C770" s="20"/>
      <c r="D770" s="21" t="s">
        <v>909</v>
      </c>
      <c r="E770" s="25">
        <v>1</v>
      </c>
      <c r="F770" s="22">
        <f>G769</f>
        <v>397500</v>
      </c>
      <c r="G770" s="22">
        <f>ROUND(E770*F770,2)</f>
        <v>397500</v>
      </c>
      <c r="H770" s="25">
        <v>1</v>
      </c>
      <c r="I770" s="22">
        <f>J769</f>
        <v>397500</v>
      </c>
      <c r="J770" s="22">
        <f>ROUND(H770*I770,2)</f>
        <v>397500</v>
      </c>
    </row>
    <row r="771" spans="1:10" ht="1.1499999999999999" customHeight="1" x14ac:dyDescent="0.25">
      <c r="A771" s="23"/>
      <c r="B771" s="23"/>
      <c r="C771" s="23"/>
      <c r="D771" s="24"/>
      <c r="E771" s="23"/>
      <c r="F771" s="23"/>
      <c r="G771" s="23"/>
      <c r="H771" s="23"/>
      <c r="I771" s="23"/>
      <c r="J771" s="23"/>
    </row>
    <row r="772" spans="1:10" x14ac:dyDescent="0.25">
      <c r="A772" s="20"/>
      <c r="B772" s="20"/>
      <c r="C772" s="20"/>
      <c r="D772" s="21" t="s">
        <v>910</v>
      </c>
      <c r="E772" s="25">
        <v>1</v>
      </c>
      <c r="F772" s="22">
        <f>G4+G182+G667+G752+G768</f>
        <v>13578275.42</v>
      </c>
      <c r="G772" s="22">
        <f>ROUND(E772*F772,2)</f>
        <v>13578275.42</v>
      </c>
      <c r="H772" s="25">
        <v>1</v>
      </c>
      <c r="I772" s="22">
        <f>J4+J182+J667+J752+J768</f>
        <v>713836</v>
      </c>
      <c r="J772" s="22">
        <f>ROUND(H772*I772,2)</f>
        <v>713836</v>
      </c>
    </row>
    <row r="773" spans="1:10" ht="1.1499999999999999" customHeight="1" x14ac:dyDescent="0.25">
      <c r="A773" s="23"/>
      <c r="B773" s="23"/>
      <c r="C773" s="23"/>
      <c r="D773" s="24"/>
      <c r="E773" s="23"/>
      <c r="F773" s="23"/>
      <c r="G773" s="23"/>
      <c r="H773" s="23"/>
      <c r="I773" s="23"/>
      <c r="J773" s="23"/>
    </row>
    <row r="774" spans="1:10" s="29" customFormat="1" ht="12" hidden="1" x14ac:dyDescent="0.2">
      <c r="A774" s="32"/>
      <c r="B774" s="33"/>
      <c r="C774" s="33"/>
      <c r="D774" s="33" t="s">
        <v>911</v>
      </c>
      <c r="E774" s="33"/>
      <c r="F774" s="33"/>
      <c r="G774" s="34">
        <f>G772</f>
        <v>13578275.42</v>
      </c>
      <c r="H774" s="33"/>
      <c r="I774" s="33"/>
      <c r="J774" s="34">
        <f>J772</f>
        <v>713836</v>
      </c>
    </row>
    <row r="775" spans="1:10" s="29" customFormat="1" ht="12" hidden="1" x14ac:dyDescent="0.2">
      <c r="A775" s="32"/>
      <c r="B775" s="33"/>
      <c r="C775" s="33"/>
      <c r="D775" s="33" t="s">
        <v>912</v>
      </c>
      <c r="E775" s="35">
        <v>0.19</v>
      </c>
      <c r="F775" s="33"/>
      <c r="G775" s="34">
        <f>G774*E775</f>
        <v>2579872.33</v>
      </c>
      <c r="H775" s="35">
        <v>0.19</v>
      </c>
      <c r="I775" s="33"/>
      <c r="J775" s="34">
        <f>J774*H775</f>
        <v>135628.84</v>
      </c>
    </row>
    <row r="776" spans="1:10" s="29" customFormat="1" ht="12" hidden="1" x14ac:dyDescent="0.2">
      <c r="A776" s="32"/>
      <c r="B776" s="33"/>
      <c r="C776" s="33"/>
      <c r="D776" s="33" t="s">
        <v>913</v>
      </c>
      <c r="E776" s="33"/>
      <c r="F776" s="33"/>
      <c r="G776" s="34">
        <f>G774+G775</f>
        <v>16158147.75</v>
      </c>
      <c r="H776" s="33"/>
      <c r="I776" s="33"/>
      <c r="J776" s="34">
        <f>J774+J775</f>
        <v>849464.84</v>
      </c>
    </row>
    <row r="777" spans="1:10" s="29" customFormat="1" ht="11.25" x14ac:dyDescent="0.2">
      <c r="E777" s="31"/>
      <c r="G777" s="30"/>
      <c r="H777" s="31"/>
      <c r="J777" s="30"/>
    </row>
    <row r="778" spans="1:10" x14ac:dyDescent="0.25">
      <c r="A778" s="37"/>
      <c r="B778" s="38"/>
      <c r="C778" s="38"/>
      <c r="D778" s="38" t="s">
        <v>914</v>
      </c>
      <c r="E778" s="39"/>
      <c r="F778" s="40"/>
      <c r="G778" s="41">
        <f>G772</f>
        <v>13578275.42</v>
      </c>
      <c r="H778" s="40"/>
      <c r="I778" s="39"/>
      <c r="J778" s="41">
        <f>J772</f>
        <v>713836</v>
      </c>
    </row>
    <row r="779" spans="1:10" x14ac:dyDescent="0.25">
      <c r="A779" s="42"/>
      <c r="B779" s="43"/>
      <c r="C779" s="43"/>
      <c r="D779" s="43" t="s">
        <v>915</v>
      </c>
      <c r="E779" s="44">
        <v>0.19</v>
      </c>
      <c r="F779" s="45"/>
      <c r="G779" s="46">
        <f>G778*E779</f>
        <v>2579872.33</v>
      </c>
      <c r="H779" s="47"/>
      <c r="I779" s="48">
        <v>0.19</v>
      </c>
      <c r="J779" s="46">
        <f>J778*I779</f>
        <v>135628.84</v>
      </c>
    </row>
    <row r="780" spans="1:10" x14ac:dyDescent="0.25">
      <c r="A780" s="42"/>
      <c r="B780" s="43"/>
      <c r="C780" s="43"/>
      <c r="D780" s="43" t="s">
        <v>916</v>
      </c>
      <c r="E780" s="49"/>
      <c r="F780" s="45"/>
      <c r="G780" s="46">
        <f>G778+G779</f>
        <v>16158147.75</v>
      </c>
      <c r="H780" s="45"/>
      <c r="I780" s="49"/>
      <c r="J780" s="46">
        <f>J778+J779</f>
        <v>849464.84</v>
      </c>
    </row>
    <row r="781" spans="1:10" x14ac:dyDescent="0.25">
      <c r="A781" s="42"/>
      <c r="B781" s="43"/>
      <c r="C781" s="43"/>
      <c r="D781" s="43" t="s">
        <v>917</v>
      </c>
      <c r="E781" s="44">
        <v>0.21</v>
      </c>
      <c r="F781" s="45"/>
      <c r="G781" s="46">
        <f>21*G780%</f>
        <v>3393211.03</v>
      </c>
      <c r="H781" s="45"/>
      <c r="I781" s="44">
        <v>0.21</v>
      </c>
      <c r="J781" s="46">
        <f>E781*J780</f>
        <v>178387.62</v>
      </c>
    </row>
    <row r="782" spans="1:10" x14ac:dyDescent="0.25">
      <c r="A782" s="50"/>
      <c r="B782" s="51"/>
      <c r="C782" s="51"/>
      <c r="D782" s="51" t="s">
        <v>918</v>
      </c>
      <c r="E782" s="52"/>
      <c r="F782" s="53"/>
      <c r="G782" s="54">
        <f>G780+G781</f>
        <v>19551358.780000001</v>
      </c>
      <c r="H782" s="53"/>
      <c r="I782" s="52"/>
      <c r="J782" s="54">
        <f>J780+J781</f>
        <v>1027852.46</v>
      </c>
    </row>
    <row r="783" spans="1:10" x14ac:dyDescent="0.25">
      <c r="A783"/>
      <c r="B783"/>
      <c r="C783"/>
      <c r="D783"/>
      <c r="E783"/>
      <c r="F783"/>
      <c r="G783"/>
      <c r="H783"/>
      <c r="I783"/>
      <c r="J783"/>
    </row>
    <row r="784" spans="1:10" x14ac:dyDescent="0.25">
      <c r="A784"/>
      <c r="B784"/>
      <c r="C784"/>
      <c r="D784"/>
      <c r="E784"/>
      <c r="F784"/>
      <c r="G784"/>
      <c r="H784"/>
      <c r="I784"/>
      <c r="J784"/>
    </row>
    <row r="785" spans="1:10" x14ac:dyDescent="0.25">
      <c r="A785"/>
      <c r="B785"/>
      <c r="C785"/>
      <c r="D785"/>
      <c r="E785"/>
      <c r="F785"/>
      <c r="G785"/>
      <c r="H785"/>
      <c r="I785"/>
      <c r="J785"/>
    </row>
    <row r="786" spans="1:10" x14ac:dyDescent="0.25">
      <c r="A786"/>
      <c r="B786"/>
      <c r="C786"/>
      <c r="D786"/>
      <c r="E786"/>
      <c r="F786"/>
      <c r="G786"/>
      <c r="H786"/>
      <c r="I786"/>
      <c r="J786"/>
    </row>
    <row r="787" spans="1:10" x14ac:dyDescent="0.25">
      <c r="A787"/>
      <c r="B787"/>
      <c r="C787"/>
      <c r="D787"/>
      <c r="E787"/>
      <c r="F787"/>
      <c r="G787"/>
      <c r="H787"/>
      <c r="I787"/>
      <c r="J787"/>
    </row>
    <row r="788" spans="1:10" x14ac:dyDescent="0.25">
      <c r="A788"/>
      <c r="B788"/>
      <c r="C788"/>
      <c r="D788"/>
      <c r="E788"/>
      <c r="F788"/>
      <c r="G788"/>
      <c r="H788"/>
      <c r="I788"/>
      <c r="J788"/>
    </row>
    <row r="789" spans="1:10" x14ac:dyDescent="0.25">
      <c r="A789"/>
      <c r="B789"/>
      <c r="C789"/>
      <c r="D789"/>
      <c r="E789"/>
      <c r="F789"/>
      <c r="G789"/>
      <c r="H789"/>
      <c r="I789"/>
      <c r="J789"/>
    </row>
    <row r="790" spans="1:10" x14ac:dyDescent="0.25">
      <c r="A790"/>
      <c r="B790"/>
      <c r="C790"/>
      <c r="D790"/>
      <c r="E790"/>
      <c r="F790"/>
      <c r="G790"/>
      <c r="H790"/>
      <c r="I790"/>
      <c r="J790"/>
    </row>
    <row r="791" spans="1:10" x14ac:dyDescent="0.25">
      <c r="A791"/>
      <c r="B791"/>
      <c r="C791"/>
      <c r="D791"/>
      <c r="E791"/>
      <c r="F791"/>
      <c r="G791"/>
      <c r="H791"/>
      <c r="I791"/>
      <c r="J791"/>
    </row>
    <row r="792" spans="1:10" x14ac:dyDescent="0.25">
      <c r="A792"/>
      <c r="B792"/>
      <c r="C792"/>
      <c r="D792"/>
      <c r="E792"/>
      <c r="F792"/>
      <c r="G792"/>
      <c r="H792"/>
      <c r="I792"/>
      <c r="J792"/>
    </row>
    <row r="793" spans="1:10" x14ac:dyDescent="0.25">
      <c r="A793"/>
      <c r="B793"/>
      <c r="C793"/>
      <c r="D793"/>
      <c r="E793"/>
      <c r="F793"/>
      <c r="G793"/>
      <c r="H793"/>
      <c r="I793"/>
      <c r="J793"/>
    </row>
  </sheetData>
  <sheetProtection algorithmName="SHA-512" hashValue="8HugFh+aEhxjMQcpqgaI9QteaXpR33Gqiqw0h9OdDm6t3OkGWfXvLVueYjNkdl45MCygJzymB6zVpOvvMjRPHg==" saltValue="Y2hq7uCankvYvfeZtyD+RQ==" spinCount="100000" sheet="1" objects="1" scenarios="1" selectLockedCells="1"/>
  <dataValidations count="10">
    <dataValidation type="list" allowBlank="1" showInputMessage="1" showErrorMessage="1" sqref="B4:B773" xr:uid="{9AD08A19-BED5-49E9-8B8B-BBA8D789C11A}">
      <formula1>"Capítulo,Partida,Mano de obra,Maquinaria,Material,Otros,Tarea,"</formula1>
    </dataValidation>
    <dataValidation type="decimal" operator="lessThanOrEqual" allowBlank="1" showErrorMessage="1" errorTitle="ERROR" error="El precio debe ser menor o igual que el de proyecto." sqref="I7:I14 I18:I22 I26:I28 I32:I33 I40:I43 I47:I58 I62:I69 I73 I80:I90 I94:I102 I106:I117 I121:I128 I134:I135 I140:I152 I156:I166 I172:I174" xr:uid="{0EB5E034-D2B2-4A12-B38D-6F6DD1D58119}">
      <formula1>F7</formula1>
    </dataValidation>
    <dataValidation type="decimal" allowBlank="1" showErrorMessage="1" errorTitle="ERROR" error="El precio especificado es erróneo" sqref="I175" xr:uid="{A65819BE-9040-4E40-932F-5F080F63B9F1}">
      <formula1>0</formula1>
      <formula2>53000</formula2>
    </dataValidation>
    <dataValidation type="decimal" allowBlank="1" showErrorMessage="1" errorTitle="ERROR" error="El precio especificado es erróneo" sqref="I176" xr:uid="{8F517ADE-425A-44DF-AE10-CD449B96CE69}">
      <formula1>0</formula1>
      <formula2>106000</formula2>
    </dataValidation>
    <dataValidation type="decimal" allowBlank="1" showErrorMessage="1" errorTitle="ERROR" error="El precio especificado es erróneo" sqref="I177" xr:uid="{20BB2ED7-6152-45A9-9ADC-444E41C5A80E}">
      <formula1>0</formula1>
      <formula2>159000</formula2>
    </dataValidation>
    <dataValidation type="decimal" operator="lessThanOrEqual" allowBlank="1" showErrorMessage="1" errorTitle="ERROR" error="El precio debe ser menor o igual al presupuestado." sqref="I184:I205 I210:I211 I215:I225 I229:I236 I240:I246 I250:I254 I258:I263 I267 I271:I272 I279:I289 I293 I297:I305 I312:I315 I320:I323 I327:I342 I349:I351 I355:I372 I378:I379 I383:I391 I396:I407 I411:I413 I420:I423 I427:I437 I444:I446 I450:I465 I471:I493 I497:I499 I503:I505 I512:I520 I524:I532 I536:I544 I548:I555 I559:I572 I576:I583 I587:I594 I598:I604 I608:I617 I621:I628 I632:I639 I643:I650 I654:I660 I669 I673 I677:I679 I683:I687 I692:I708 I712:I718 I722:I735 I739:I740 I746:I747 I753:I755" xr:uid="{10D705D7-BE9D-4C68-BBDB-7367F02AEFDC}">
      <formula1>F184</formula1>
    </dataValidation>
    <dataValidation type="decimal" allowBlank="1" showErrorMessage="1" errorTitle="ERROR" error="El BI+GG debe estar comprendido entre el 0 y 19%" sqref="I779" xr:uid="{1CBEE860-A47F-4434-B4A9-28B2C8198EE7}">
      <formula1>0</formula1>
      <formula2>0.19</formula2>
    </dataValidation>
    <dataValidation type="whole" allowBlank="1" showErrorMessage="1" errorTitle="ERROR" error="El valor debe estar comprendido entre 0 y 19%" sqref="H779" xr:uid="{3ACADD73-CA2D-4702-89E5-9368B1D24E76}">
      <formula1>0</formula1>
      <formula2>19</formula2>
    </dataValidation>
    <dataValidation type="decimal" operator="lessThanOrEqual" allowBlank="1" showErrorMessage="1" errorTitle="ERROR" error="La cantidad debe ser menor o igual que la de proyecto." sqref="I756" xr:uid="{F21388C2-B266-4243-B83E-E1F39D641BF0}">
      <formula1>F756</formula1>
    </dataValidation>
    <dataValidation type="decimal" operator="lessThanOrEqual" allowBlank="1" showInputMessage="1" showErrorMessage="1" errorTitle="ERROR" error="El precio debe ser menor o igual que el de proyecto." sqref="I757:I765" xr:uid="{84440E7D-8FE2-4C77-BBA4-D4463F092CEB}">
      <formula1>F757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Muñoz, Felipe</dc:creator>
  <cp:lastModifiedBy>Cárdaba Prada, Luis María</cp:lastModifiedBy>
  <dcterms:created xsi:type="dcterms:W3CDTF">2022-02-17T08:50:16Z</dcterms:created>
  <dcterms:modified xsi:type="dcterms:W3CDTF">2022-04-13T10:18:51Z</dcterms:modified>
</cp:coreProperties>
</file>