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. EXP. CONTRATACIÓN\2022\6012200269_2000003695_SuS_SUMINISTRO DE 10 TOPERAS DEP.SACERAL\2. Licitacion\A_publicar\"/>
    </mc:Choice>
  </mc:AlternateContent>
  <xr:revisionPtr revIDLastSave="0" documentId="13_ncr:1_{AABCE6F3-BC5E-4FD7-B5A5-95FD65396779}" xr6:coauthVersionLast="36" xr6:coauthVersionMax="36" xr10:uidLastSave="{00000000-0000-0000-0000-000000000000}"/>
  <workbookProtection workbookAlgorithmName="SHA-512" workbookHashValue="v26jPgGH9c287N/BWJFeguyfJvfUV6C3POANb3tEFqEYLtRl5sJtxInT0lQP6eVNgcdxYl/NL9HVL7WAAelcqw==" workbookSaltValue="QTfFJg2yhD8gcSuzCrXv/Q==" workbookSpinCount="100000" lockStructure="1"/>
  <bookViews>
    <workbookView xWindow="0" yWindow="0" windowWidth="23040" windowHeight="7908" xr2:uid="{00000000-000D-0000-FFFF-FFFF00000000}"/>
  </bookViews>
  <sheets>
    <sheet name="LOTE 1" sheetId="6" r:id="rId1"/>
  </sheets>
  <definedNames>
    <definedName name="_Toc531338250" localSheetId="0">'LOTE 1'!#REF!</definedName>
    <definedName name="solver_adj" localSheetId="0" hidden="1">'LOTE 1'!$E$4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1'!$F$11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1536470.88</definedName>
    <definedName name="solver_ver" localSheetId="0" hidden="1">3</definedName>
  </definedNames>
  <calcPr calcId="191029" fullPrecision="0"/>
</workbook>
</file>

<file path=xl/calcChain.xml><?xml version="1.0" encoding="utf-8"?>
<calcChain xmlns="http://schemas.openxmlformats.org/spreadsheetml/2006/main">
  <c r="H6" i="6" l="1"/>
  <c r="F6" i="6"/>
  <c r="H5" i="6" l="1"/>
  <c r="F5" i="6"/>
  <c r="F4" i="6" l="1"/>
  <c r="F8" i="6" s="1"/>
  <c r="F9" i="6" l="1"/>
  <c r="F10" i="6"/>
  <c r="H4" i="6"/>
  <c r="H8" i="6" s="1"/>
  <c r="H9" i="6" l="1"/>
  <c r="H10" i="6"/>
  <c r="F11" i="6"/>
  <c r="F12" i="6" s="1"/>
  <c r="F13" i="6" s="1"/>
  <c r="A20" i="6" s="1"/>
  <c r="I8" i="6"/>
  <c r="H11" i="6" l="1"/>
  <c r="H12" i="6" s="1"/>
  <c r="H13" i="6" s="1"/>
</calcChain>
</file>

<file path=xl/sharedStrings.xml><?xml version="1.0" encoding="utf-8"?>
<sst xmlns="http://schemas.openxmlformats.org/spreadsheetml/2006/main" count="35" uniqueCount="33">
  <si>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</si>
  <si>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</si>
  <si>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</si>
  <si>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</si>
  <si>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</si>
  <si>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</si>
  <si>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</si>
  <si>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</si>
  <si>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NOMBRE EMPRESA /
RAZÓN SOCIAL</t>
  </si>
  <si>
    <t>FECHA</t>
  </si>
  <si>
    <t>DOMICILIO FISCAL</t>
  </si>
  <si>
    <t>SELLO</t>
  </si>
  <si>
    <t>CIF</t>
  </si>
  <si>
    <t>FIRMA</t>
  </si>
  <si>
    <t>jornadas</t>
  </si>
  <si>
    <t>ud</t>
  </si>
  <si>
    <t>IVA</t>
  </si>
  <si>
    <t>Presupuesto Base de Licitación</t>
  </si>
  <si>
    <t>Gastos Generales</t>
  </si>
  <si>
    <t>Beneficio Industrial</t>
  </si>
  <si>
    <t>Base imponible</t>
  </si>
  <si>
    <t>Presupuesto de Ejecución</t>
  </si>
  <si>
    <t>CAP-1</t>
  </si>
  <si>
    <t>CAP-2</t>
  </si>
  <si>
    <t>CAP-3</t>
  </si>
  <si>
    <t>* Los precios del servico incluyen los costes de mano de obra  , medios auxiliares,transporte,desplazamiento al lugar de trabajo,piezas necesarias o cualquier otro elemento para su correcto montaje y puesta en servicio considerando la unidad totalmente terminada.</t>
  </si>
  <si>
    <t>1</t>
  </si>
  <si>
    <t>9</t>
  </si>
  <si>
    <t>10</t>
  </si>
  <si>
    <t xml:space="preserve">SUPERVISIÓN DE LA INSTALACIÓN DE TOPERA GAS-HIDRÁULICAS SOBRE DADO DE HORMIGÓN </t>
  </si>
  <si>
    <t>SUMINISTRO DE 10 TOPERAS GAS-HIDRÁULICAS CON FRONTAL TIPO SCHAFFENBERG PARA DADO DE HORMIGÓN EN EL DEPÓSITO DE SACERAL DE METRO DE MADRID</t>
  </si>
  <si>
    <t>SUMINISTRO DE TOPERA GAS-HIDRÁULICA DE CARRERA 400MM CON FRONTAL TIPO SCHAFFENBERG CON BRIDA PARA DADO DE HORMIGÓN</t>
  </si>
  <si>
    <t>SUMINISTRO  DE TOPERA  GAS-HIDRÁULICA DE CARRERA 114MM CON FRONTAL TIPO SCHAFFENBERG CON BRIDA PARA DADO DE HORMIGÓN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</si>
</sst>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6"/>
      <name val="Courier New"/>
      <family val="3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7"/>
      <name val="Arial"/>
      <family val="2"/>
    </font>
  </fonts>
  <fills count="10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6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Gray">
        <fgColor rgb="FFFFFFCC"/>
        <bgColor theme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61">
    <xf numFmtId="0" fontId="0" fillId="0" borderId="0" xfId="0"/>
    <xf numFmtId="4" fontId="2" fillId="3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7" fillId="6" borderId="0" xfId="0" applyFont="1" applyFill="1" applyAlignment="1" applyProtection="1">
      <alignment vertical="top"/>
    </xf>
    <xf numFmtId="0" fontId="7" fillId="0" borderId="0" xfId="0" applyFont="1" applyProtection="1"/>
    <xf numFmtId="0" fontId="0" fillId="0" borderId="0" xfId="0" applyAlignment="1" applyProtection="1">
      <alignment horizontal="center"/>
    </xf>
    <xf numFmtId="0" fontId="3" fillId="4" borderId="1" xfId="0" applyFont="1" applyFill="1" applyBorder="1" applyAlignment="1" applyProtection="1">
      <alignment horizontal="center" vertical="center"/>
    </xf>
    <xf numFmtId="0" fontId="6" fillId="0" borderId="0" xfId="0" applyFont="1" applyProtection="1"/>
    <xf numFmtId="44" fontId="7" fillId="0" borderId="0" xfId="1" applyFont="1" applyProtection="1"/>
    <xf numFmtId="44" fontId="7" fillId="0" borderId="0" xfId="0" applyNumberFormat="1" applyFont="1" applyProtection="1"/>
    <xf numFmtId="49" fontId="6" fillId="6" borderId="1" xfId="0" applyNumberFormat="1" applyFont="1" applyFill="1" applyBorder="1" applyAlignment="1" applyProtection="1">
      <alignment horizontal="center" vertical="center"/>
    </xf>
    <xf numFmtId="3" fontId="6" fillId="6" borderId="1" xfId="0" applyNumberFormat="1" applyFont="1" applyFill="1" applyBorder="1" applyAlignment="1" applyProtection="1">
      <alignment horizontal="center" vertical="center" wrapText="1"/>
    </xf>
    <xf numFmtId="164" fontId="6" fillId="6" borderId="1" xfId="1" applyNumberFormat="1" applyFont="1" applyFill="1" applyBorder="1" applyAlignment="1" applyProtection="1">
      <alignment horizontal="center" vertical="center" wrapText="1"/>
    </xf>
    <xf numFmtId="164" fontId="6" fillId="7" borderId="1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 wrapText="1"/>
    </xf>
    <xf numFmtId="0" fontId="0" fillId="6" borderId="0" xfId="0" applyFill="1" applyProtection="1"/>
    <xf numFmtId="0" fontId="0" fillId="6" borderId="0" xfId="0" applyFill="1" applyAlignment="1" applyProtection="1">
      <alignment horizontal="center"/>
    </xf>
    <xf numFmtId="4" fontId="0" fillId="6" borderId="0" xfId="0" applyNumberFormat="1" applyFill="1" applyProtection="1"/>
    <xf numFmtId="44" fontId="7" fillId="6" borderId="0" xfId="1" applyFont="1" applyFill="1" applyProtection="1"/>
    <xf numFmtId="0" fontId="6" fillId="6" borderId="0" xfId="0" applyFont="1" applyFill="1" applyProtection="1"/>
    <xf numFmtId="0" fontId="6" fillId="6" borderId="0" xfId="0" applyFont="1" applyFill="1" applyAlignment="1" applyProtection="1">
      <alignment vertical="top"/>
    </xf>
    <xf numFmtId="0" fontId="6" fillId="6" borderId="0" xfId="0" applyFont="1" applyFill="1" applyAlignment="1" applyProtection="1">
      <alignment horizontal="center" vertical="top" wrapText="1"/>
    </xf>
    <xf numFmtId="0" fontId="6" fillId="6" borderId="0" xfId="0" applyFont="1" applyFill="1" applyAlignment="1" applyProtection="1">
      <alignment horizontal="center" vertical="top"/>
    </xf>
    <xf numFmtId="0" fontId="6" fillId="6" borderId="0" xfId="0" applyFont="1" applyFill="1" applyAlignment="1" applyProtection="1">
      <alignment horizontal="center"/>
    </xf>
    <xf numFmtId="0" fontId="3" fillId="2" borderId="4" xfId="0" applyFont="1" applyFill="1" applyBorder="1" applyAlignment="1" applyProtection="1">
      <alignment horizontal="justify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49" fontId="8" fillId="6" borderId="0" xfId="0" applyNumberFormat="1" applyFont="1" applyFill="1" applyAlignment="1" applyProtection="1">
      <alignment vertical="top" wrapText="1"/>
    </xf>
    <xf numFmtId="3" fontId="9" fillId="6" borderId="0" xfId="0" applyNumberFormat="1" applyFont="1" applyFill="1" applyAlignment="1" applyProtection="1">
      <alignment horizontal="center" vertical="top"/>
    </xf>
    <xf numFmtId="4" fontId="8" fillId="6" borderId="0" xfId="0" applyNumberFormat="1" applyFont="1" applyFill="1" applyAlignment="1" applyProtection="1">
      <alignment horizontal="center" vertical="top"/>
    </xf>
    <xf numFmtId="164" fontId="8" fillId="6" borderId="0" xfId="0" applyNumberFormat="1" applyFont="1" applyFill="1" applyAlignment="1" applyProtection="1">
      <alignment horizontal="center" vertical="top"/>
    </xf>
    <xf numFmtId="164" fontId="8" fillId="8" borderId="0" xfId="0" applyNumberFormat="1" applyFont="1" applyFill="1" applyAlignment="1" applyProtection="1">
      <alignment horizontal="center" vertical="top"/>
    </xf>
    <xf numFmtId="49" fontId="8" fillId="6" borderId="7" xfId="0" applyNumberFormat="1" applyFont="1" applyFill="1" applyBorder="1" applyAlignment="1" applyProtection="1">
      <alignment vertical="top" wrapText="1"/>
    </xf>
    <xf numFmtId="3" fontId="9" fillId="6" borderId="7" xfId="0" applyNumberFormat="1" applyFont="1" applyFill="1" applyBorder="1" applyAlignment="1" applyProtection="1">
      <alignment horizontal="center" vertical="top"/>
    </xf>
    <xf numFmtId="4" fontId="8" fillId="6" borderId="7" xfId="0" applyNumberFormat="1" applyFont="1" applyFill="1" applyBorder="1" applyAlignment="1" applyProtection="1">
      <alignment horizontal="center" vertical="top"/>
    </xf>
    <xf numFmtId="164" fontId="8" fillId="6" borderId="7" xfId="0" applyNumberFormat="1" applyFont="1" applyFill="1" applyBorder="1" applyAlignment="1" applyProtection="1">
      <alignment horizontal="center" vertical="top"/>
    </xf>
    <xf numFmtId="164" fontId="8" fillId="8" borderId="7" xfId="0" applyNumberFormat="1" applyFont="1" applyFill="1" applyBorder="1" applyAlignment="1" applyProtection="1">
      <alignment horizontal="center" vertical="top"/>
    </xf>
    <xf numFmtId="164" fontId="8" fillId="8" borderId="8" xfId="0" applyNumberFormat="1" applyFont="1" applyFill="1" applyBorder="1" applyAlignment="1" applyProtection="1">
      <alignment horizontal="center" vertical="top"/>
    </xf>
    <xf numFmtId="10" fontId="11" fillId="6" borderId="0" xfId="2" applyNumberFormat="1" applyFont="1" applyFill="1" applyAlignment="1" applyProtection="1">
      <alignment horizontal="center" vertical="top"/>
    </xf>
    <xf numFmtId="10" fontId="11" fillId="6" borderId="7" xfId="2" applyNumberFormat="1" applyFont="1" applyFill="1" applyBorder="1" applyAlignment="1" applyProtection="1">
      <alignment horizontal="center" vertical="top"/>
    </xf>
    <xf numFmtId="164" fontId="6" fillId="9" borderId="1" xfId="1" applyNumberFormat="1" applyFont="1" applyFill="1" applyBorder="1" applyAlignment="1" applyProtection="1">
      <alignment horizontal="center" vertical="center" wrapText="1"/>
      <protection locked="0"/>
    </xf>
    <xf numFmtId="3" fontId="6" fillId="6" borderId="0" xfId="0" applyNumberFormat="1" applyFont="1" applyFill="1" applyBorder="1" applyAlignment="1" applyProtection="1">
      <alignment horizontal="center" vertical="center" wrapText="1"/>
    </xf>
    <xf numFmtId="49" fontId="6" fillId="6" borderId="0" xfId="0" applyNumberFormat="1" applyFont="1" applyFill="1" applyBorder="1" applyAlignment="1" applyProtection="1">
      <alignment horizontal="center" vertical="center"/>
    </xf>
    <xf numFmtId="164" fontId="6" fillId="6" borderId="0" xfId="1" applyNumberFormat="1" applyFont="1" applyFill="1" applyBorder="1" applyAlignment="1" applyProtection="1">
      <alignment horizontal="center" vertical="center" wrapText="1"/>
    </xf>
    <xf numFmtId="164" fontId="6" fillId="7" borderId="0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vertical="center"/>
    </xf>
    <xf numFmtId="49" fontId="6" fillId="6" borderId="1" xfId="0" applyNumberFormat="1" applyFont="1" applyFill="1" applyBorder="1" applyAlignment="1" applyProtection="1">
      <alignment horizontal="center" vertical="top"/>
    </xf>
    <xf numFmtId="44" fontId="6" fillId="6" borderId="1" xfId="1" applyFont="1" applyFill="1" applyBorder="1" applyAlignment="1" applyProtection="1">
      <alignment horizontal="center" vertical="center"/>
    </xf>
    <xf numFmtId="0" fontId="5" fillId="6" borderId="0" xfId="0" applyFont="1" applyFill="1" applyProtection="1"/>
    <xf numFmtId="0" fontId="12" fillId="0" borderId="0" xfId="0" applyFont="1" applyFill="1" applyBorder="1" applyAlignment="1" applyProtection="1">
      <alignment vertical="center"/>
    </xf>
    <xf numFmtId="49" fontId="6" fillId="6" borderId="0" xfId="0" applyNumberFormat="1" applyFont="1" applyFill="1" applyBorder="1" applyAlignment="1" applyProtection="1">
      <alignment horizontal="center" vertical="top"/>
    </xf>
    <xf numFmtId="44" fontId="6" fillId="6" borderId="0" xfId="1" applyFont="1" applyFill="1" applyBorder="1" applyAlignment="1" applyProtection="1">
      <alignment horizontal="center" vertical="center"/>
    </xf>
    <xf numFmtId="164" fontId="6" fillId="9" borderId="0" xfId="1" applyNumberFormat="1" applyFont="1" applyFill="1" applyBorder="1" applyAlignment="1" applyProtection="1">
      <alignment horizontal="center" vertical="center" wrapText="1"/>
    </xf>
    <xf numFmtId="10" fontId="11" fillId="9" borderId="0" xfId="2" applyNumberFormat="1" applyFont="1" applyFill="1" applyAlignment="1" applyProtection="1">
      <alignment horizontal="center" vertical="top"/>
      <protection locked="0"/>
    </xf>
    <xf numFmtId="10" fontId="11" fillId="9" borderId="7" xfId="2" applyNumberFormat="1" applyFont="1" applyFill="1" applyBorder="1" applyAlignment="1" applyProtection="1">
      <alignment horizontal="center" vertical="top"/>
      <protection locked="0"/>
    </xf>
    <xf numFmtId="4" fontId="2" fillId="3" borderId="1" xfId="0" applyNumberFormat="1" applyFont="1" applyFill="1" applyBorder="1" applyAlignment="1" applyProtection="1">
      <alignment horizontal="center"/>
      <protection locked="0"/>
    </xf>
    <xf numFmtId="0" fontId="4" fillId="5" borderId="0" xfId="0" applyFont="1" applyFill="1" applyAlignment="1" applyProtection="1">
      <alignment horizontal="center" wrapText="1"/>
    </xf>
    <xf numFmtId="0" fontId="3" fillId="4" borderId="3" xfId="0" applyFont="1" applyFill="1" applyBorder="1" applyAlignment="1" applyProtection="1">
      <alignment horizontal="left" vertical="center" wrapText="1"/>
    </xf>
    <xf numFmtId="0" fontId="3" fillId="4" borderId="2" xfId="0" applyFont="1" applyFill="1" applyBorder="1" applyAlignment="1" applyProtection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zoomScale="90" zoomScaleNormal="90" workbookViewId="0">
      <selection activeCell="F16" sqref="F16:H16"/>
    </sheetView>
  </sheetViews>
  <sheetFormatPr baseColWidth="10" defaultColWidth="26.109375" defaultRowHeight="13.2" x14ac:dyDescent="0.25"/>
  <cols>
    <col min="1" max="1" width="7.5546875" style="2" bestFit="1" customWidth="1"/>
    <col min="2" max="2" width="6.6640625" style="2" bestFit="1" customWidth="1"/>
    <col min="3" max="3" width="122.6640625" style="2" customWidth="1"/>
    <col min="4" max="8" width="14.5546875" style="5" customWidth="1"/>
    <col min="9" max="9" width="16.109375" style="2" hidden="1" customWidth="1"/>
    <col min="10" max="16384" width="26.109375" style="2"/>
  </cols>
  <sheetData>
    <row r="1" spans="1:12" x14ac:dyDescent="0.25">
      <c r="A1" s="15"/>
      <c r="B1" s="15"/>
      <c r="C1" s="15"/>
      <c r="D1" s="16"/>
      <c r="E1" s="16"/>
      <c r="F1" s="16"/>
      <c r="G1" s="16"/>
      <c r="H1" s="16"/>
      <c r="I1" s="15"/>
      <c r="J1" s="15"/>
    </row>
    <row r="2" spans="1:12" ht="14.4" thickBot="1" x14ac:dyDescent="0.35">
      <c r="A2" s="58" t="s">
        <v>30</v>
      </c>
      <c r="B2" s="58"/>
      <c r="C2" s="58"/>
      <c r="D2" s="58"/>
      <c r="E2" s="58"/>
      <c r="F2" s="58"/>
      <c r="G2" s="58"/>
      <c r="H2" s="58"/>
      <c r="J2" s="15"/>
    </row>
    <row r="3" spans="1:12" ht="25.5" customHeight="1" x14ac:dyDescent="0.25">
      <c r="A3" s="24" t="s">
        <v>1</v>
      </c>
      <c r="B3" s="25" t="s">
        <v>0</v>
      </c>
      <c r="C3" s="25" t="s">
        <v>2</v>
      </c>
      <c r="D3" s="25" t="s">
        <v>3</v>
      </c>
      <c r="E3" s="26" t="s">
        <v>4</v>
      </c>
      <c r="F3" s="27" t="s">
        <v>5</v>
      </c>
      <c r="G3" s="28" t="s">
        <v>6</v>
      </c>
      <c r="H3" s="27" t="s">
        <v>7</v>
      </c>
      <c r="I3" s="14" t="s">
        <v>14</v>
      </c>
      <c r="J3" s="15"/>
    </row>
    <row r="4" spans="1:12" x14ac:dyDescent="0.25">
      <c r="A4" s="11" t="s">
        <v>22</v>
      </c>
      <c r="B4" s="10" t="s">
        <v>15</v>
      </c>
      <c r="C4" s="47" t="s">
        <v>31</v>
      </c>
      <c r="D4" s="48" t="s">
        <v>27</v>
      </c>
      <c r="E4" s="49">
        <v>6200</v>
      </c>
      <c r="F4" s="12">
        <f t="shared" ref="F4:F5" si="0">E4*D4</f>
        <v>55800</v>
      </c>
      <c r="G4" s="42"/>
      <c r="H4" s="13">
        <f t="shared" ref="H4" si="1">ROUND(D4*G4,2)</f>
        <v>0</v>
      </c>
      <c r="J4" s="17"/>
    </row>
    <row r="5" spans="1:12" x14ac:dyDescent="0.25">
      <c r="A5" s="11" t="s">
        <v>23</v>
      </c>
      <c r="B5" s="10" t="s">
        <v>15</v>
      </c>
      <c r="C5" s="47" t="s">
        <v>32</v>
      </c>
      <c r="D5" s="48" t="s">
        <v>26</v>
      </c>
      <c r="E5" s="49">
        <v>5700</v>
      </c>
      <c r="F5" s="12">
        <f t="shared" si="0"/>
        <v>5700</v>
      </c>
      <c r="G5" s="42"/>
      <c r="H5" s="13">
        <f t="shared" ref="H5" si="2">ROUND(D5*G5,2)</f>
        <v>0</v>
      </c>
      <c r="J5" s="17"/>
    </row>
    <row r="6" spans="1:12" x14ac:dyDescent="0.25">
      <c r="A6" s="11" t="s">
        <v>24</v>
      </c>
      <c r="B6" s="10" t="s">
        <v>15</v>
      </c>
      <c r="C6" s="47" t="s">
        <v>29</v>
      </c>
      <c r="D6" s="48" t="s">
        <v>28</v>
      </c>
      <c r="E6" s="49">
        <v>500</v>
      </c>
      <c r="F6" s="12">
        <f t="shared" ref="F6" si="3">E6*D6</f>
        <v>5000</v>
      </c>
      <c r="G6" s="42"/>
      <c r="H6" s="13">
        <f t="shared" ref="H6" si="4">ROUND(D6*G6,2)</f>
        <v>0</v>
      </c>
      <c r="J6" s="17"/>
    </row>
    <row r="7" spans="1:12" x14ac:dyDescent="0.25">
      <c r="A7" s="43"/>
      <c r="B7" s="44"/>
      <c r="C7" s="51" t="s">
        <v>25</v>
      </c>
      <c r="D7" s="52"/>
      <c r="E7" s="53"/>
      <c r="F7" s="45"/>
      <c r="G7" s="54"/>
      <c r="H7" s="46"/>
      <c r="J7" s="17"/>
    </row>
    <row r="8" spans="1:12" s="4" customFormat="1" ht="15" customHeight="1" x14ac:dyDescent="0.3">
      <c r="A8" s="3"/>
      <c r="B8" s="3"/>
      <c r="C8" s="29" t="s">
        <v>21</v>
      </c>
      <c r="D8" s="30"/>
      <c r="E8" s="31"/>
      <c r="F8" s="32">
        <f>SUM(F4:F6)</f>
        <v>66500</v>
      </c>
      <c r="G8" s="31"/>
      <c r="H8" s="33">
        <f>SUM(H4:I6)</f>
        <v>0</v>
      </c>
      <c r="I8" s="4" t="e">
        <f>SUM(#REF!)/17</f>
        <v>#REF!</v>
      </c>
      <c r="J8" s="18"/>
      <c r="K8" s="8"/>
      <c r="L8" s="9"/>
    </row>
    <row r="9" spans="1:12" s="4" customFormat="1" ht="15" customHeight="1" x14ac:dyDescent="0.3">
      <c r="A9" s="3"/>
      <c r="B9" s="3"/>
      <c r="C9" s="29" t="s">
        <v>18</v>
      </c>
      <c r="D9" s="30"/>
      <c r="E9" s="40">
        <v>0.09</v>
      </c>
      <c r="F9" s="32">
        <f>ROUND(F8*E9,2)</f>
        <v>5985</v>
      </c>
      <c r="G9" s="55">
        <v>0</v>
      </c>
      <c r="H9" s="33">
        <f>ROUND(H8*G9,2)</f>
        <v>0</v>
      </c>
      <c r="J9" s="18"/>
      <c r="K9" s="8"/>
      <c r="L9" s="9"/>
    </row>
    <row r="10" spans="1:12" s="4" customFormat="1" ht="15" customHeight="1" x14ac:dyDescent="0.3">
      <c r="A10" s="3"/>
      <c r="B10" s="3"/>
      <c r="C10" s="34" t="s">
        <v>19</v>
      </c>
      <c r="D10" s="35"/>
      <c r="E10" s="41">
        <v>0.06</v>
      </c>
      <c r="F10" s="37">
        <f>ROUND(F8*E10, 2)</f>
        <v>3990</v>
      </c>
      <c r="G10" s="56">
        <v>0</v>
      </c>
      <c r="H10" s="38">
        <f>ROUND(H8*G10, 2)</f>
        <v>0</v>
      </c>
      <c r="J10" s="18"/>
      <c r="K10" s="8"/>
      <c r="L10" s="9"/>
    </row>
    <row r="11" spans="1:12" s="4" customFormat="1" ht="15" customHeight="1" x14ac:dyDescent="0.3">
      <c r="A11" s="3"/>
      <c r="B11" s="3"/>
      <c r="C11" s="34" t="s">
        <v>20</v>
      </c>
      <c r="D11" s="35"/>
      <c r="E11" s="36"/>
      <c r="F11" s="37">
        <f>SUM(F8:F10)</f>
        <v>76475</v>
      </c>
      <c r="G11" s="36"/>
      <c r="H11" s="39">
        <f>SUM(H8:H10)</f>
        <v>0</v>
      </c>
      <c r="J11" s="18"/>
      <c r="K11" s="8"/>
      <c r="L11" s="9"/>
    </row>
    <row r="12" spans="1:12" s="4" customFormat="1" ht="15" customHeight="1" x14ac:dyDescent="0.3">
      <c r="A12" s="3"/>
      <c r="B12" s="3"/>
      <c r="C12" s="29" t="s">
        <v>16</v>
      </c>
      <c r="D12" s="30"/>
      <c r="E12" s="31"/>
      <c r="F12" s="32">
        <f>ROUND(F11*21%,2)</f>
        <v>16059.75</v>
      </c>
      <c r="G12" s="31"/>
      <c r="H12" s="33">
        <f>ROUND(H11*21%,2)</f>
        <v>0</v>
      </c>
      <c r="J12" s="18"/>
      <c r="K12" s="8"/>
      <c r="L12" s="9"/>
    </row>
    <row r="13" spans="1:12" s="4" customFormat="1" ht="15" customHeight="1" x14ac:dyDescent="0.3">
      <c r="A13" s="3"/>
      <c r="B13" s="3"/>
      <c r="C13" s="29" t="s">
        <v>17</v>
      </c>
      <c r="D13" s="30"/>
      <c r="E13" s="31"/>
      <c r="F13" s="32">
        <f>F11+F12</f>
        <v>92534.75</v>
      </c>
      <c r="G13" s="31"/>
      <c r="H13" s="33">
        <f>H11+H12</f>
        <v>0</v>
      </c>
      <c r="J13" s="18"/>
      <c r="K13" s="8"/>
      <c r="L13" s="9"/>
    </row>
    <row r="14" spans="1:12" ht="15" customHeight="1" x14ac:dyDescent="0.25">
      <c r="A14" s="20"/>
      <c r="B14" s="20"/>
      <c r="C14" s="20"/>
      <c r="D14" s="21"/>
      <c r="E14" s="22"/>
      <c r="F14" s="22"/>
      <c r="G14" s="22"/>
      <c r="H14" s="16"/>
      <c r="J14" s="15"/>
    </row>
    <row r="15" spans="1:12" x14ac:dyDescent="0.25">
      <c r="A15" s="15"/>
      <c r="B15" s="15"/>
      <c r="C15" s="15"/>
      <c r="D15" s="16"/>
      <c r="E15" s="16"/>
      <c r="F15" s="16"/>
      <c r="G15" s="16"/>
      <c r="H15" s="16"/>
      <c r="J15" s="15"/>
    </row>
    <row r="16" spans="1:12" s="7" customFormat="1" ht="53.25" customHeight="1" x14ac:dyDescent="0.2">
      <c r="A16" s="59" t="s">
        <v>8</v>
      </c>
      <c r="B16" s="60"/>
      <c r="C16" s="1"/>
      <c r="D16" s="23"/>
      <c r="E16" s="6" t="s">
        <v>9</v>
      </c>
      <c r="F16" s="57"/>
      <c r="G16" s="57"/>
      <c r="H16" s="57"/>
      <c r="J16" s="19"/>
    </row>
    <row r="17" spans="1:10" s="7" customFormat="1" ht="39" customHeight="1" x14ac:dyDescent="0.2">
      <c r="A17" s="59" t="s">
        <v>10</v>
      </c>
      <c r="B17" s="60"/>
      <c r="C17" s="1"/>
      <c r="D17" s="23"/>
      <c r="E17" s="6" t="s">
        <v>11</v>
      </c>
      <c r="F17" s="57"/>
      <c r="G17" s="57"/>
      <c r="H17" s="57"/>
      <c r="J17" s="19"/>
    </row>
    <row r="18" spans="1:10" s="7" customFormat="1" ht="54" customHeight="1" x14ac:dyDescent="0.2">
      <c r="A18" s="59" t="s">
        <v>12</v>
      </c>
      <c r="B18" s="60"/>
      <c r="C18" s="1"/>
      <c r="D18" s="23"/>
      <c r="E18" s="6" t="s">
        <v>13</v>
      </c>
      <c r="F18" s="57"/>
      <c r="G18" s="57"/>
      <c r="H18" s="57"/>
      <c r="J18" s="19"/>
    </row>
    <row r="19" spans="1:10" ht="15" customHeight="1" x14ac:dyDescent="0.25">
      <c r="A19" s="15"/>
      <c r="B19" s="15"/>
      <c r="C19" s="15"/>
      <c r="D19" s="16"/>
      <c r="E19" s="16"/>
      <c r="F19" s="16"/>
      <c r="G19" s="16"/>
      <c r="H19" s="16"/>
      <c r="I19" s="15"/>
      <c r="J19" s="15"/>
    </row>
    <row r="20" spans="1:10" x14ac:dyDescent="0.25">
      <c r="A20" s="50" t="str">
        <f>_xlfn.CONCAT("* El Presupuesto Base de Licitación de la oferta debe coincidir con el importe indicado en la proposición económica y no puede ser superior al PBL de ",TEXT(F13,"0.000,00 €"))</f>
        <v>* El Presupuesto Base de Licitación de la oferta debe coincidir con el importe indicado en la proposición económica y no puede ser superior al PBL de 92.534,75 €</v>
      </c>
      <c r="B20" s="15"/>
      <c r="D20" s="16"/>
      <c r="E20" s="16"/>
      <c r="F20" s="16"/>
      <c r="G20" s="16"/>
      <c r="H20" s="16"/>
      <c r="I20" s="15"/>
      <c r="J20" s="15"/>
    </row>
    <row r="21" spans="1:10" x14ac:dyDescent="0.25">
      <c r="A21" s="15"/>
      <c r="B21" s="15"/>
      <c r="C21" s="15"/>
      <c r="D21" s="16"/>
      <c r="E21" s="16"/>
      <c r="F21" s="16"/>
      <c r="G21" s="16"/>
      <c r="H21" s="16"/>
      <c r="I21" s="15"/>
      <c r="J21" s="15"/>
    </row>
    <row r="22" spans="1:10" x14ac:dyDescent="0.25">
      <c r="A22" s="15"/>
      <c r="B22" s="15"/>
      <c r="C22" s="15"/>
      <c r="D22" s="16"/>
      <c r="E22" s="16"/>
      <c r="F22" s="16"/>
      <c r="G22" s="16"/>
      <c r="H22" s="16"/>
      <c r="I22" s="15"/>
      <c r="J22" s="15"/>
    </row>
  </sheetData>
  <sheetProtection algorithmName="SHA-512" hashValue="sZ0qSY0T+ZgWzk5doXZmRQyqj3qsQ8+Gz3dyUI2DSFtxHat93Vd/rNro27waFGnjgkX5hVnNczmVA2wAdnByUA==" saltValue="nrZvQfsz88h+9C1ETU0PCw==" spinCount="100000" sheet="1" selectLockedCells="1"/>
  <mergeCells count="7">
    <mergeCell ref="F17:H17"/>
    <mergeCell ref="A2:H2"/>
    <mergeCell ref="A18:B18"/>
    <mergeCell ref="F18:H18"/>
    <mergeCell ref="A16:B16"/>
    <mergeCell ref="F16:H16"/>
    <mergeCell ref="A17:B17"/>
  </mergeCells>
  <dataValidations disablePrompts="1" count="1">
    <dataValidation type="list" allowBlank="1" showInputMessage="1" showErrorMessage="1" sqref="B8:B14" xr:uid="{00000000-0002-0000-0000-000000000000}">
      <formula1>"Capítulo,Partida,Mano de obra,Maquinaria,Material,Otros,"</formula1>
    </dataValidation>
  </dataValidation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mayte</dc:creator>
  <cp:lastModifiedBy>García Martín, Amaya</cp:lastModifiedBy>
  <cp:lastPrinted>2022-03-24T11:49:28Z</cp:lastPrinted>
  <dcterms:created xsi:type="dcterms:W3CDTF">2012-02-23T09:52:21Z</dcterms:created>
  <dcterms:modified xsi:type="dcterms:W3CDTF">2022-09-27T07:43:33Z</dcterms:modified>
</cp:coreProperties>
</file>