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1 C_ADMINIST\6012200227_2000003170_ObO_REMODELACION DEPOSITO SACEDAL (2lotes)\2. Licitacion\A_publicar\2000003170\"/>
    </mc:Choice>
  </mc:AlternateContent>
  <xr:revisionPtr revIDLastSave="0" documentId="8_{3FBFF282-BA19-4F03-9CB6-5C51D42CC03F}" xr6:coauthVersionLast="36" xr6:coauthVersionMax="36" xr10:uidLastSave="{00000000-0000-0000-0000-000000000000}"/>
  <bookViews>
    <workbookView xWindow="0" yWindow="0" windowWidth="12750" windowHeight="12090" xr2:uid="{54C22187-711D-4A49-B05A-84A4F591DB27}"/>
  </bookViews>
  <sheets>
    <sheet name="Hoja1" sheetId="1" r:id="rId1"/>
  </sheets>
  <definedNames>
    <definedName name="_xlnm._FilterDatabase" localSheetId="0" hidden="1">Hoja1!$C$1:$C$1122</definedName>
    <definedName name="_xlnm.Print_Area" localSheetId="0">Hoja1!$A$1:$J$1142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118" i="1" l="1"/>
  <c r="I1119" i="1" s="1"/>
  <c r="H1117" i="1"/>
  <c r="J1112" i="1"/>
  <c r="J1111" i="1"/>
  <c r="H1110" i="1"/>
  <c r="J1107" i="1"/>
  <c r="J1106" i="1"/>
  <c r="J1105" i="1"/>
  <c r="J1104" i="1"/>
  <c r="J1103" i="1"/>
  <c r="H1102" i="1"/>
  <c r="J1099" i="1"/>
  <c r="J1098" i="1"/>
  <c r="J1097" i="1"/>
  <c r="J1096" i="1"/>
  <c r="J1095" i="1"/>
  <c r="H1094" i="1"/>
  <c r="H1093" i="1"/>
  <c r="J1088" i="1"/>
  <c r="J1087" i="1"/>
  <c r="H1086" i="1"/>
  <c r="J1081" i="1"/>
  <c r="J1080" i="1"/>
  <c r="J1079" i="1"/>
  <c r="H1078" i="1"/>
  <c r="J1075" i="1"/>
  <c r="J1074" i="1"/>
  <c r="J1073" i="1"/>
  <c r="J1072" i="1"/>
  <c r="J1071" i="1"/>
  <c r="J1070" i="1"/>
  <c r="J1069" i="1"/>
  <c r="H1068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H1052" i="1"/>
  <c r="J1049" i="1"/>
  <c r="J1048" i="1"/>
  <c r="J1047" i="1"/>
  <c r="J1046" i="1"/>
  <c r="J1045" i="1"/>
  <c r="J1044" i="1"/>
  <c r="J1043" i="1"/>
  <c r="J1042" i="1"/>
  <c r="J1041" i="1"/>
  <c r="J1040" i="1"/>
  <c r="J1039" i="1"/>
  <c r="H1038" i="1"/>
  <c r="H1037" i="1"/>
  <c r="J1032" i="1"/>
  <c r="J1031" i="1"/>
  <c r="H1030" i="1"/>
  <c r="J1027" i="1"/>
  <c r="J1026" i="1"/>
  <c r="J1025" i="1"/>
  <c r="J1024" i="1"/>
  <c r="J1023" i="1"/>
  <c r="J1022" i="1"/>
  <c r="J1021" i="1"/>
  <c r="J1020" i="1"/>
  <c r="J1019" i="1"/>
  <c r="H1018" i="1"/>
  <c r="J1015" i="1"/>
  <c r="J1014" i="1"/>
  <c r="J1013" i="1"/>
  <c r="J1012" i="1"/>
  <c r="J1011" i="1"/>
  <c r="J1010" i="1"/>
  <c r="H1009" i="1"/>
  <c r="J1006" i="1"/>
  <c r="J1005" i="1"/>
  <c r="J1004" i="1"/>
  <c r="J1003" i="1"/>
  <c r="J1002" i="1"/>
  <c r="J1001" i="1"/>
  <c r="J1000" i="1"/>
  <c r="H999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H984" i="1"/>
  <c r="J981" i="1"/>
  <c r="I982" i="1" s="1"/>
  <c r="I980" i="1" s="1"/>
  <c r="H980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H945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H909" i="1"/>
  <c r="J906" i="1"/>
  <c r="J905" i="1"/>
  <c r="J904" i="1"/>
  <c r="J903" i="1"/>
  <c r="H902" i="1"/>
  <c r="H901" i="1"/>
  <c r="J896" i="1"/>
  <c r="J895" i="1"/>
  <c r="J894" i="1"/>
  <c r="J893" i="1"/>
  <c r="J892" i="1"/>
  <c r="J891" i="1"/>
  <c r="H890" i="1"/>
  <c r="J887" i="1"/>
  <c r="J886" i="1"/>
  <c r="J885" i="1"/>
  <c r="J884" i="1"/>
  <c r="J883" i="1"/>
  <c r="J882" i="1"/>
  <c r="J881" i="1"/>
  <c r="J880" i="1"/>
  <c r="H879" i="1"/>
  <c r="J876" i="1"/>
  <c r="J875" i="1"/>
  <c r="J874" i="1"/>
  <c r="J873" i="1"/>
  <c r="J872" i="1"/>
  <c r="J871" i="1"/>
  <c r="J870" i="1"/>
  <c r="H869" i="1"/>
  <c r="J866" i="1"/>
  <c r="J865" i="1"/>
  <c r="J864" i="1"/>
  <c r="J863" i="1"/>
  <c r="J862" i="1"/>
  <c r="J861" i="1"/>
  <c r="J860" i="1"/>
  <c r="J859" i="1"/>
  <c r="J858" i="1"/>
  <c r="J857" i="1"/>
  <c r="H856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H841" i="1"/>
  <c r="J838" i="1"/>
  <c r="J837" i="1"/>
  <c r="J836" i="1"/>
  <c r="J835" i="1"/>
  <c r="H834" i="1"/>
  <c r="H833" i="1"/>
  <c r="J828" i="1"/>
  <c r="J827" i="1"/>
  <c r="J826" i="1"/>
  <c r="J825" i="1"/>
  <c r="J824" i="1"/>
  <c r="J823" i="1"/>
  <c r="H822" i="1"/>
  <c r="J819" i="1"/>
  <c r="I820" i="1" s="1"/>
  <c r="I818" i="1" s="1"/>
  <c r="H818" i="1"/>
  <c r="J815" i="1"/>
  <c r="I816" i="1" s="1"/>
  <c r="I814" i="1" s="1"/>
  <c r="H814" i="1"/>
  <c r="J811" i="1"/>
  <c r="J810" i="1"/>
  <c r="J809" i="1"/>
  <c r="J808" i="1"/>
  <c r="J807" i="1"/>
  <c r="J806" i="1"/>
  <c r="J805" i="1"/>
  <c r="J804" i="1"/>
  <c r="H803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H786" i="1"/>
  <c r="J783" i="1"/>
  <c r="J782" i="1"/>
  <c r="J781" i="1"/>
  <c r="J780" i="1"/>
  <c r="J779" i="1"/>
  <c r="J778" i="1"/>
  <c r="J777" i="1"/>
  <c r="J776" i="1"/>
  <c r="J775" i="1"/>
  <c r="H774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H757" i="1"/>
  <c r="J754" i="1"/>
  <c r="J753" i="1"/>
  <c r="J752" i="1"/>
  <c r="J751" i="1"/>
  <c r="J750" i="1"/>
  <c r="J749" i="1"/>
  <c r="J748" i="1"/>
  <c r="J747" i="1"/>
  <c r="J746" i="1"/>
  <c r="H745" i="1"/>
  <c r="J742" i="1"/>
  <c r="J741" i="1"/>
  <c r="J740" i="1"/>
  <c r="H739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H720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H698" i="1"/>
  <c r="H697" i="1"/>
  <c r="J692" i="1"/>
  <c r="J691" i="1"/>
  <c r="J690" i="1"/>
  <c r="J689" i="1"/>
  <c r="J688" i="1"/>
  <c r="J687" i="1"/>
  <c r="J686" i="1"/>
  <c r="H685" i="1"/>
  <c r="J682" i="1"/>
  <c r="J681" i="1"/>
  <c r="H680" i="1"/>
  <c r="J675" i="1"/>
  <c r="J674" i="1"/>
  <c r="J673" i="1"/>
  <c r="H672" i="1"/>
  <c r="J669" i="1"/>
  <c r="J668" i="1"/>
  <c r="J667" i="1"/>
  <c r="J666" i="1"/>
  <c r="H665" i="1"/>
  <c r="H664" i="1"/>
  <c r="J661" i="1"/>
  <c r="J658" i="1"/>
  <c r="J657" i="1"/>
  <c r="J656" i="1"/>
  <c r="H655" i="1"/>
  <c r="H654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H632" i="1"/>
  <c r="H631" i="1"/>
  <c r="H630" i="1"/>
  <c r="H629" i="1"/>
  <c r="J624" i="1"/>
  <c r="J623" i="1"/>
  <c r="J622" i="1"/>
  <c r="J621" i="1"/>
  <c r="H620" i="1"/>
  <c r="J617" i="1"/>
  <c r="I618" i="1" s="1"/>
  <c r="J618" i="1" s="1"/>
  <c r="J616" i="1" s="1"/>
  <c r="H616" i="1"/>
  <c r="J613" i="1"/>
  <c r="I614" i="1" s="1"/>
  <c r="I612" i="1" s="1"/>
  <c r="H612" i="1"/>
  <c r="J609" i="1"/>
  <c r="J608" i="1"/>
  <c r="J607" i="1"/>
  <c r="J606" i="1"/>
  <c r="J605" i="1"/>
  <c r="J604" i="1"/>
  <c r="J603" i="1"/>
  <c r="J602" i="1"/>
  <c r="J601" i="1"/>
  <c r="J600" i="1"/>
  <c r="J599" i="1"/>
  <c r="H598" i="1"/>
  <c r="J595" i="1"/>
  <c r="J594" i="1"/>
  <c r="J593" i="1"/>
  <c r="J592" i="1"/>
  <c r="J591" i="1"/>
  <c r="J590" i="1"/>
  <c r="H589" i="1"/>
  <c r="H588" i="1"/>
  <c r="J581" i="1"/>
  <c r="J580" i="1"/>
  <c r="J579" i="1"/>
  <c r="J578" i="1"/>
  <c r="J577" i="1"/>
  <c r="H576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H561" i="1"/>
  <c r="H560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H545" i="1"/>
  <c r="J540" i="1"/>
  <c r="I541" i="1" s="1"/>
  <c r="H539" i="1"/>
  <c r="J536" i="1"/>
  <c r="J535" i="1"/>
  <c r="J534" i="1"/>
  <c r="J533" i="1"/>
  <c r="J532" i="1"/>
  <c r="H531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H512" i="1"/>
  <c r="J509" i="1"/>
  <c r="J508" i="1"/>
  <c r="J507" i="1"/>
  <c r="J506" i="1"/>
  <c r="J505" i="1"/>
  <c r="J504" i="1"/>
  <c r="J503" i="1"/>
  <c r="J502" i="1"/>
  <c r="J501" i="1"/>
  <c r="J500" i="1"/>
  <c r="H499" i="1"/>
  <c r="H498" i="1"/>
  <c r="J493" i="1"/>
  <c r="J492" i="1"/>
  <c r="J491" i="1"/>
  <c r="J490" i="1"/>
  <c r="J489" i="1"/>
  <c r="J488" i="1"/>
  <c r="J487" i="1"/>
  <c r="J486" i="1"/>
  <c r="J485" i="1"/>
  <c r="J484" i="1"/>
  <c r="J483" i="1"/>
  <c r="H482" i="1"/>
  <c r="J479" i="1"/>
  <c r="J478" i="1"/>
  <c r="J477" i="1"/>
  <c r="J476" i="1"/>
  <c r="J475" i="1"/>
  <c r="J474" i="1"/>
  <c r="H473" i="1"/>
  <c r="J470" i="1"/>
  <c r="J469" i="1"/>
  <c r="H468" i="1"/>
  <c r="J463" i="1"/>
  <c r="J462" i="1"/>
  <c r="J461" i="1"/>
  <c r="H460" i="1"/>
  <c r="H459" i="1"/>
  <c r="J454" i="1"/>
  <c r="J453" i="1"/>
  <c r="J452" i="1"/>
  <c r="J451" i="1"/>
  <c r="J450" i="1"/>
  <c r="J449" i="1"/>
  <c r="J448" i="1"/>
  <c r="H447" i="1"/>
  <c r="J442" i="1"/>
  <c r="J441" i="1"/>
  <c r="J440" i="1"/>
  <c r="J439" i="1"/>
  <c r="J438" i="1"/>
  <c r="J437" i="1"/>
  <c r="J436" i="1"/>
  <c r="J435" i="1"/>
  <c r="J434" i="1"/>
  <c r="J433" i="1"/>
  <c r="H432" i="1"/>
  <c r="J429" i="1"/>
  <c r="J428" i="1"/>
  <c r="J427" i="1"/>
  <c r="J426" i="1"/>
  <c r="J425" i="1"/>
  <c r="H424" i="1"/>
  <c r="H423" i="1"/>
  <c r="J418" i="1"/>
  <c r="J417" i="1"/>
  <c r="J416" i="1"/>
  <c r="J415" i="1"/>
  <c r="J414" i="1"/>
  <c r="H413" i="1"/>
  <c r="J410" i="1"/>
  <c r="J409" i="1"/>
  <c r="J408" i="1"/>
  <c r="J407" i="1"/>
  <c r="J406" i="1"/>
  <c r="H405" i="1"/>
  <c r="J402" i="1"/>
  <c r="J401" i="1"/>
  <c r="J400" i="1"/>
  <c r="J399" i="1"/>
  <c r="J398" i="1"/>
  <c r="H397" i="1"/>
  <c r="H396" i="1"/>
  <c r="H395" i="1"/>
  <c r="H394" i="1"/>
  <c r="J389" i="1"/>
  <c r="J388" i="1"/>
  <c r="J387" i="1"/>
  <c r="J386" i="1"/>
  <c r="H385" i="1"/>
  <c r="J380" i="1"/>
  <c r="J379" i="1"/>
  <c r="J378" i="1"/>
  <c r="J377" i="1"/>
  <c r="J376" i="1"/>
  <c r="J375" i="1"/>
  <c r="H374" i="1"/>
  <c r="J371" i="1"/>
  <c r="J370" i="1"/>
  <c r="J369" i="1"/>
  <c r="J368" i="1"/>
  <c r="J367" i="1"/>
  <c r="J366" i="1"/>
  <c r="J365" i="1"/>
  <c r="J364" i="1"/>
  <c r="J363" i="1"/>
  <c r="J362" i="1"/>
  <c r="J361" i="1"/>
  <c r="H360" i="1"/>
  <c r="H359" i="1"/>
  <c r="J354" i="1"/>
  <c r="J353" i="1"/>
  <c r="J352" i="1"/>
  <c r="J351" i="1"/>
  <c r="H350" i="1"/>
  <c r="J347" i="1"/>
  <c r="J346" i="1"/>
  <c r="J345" i="1"/>
  <c r="J344" i="1"/>
  <c r="J343" i="1"/>
  <c r="J342" i="1"/>
  <c r="H341" i="1"/>
  <c r="H340" i="1"/>
  <c r="J335" i="1"/>
  <c r="J334" i="1"/>
  <c r="J333" i="1"/>
  <c r="J332" i="1"/>
  <c r="H331" i="1"/>
  <c r="H330" i="1"/>
  <c r="J325" i="1"/>
  <c r="J324" i="1"/>
  <c r="J323" i="1"/>
  <c r="J322" i="1"/>
  <c r="J321" i="1"/>
  <c r="H320" i="1"/>
  <c r="J317" i="1"/>
  <c r="J316" i="1"/>
  <c r="J315" i="1"/>
  <c r="J314" i="1"/>
  <c r="J313" i="1"/>
  <c r="H312" i="1"/>
  <c r="J309" i="1"/>
  <c r="J308" i="1"/>
  <c r="J307" i="1"/>
  <c r="J306" i="1"/>
  <c r="H305" i="1"/>
  <c r="H304" i="1"/>
  <c r="J299" i="1"/>
  <c r="J298" i="1"/>
  <c r="J297" i="1"/>
  <c r="J296" i="1"/>
  <c r="J295" i="1"/>
  <c r="J294" i="1"/>
  <c r="J293" i="1"/>
  <c r="J292" i="1"/>
  <c r="H291" i="1"/>
  <c r="J288" i="1"/>
  <c r="J287" i="1"/>
  <c r="J286" i="1"/>
  <c r="J285" i="1"/>
  <c r="J284" i="1"/>
  <c r="J283" i="1"/>
  <c r="J282" i="1"/>
  <c r="J281" i="1"/>
  <c r="H280" i="1"/>
  <c r="J277" i="1"/>
  <c r="J276" i="1"/>
  <c r="J275" i="1"/>
  <c r="J274" i="1"/>
  <c r="H273" i="1"/>
  <c r="H272" i="1"/>
  <c r="J267" i="1"/>
  <c r="J266" i="1"/>
  <c r="J265" i="1"/>
  <c r="J264" i="1"/>
  <c r="J263" i="1"/>
  <c r="J262" i="1"/>
  <c r="H261" i="1"/>
  <c r="J258" i="1"/>
  <c r="J257" i="1"/>
  <c r="J256" i="1"/>
  <c r="J255" i="1"/>
  <c r="J254" i="1"/>
  <c r="J253" i="1"/>
  <c r="J252" i="1"/>
  <c r="J251" i="1"/>
  <c r="J250" i="1"/>
  <c r="H249" i="1"/>
  <c r="J246" i="1"/>
  <c r="J245" i="1"/>
  <c r="J244" i="1"/>
  <c r="J243" i="1"/>
  <c r="H242" i="1"/>
  <c r="H241" i="1"/>
  <c r="J236" i="1"/>
  <c r="J235" i="1"/>
  <c r="J234" i="1"/>
  <c r="J233" i="1"/>
  <c r="J232" i="1"/>
  <c r="J231" i="1"/>
  <c r="J230" i="1"/>
  <c r="J229" i="1"/>
  <c r="J228" i="1"/>
  <c r="J227" i="1"/>
  <c r="H226" i="1"/>
  <c r="J223" i="1"/>
  <c r="J222" i="1"/>
  <c r="J221" i="1"/>
  <c r="J220" i="1"/>
  <c r="J219" i="1"/>
  <c r="H218" i="1"/>
  <c r="H217" i="1"/>
  <c r="J212" i="1"/>
  <c r="J211" i="1"/>
  <c r="J210" i="1"/>
  <c r="J209" i="1"/>
  <c r="J208" i="1"/>
  <c r="J207" i="1"/>
  <c r="J206" i="1"/>
  <c r="J205" i="1"/>
  <c r="H204" i="1"/>
  <c r="J201" i="1"/>
  <c r="J200" i="1"/>
  <c r="J199" i="1"/>
  <c r="J198" i="1"/>
  <c r="J197" i="1"/>
  <c r="H196" i="1"/>
  <c r="H195" i="1"/>
  <c r="J190" i="1"/>
  <c r="J189" i="1"/>
  <c r="J188" i="1"/>
  <c r="J187" i="1"/>
  <c r="J186" i="1"/>
  <c r="J185" i="1"/>
  <c r="H184" i="1"/>
  <c r="J181" i="1"/>
  <c r="J180" i="1"/>
  <c r="H179" i="1"/>
  <c r="J176" i="1"/>
  <c r="J175" i="1"/>
  <c r="J174" i="1"/>
  <c r="J173" i="1"/>
  <c r="J172" i="1"/>
  <c r="J171" i="1"/>
  <c r="H170" i="1"/>
  <c r="H169" i="1"/>
  <c r="J162" i="1"/>
  <c r="J161" i="1"/>
  <c r="J160" i="1"/>
  <c r="J159" i="1"/>
  <c r="J158" i="1"/>
  <c r="J157" i="1"/>
  <c r="J156" i="1"/>
  <c r="J155" i="1"/>
  <c r="J154" i="1"/>
  <c r="H153" i="1"/>
  <c r="J150" i="1"/>
  <c r="I151" i="1" s="1"/>
  <c r="I149" i="1" s="1"/>
  <c r="H149" i="1"/>
  <c r="J146" i="1"/>
  <c r="J145" i="1"/>
  <c r="J144" i="1"/>
  <c r="J143" i="1"/>
  <c r="H142" i="1"/>
  <c r="H141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H126" i="1"/>
  <c r="J123" i="1"/>
  <c r="J122" i="1"/>
  <c r="J121" i="1"/>
  <c r="J120" i="1"/>
  <c r="J119" i="1"/>
  <c r="H118" i="1"/>
  <c r="J113" i="1"/>
  <c r="I114" i="1" s="1"/>
  <c r="H112" i="1"/>
  <c r="J109" i="1"/>
  <c r="J108" i="1"/>
  <c r="J107" i="1"/>
  <c r="J106" i="1"/>
  <c r="J105" i="1"/>
  <c r="J104" i="1"/>
  <c r="J103" i="1"/>
  <c r="J102" i="1"/>
  <c r="J101" i="1"/>
  <c r="J100" i="1"/>
  <c r="J99" i="1"/>
  <c r="H98" i="1"/>
  <c r="H97" i="1"/>
  <c r="J92" i="1"/>
  <c r="J91" i="1"/>
  <c r="H90" i="1"/>
  <c r="J87" i="1"/>
  <c r="J86" i="1"/>
  <c r="J85" i="1"/>
  <c r="J84" i="1"/>
  <c r="J83" i="1"/>
  <c r="J82" i="1"/>
  <c r="H81" i="1"/>
  <c r="H80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H64" i="1"/>
  <c r="J59" i="1"/>
  <c r="J58" i="1"/>
  <c r="J57" i="1"/>
  <c r="J56" i="1"/>
  <c r="J55" i="1"/>
  <c r="J54" i="1"/>
  <c r="H53" i="1"/>
  <c r="J50" i="1"/>
  <c r="J49" i="1"/>
  <c r="J48" i="1"/>
  <c r="J47" i="1"/>
  <c r="H46" i="1"/>
  <c r="J43" i="1"/>
  <c r="J42" i="1"/>
  <c r="H41" i="1"/>
  <c r="J38" i="1"/>
  <c r="J37" i="1"/>
  <c r="J36" i="1"/>
  <c r="J35" i="1"/>
  <c r="J34" i="1"/>
  <c r="J33" i="1"/>
  <c r="J32" i="1"/>
  <c r="H31" i="1"/>
  <c r="H30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H8" i="1"/>
  <c r="H7" i="1"/>
  <c r="H6" i="1"/>
  <c r="H5" i="1"/>
  <c r="H4" i="1"/>
  <c r="I182" i="1" l="1"/>
  <c r="I179" i="1" s="1"/>
  <c r="I44" i="1"/>
  <c r="J44" i="1" s="1"/>
  <c r="J41" i="1" s="1"/>
  <c r="I93" i="1"/>
  <c r="I90" i="1" s="1"/>
  <c r="I1089" i="1"/>
  <c r="J1089" i="1" s="1"/>
  <c r="J1086" i="1" s="1"/>
  <c r="I1016" i="1"/>
  <c r="I1009" i="1" s="1"/>
  <c r="I1100" i="1"/>
  <c r="J1100" i="1" s="1"/>
  <c r="J1094" i="1" s="1"/>
  <c r="I574" i="1"/>
  <c r="I561" i="1" s="1"/>
  <c r="I1082" i="1"/>
  <c r="I1078" i="1" s="1"/>
  <c r="I907" i="1"/>
  <c r="J907" i="1" s="1"/>
  <c r="J902" i="1" s="1"/>
  <c r="I676" i="1"/>
  <c r="I672" i="1" s="1"/>
  <c r="I755" i="1"/>
  <c r="I745" i="1" s="1"/>
  <c r="I1033" i="1"/>
  <c r="I1030" i="1" s="1"/>
  <c r="I1076" i="1"/>
  <c r="J1076" i="1" s="1"/>
  <c r="J1068" i="1" s="1"/>
  <c r="I139" i="1"/>
  <c r="I126" i="1" s="1"/>
  <c r="I411" i="1"/>
  <c r="J411" i="1" s="1"/>
  <c r="J405" i="1" s="1"/>
  <c r="I464" i="1"/>
  <c r="I460" i="1" s="1"/>
  <c r="I596" i="1"/>
  <c r="J596" i="1" s="1"/>
  <c r="J589" i="1" s="1"/>
  <c r="I355" i="1"/>
  <c r="I350" i="1" s="1"/>
  <c r="I812" i="1"/>
  <c r="I803" i="1" s="1"/>
  <c r="I202" i="1"/>
  <c r="I196" i="1" s="1"/>
  <c r="I278" i="1"/>
  <c r="I273" i="1" s="1"/>
  <c r="I310" i="1"/>
  <c r="I305" i="1" s="1"/>
  <c r="I247" i="1"/>
  <c r="I242" i="1" s="1"/>
  <c r="I659" i="1"/>
  <c r="J659" i="1" s="1"/>
  <c r="J655" i="1" s="1"/>
  <c r="I662" i="1" s="1"/>
  <c r="I539" i="1"/>
  <c r="J541" i="1"/>
  <c r="J539" i="1" s="1"/>
  <c r="I177" i="1"/>
  <c r="I268" i="1"/>
  <c r="J268" i="1" s="1"/>
  <c r="J261" i="1" s="1"/>
  <c r="I372" i="1"/>
  <c r="I360" i="1" s="1"/>
  <c r="I625" i="1"/>
  <c r="J625" i="1" s="1"/>
  <c r="J620" i="1" s="1"/>
  <c r="I867" i="1"/>
  <c r="J867" i="1" s="1"/>
  <c r="J856" i="1" s="1"/>
  <c r="I943" i="1"/>
  <c r="I909" i="1" s="1"/>
  <c r="I124" i="1"/>
  <c r="I118" i="1" s="1"/>
  <c r="I381" i="1"/>
  <c r="J381" i="1" s="1"/>
  <c r="J374" i="1" s="1"/>
  <c r="I390" i="1"/>
  <c r="I403" i="1"/>
  <c r="J403" i="1" s="1"/>
  <c r="J397" i="1" s="1"/>
  <c r="I650" i="1"/>
  <c r="I632" i="1" s="1"/>
  <c r="I670" i="1"/>
  <c r="J670" i="1" s="1"/>
  <c r="J665" i="1" s="1"/>
  <c r="I784" i="1"/>
  <c r="I774" i="1" s="1"/>
  <c r="I877" i="1"/>
  <c r="J877" i="1" s="1"/>
  <c r="J869" i="1" s="1"/>
  <c r="I888" i="1"/>
  <c r="I879" i="1" s="1"/>
  <c r="I978" i="1"/>
  <c r="J978" i="1" s="1"/>
  <c r="J945" i="1" s="1"/>
  <c r="I28" i="1"/>
  <c r="J28" i="1" s="1"/>
  <c r="J8" i="1" s="1"/>
  <c r="I51" i="1"/>
  <c r="I46" i="1" s="1"/>
  <c r="I78" i="1"/>
  <c r="J78" i="1" s="1"/>
  <c r="J64" i="1" s="1"/>
  <c r="I110" i="1"/>
  <c r="I98" i="1" s="1"/>
  <c r="J151" i="1"/>
  <c r="J149" i="1" s="1"/>
  <c r="I616" i="1"/>
  <c r="I683" i="1"/>
  <c r="J683" i="1" s="1"/>
  <c r="J680" i="1" s="1"/>
  <c r="I737" i="1"/>
  <c r="J737" i="1" s="1"/>
  <c r="J720" i="1" s="1"/>
  <c r="J820" i="1"/>
  <c r="J818" i="1" s="1"/>
  <c r="I1007" i="1"/>
  <c r="I999" i="1" s="1"/>
  <c r="I213" i="1"/>
  <c r="I204" i="1" s="1"/>
  <c r="I1028" i="1"/>
  <c r="I1018" i="1" s="1"/>
  <c r="I1050" i="1"/>
  <c r="I1038" i="1" s="1"/>
  <c r="I88" i="1"/>
  <c r="J88" i="1" s="1"/>
  <c r="J81" i="1" s="1"/>
  <c r="I147" i="1"/>
  <c r="J147" i="1" s="1"/>
  <c r="J142" i="1" s="1"/>
  <c r="I326" i="1"/>
  <c r="I320" i="1" s="1"/>
  <c r="I336" i="1"/>
  <c r="I331" i="1" s="1"/>
  <c r="I348" i="1"/>
  <c r="J348" i="1" s="1"/>
  <c r="J341" i="1" s="1"/>
  <c r="I443" i="1"/>
  <c r="J443" i="1" s="1"/>
  <c r="J432" i="1" s="1"/>
  <c r="I471" i="1"/>
  <c r="I468" i="1" s="1"/>
  <c r="I510" i="1"/>
  <c r="J510" i="1" s="1"/>
  <c r="J499" i="1" s="1"/>
  <c r="I829" i="1"/>
  <c r="I822" i="1" s="1"/>
  <c r="I897" i="1"/>
  <c r="I890" i="1" s="1"/>
  <c r="I1113" i="1"/>
  <c r="I1110" i="1" s="1"/>
  <c r="I163" i="1"/>
  <c r="J163" i="1" s="1"/>
  <c r="J153" i="1" s="1"/>
  <c r="I419" i="1"/>
  <c r="I413" i="1" s="1"/>
  <c r="I430" i="1"/>
  <c r="I424" i="1" s="1"/>
  <c r="I455" i="1"/>
  <c r="J455" i="1" s="1"/>
  <c r="J447" i="1" s="1"/>
  <c r="I558" i="1"/>
  <c r="I545" i="1" s="1"/>
  <c r="I582" i="1"/>
  <c r="J582" i="1" s="1"/>
  <c r="J576" i="1" s="1"/>
  <c r="I693" i="1"/>
  <c r="I685" i="1" s="1"/>
  <c r="I839" i="1"/>
  <c r="I834" i="1" s="1"/>
  <c r="I854" i="1"/>
  <c r="J854" i="1" s="1"/>
  <c r="J841" i="1" s="1"/>
  <c r="I997" i="1"/>
  <c r="I984" i="1" s="1"/>
  <c r="I60" i="1"/>
  <c r="I53" i="1" s="1"/>
  <c r="I224" i="1"/>
  <c r="I218" i="1" s="1"/>
  <c r="I480" i="1"/>
  <c r="J480" i="1" s="1"/>
  <c r="J473" i="1" s="1"/>
  <c r="I537" i="1"/>
  <c r="I531" i="1" s="1"/>
  <c r="I610" i="1"/>
  <c r="I598" i="1" s="1"/>
  <c r="I718" i="1"/>
  <c r="J718" i="1" s="1"/>
  <c r="J698" i="1" s="1"/>
  <c r="I1066" i="1"/>
  <c r="J1066" i="1" s="1"/>
  <c r="J1052" i="1" s="1"/>
  <c r="I1108" i="1"/>
  <c r="J1108" i="1" s="1"/>
  <c r="J1102" i="1" s="1"/>
  <c r="I41" i="1"/>
  <c r="I112" i="1"/>
  <c r="J114" i="1"/>
  <c r="J112" i="1" s="1"/>
  <c r="I300" i="1"/>
  <c r="I237" i="1"/>
  <c r="I318" i="1"/>
  <c r="I743" i="1"/>
  <c r="I191" i="1"/>
  <c r="I494" i="1"/>
  <c r="I772" i="1"/>
  <c r="I801" i="1"/>
  <c r="I259" i="1"/>
  <c r="I529" i="1"/>
  <c r="I39" i="1"/>
  <c r="I289" i="1"/>
  <c r="I1117" i="1"/>
  <c r="J1119" i="1"/>
  <c r="J1117" i="1" s="1"/>
  <c r="J182" i="1"/>
  <c r="J179" i="1" s="1"/>
  <c r="J614" i="1"/>
  <c r="J612" i="1" s="1"/>
  <c r="J816" i="1"/>
  <c r="J814" i="1" s="1"/>
  <c r="J982" i="1"/>
  <c r="J980" i="1" s="1"/>
  <c r="E4" i="1"/>
  <c r="E1117" i="1"/>
  <c r="G1118" i="1"/>
  <c r="F1119" i="1" s="1"/>
  <c r="E1093" i="1"/>
  <c r="E1110" i="1"/>
  <c r="G1112" i="1"/>
  <c r="G1111" i="1"/>
  <c r="E1102" i="1"/>
  <c r="G1107" i="1"/>
  <c r="G1106" i="1"/>
  <c r="G1105" i="1"/>
  <c r="G1104" i="1"/>
  <c r="G1103" i="1"/>
  <c r="E1094" i="1"/>
  <c r="G1099" i="1"/>
  <c r="G1098" i="1"/>
  <c r="G1097" i="1"/>
  <c r="G1096" i="1"/>
  <c r="G1095" i="1"/>
  <c r="E629" i="1"/>
  <c r="E1086" i="1"/>
  <c r="G1088" i="1"/>
  <c r="G1087" i="1"/>
  <c r="E1037" i="1"/>
  <c r="E1078" i="1"/>
  <c r="G1081" i="1"/>
  <c r="G1080" i="1"/>
  <c r="G1079" i="1"/>
  <c r="E1068" i="1"/>
  <c r="G1075" i="1"/>
  <c r="G1074" i="1"/>
  <c r="G1073" i="1"/>
  <c r="G1072" i="1"/>
  <c r="G1071" i="1"/>
  <c r="G1070" i="1"/>
  <c r="G1069" i="1"/>
  <c r="E1052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E1038" i="1"/>
  <c r="G1049" i="1"/>
  <c r="G1048" i="1"/>
  <c r="G1047" i="1"/>
  <c r="G1046" i="1"/>
  <c r="G1045" i="1"/>
  <c r="G1044" i="1"/>
  <c r="G1043" i="1"/>
  <c r="G1042" i="1"/>
  <c r="G1041" i="1"/>
  <c r="G1040" i="1"/>
  <c r="G1039" i="1"/>
  <c r="E901" i="1"/>
  <c r="E1030" i="1"/>
  <c r="G1032" i="1"/>
  <c r="G1031" i="1"/>
  <c r="E1018" i="1"/>
  <c r="G1027" i="1"/>
  <c r="G1026" i="1"/>
  <c r="G1025" i="1"/>
  <c r="G1024" i="1"/>
  <c r="G1023" i="1"/>
  <c r="G1022" i="1"/>
  <c r="G1021" i="1"/>
  <c r="G1020" i="1"/>
  <c r="G1019" i="1"/>
  <c r="E1009" i="1"/>
  <c r="G1015" i="1"/>
  <c r="G1014" i="1"/>
  <c r="G1013" i="1"/>
  <c r="G1012" i="1"/>
  <c r="G1011" i="1"/>
  <c r="G1010" i="1"/>
  <c r="E999" i="1"/>
  <c r="G1006" i="1"/>
  <c r="G1005" i="1"/>
  <c r="G1004" i="1"/>
  <c r="G1003" i="1"/>
  <c r="G1002" i="1"/>
  <c r="G1001" i="1"/>
  <c r="G1000" i="1"/>
  <c r="E984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E980" i="1"/>
  <c r="G981" i="1"/>
  <c r="F982" i="1" s="1"/>
  <c r="E945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E909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E902" i="1"/>
  <c r="G906" i="1"/>
  <c r="G905" i="1"/>
  <c r="G904" i="1"/>
  <c r="G903" i="1"/>
  <c r="E833" i="1"/>
  <c r="E890" i="1"/>
  <c r="G896" i="1"/>
  <c r="G895" i="1"/>
  <c r="G894" i="1"/>
  <c r="G893" i="1"/>
  <c r="G892" i="1"/>
  <c r="G891" i="1"/>
  <c r="E879" i="1"/>
  <c r="G887" i="1"/>
  <c r="G886" i="1"/>
  <c r="G885" i="1"/>
  <c r="G884" i="1"/>
  <c r="G883" i="1"/>
  <c r="G882" i="1"/>
  <c r="G881" i="1"/>
  <c r="G880" i="1"/>
  <c r="E869" i="1"/>
  <c r="G876" i="1"/>
  <c r="G875" i="1"/>
  <c r="G874" i="1"/>
  <c r="G873" i="1"/>
  <c r="G872" i="1"/>
  <c r="G871" i="1"/>
  <c r="G870" i="1"/>
  <c r="E856" i="1"/>
  <c r="G866" i="1"/>
  <c r="G865" i="1"/>
  <c r="G864" i="1"/>
  <c r="G863" i="1"/>
  <c r="G862" i="1"/>
  <c r="G861" i="1"/>
  <c r="G860" i="1"/>
  <c r="G859" i="1"/>
  <c r="G858" i="1"/>
  <c r="G857" i="1"/>
  <c r="E841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E834" i="1"/>
  <c r="G838" i="1"/>
  <c r="G837" i="1"/>
  <c r="G836" i="1"/>
  <c r="G835" i="1"/>
  <c r="E697" i="1"/>
  <c r="E822" i="1"/>
  <c r="G828" i="1"/>
  <c r="G827" i="1"/>
  <c r="G826" i="1"/>
  <c r="G825" i="1"/>
  <c r="G824" i="1"/>
  <c r="G823" i="1"/>
  <c r="E818" i="1"/>
  <c r="G819" i="1"/>
  <c r="F820" i="1" s="1"/>
  <c r="E814" i="1"/>
  <c r="G815" i="1"/>
  <c r="F816" i="1" s="1"/>
  <c r="F814" i="1" s="1"/>
  <c r="E803" i="1"/>
  <c r="G811" i="1"/>
  <c r="G810" i="1"/>
  <c r="G809" i="1"/>
  <c r="G808" i="1"/>
  <c r="G807" i="1"/>
  <c r="G806" i="1"/>
  <c r="G805" i="1"/>
  <c r="G804" i="1"/>
  <c r="E786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E774" i="1"/>
  <c r="G783" i="1"/>
  <c r="G782" i="1"/>
  <c r="G781" i="1"/>
  <c r="G780" i="1"/>
  <c r="G779" i="1"/>
  <c r="G778" i="1"/>
  <c r="G777" i="1"/>
  <c r="G776" i="1"/>
  <c r="G775" i="1"/>
  <c r="E757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E745" i="1"/>
  <c r="G754" i="1"/>
  <c r="G753" i="1"/>
  <c r="G752" i="1"/>
  <c r="G751" i="1"/>
  <c r="G750" i="1"/>
  <c r="G749" i="1"/>
  <c r="G748" i="1"/>
  <c r="G747" i="1"/>
  <c r="G746" i="1"/>
  <c r="E739" i="1"/>
  <c r="G742" i="1"/>
  <c r="G741" i="1"/>
  <c r="G740" i="1"/>
  <c r="E720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E69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E630" i="1"/>
  <c r="E685" i="1"/>
  <c r="G692" i="1"/>
  <c r="G691" i="1"/>
  <c r="G690" i="1"/>
  <c r="G689" i="1"/>
  <c r="G688" i="1"/>
  <c r="G687" i="1"/>
  <c r="G686" i="1"/>
  <c r="E680" i="1"/>
  <c r="G682" i="1"/>
  <c r="G681" i="1"/>
  <c r="E664" i="1"/>
  <c r="E672" i="1"/>
  <c r="G675" i="1"/>
  <c r="G674" i="1"/>
  <c r="G673" i="1"/>
  <c r="E665" i="1"/>
  <c r="G669" i="1"/>
  <c r="G668" i="1"/>
  <c r="G667" i="1"/>
  <c r="G666" i="1"/>
  <c r="E654" i="1"/>
  <c r="G661" i="1"/>
  <c r="E655" i="1"/>
  <c r="G658" i="1"/>
  <c r="G657" i="1"/>
  <c r="G656" i="1"/>
  <c r="E631" i="1"/>
  <c r="E632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E588" i="1"/>
  <c r="E620" i="1"/>
  <c r="G624" i="1"/>
  <c r="G623" i="1"/>
  <c r="G622" i="1"/>
  <c r="G621" i="1"/>
  <c r="E616" i="1"/>
  <c r="G617" i="1"/>
  <c r="F618" i="1" s="1"/>
  <c r="E612" i="1"/>
  <c r="G613" i="1"/>
  <c r="F614" i="1" s="1"/>
  <c r="G614" i="1" s="1"/>
  <c r="G612" i="1" s="1"/>
  <c r="E598" i="1"/>
  <c r="G609" i="1"/>
  <c r="G608" i="1"/>
  <c r="G607" i="1"/>
  <c r="G606" i="1"/>
  <c r="G605" i="1"/>
  <c r="G604" i="1"/>
  <c r="G603" i="1"/>
  <c r="G602" i="1"/>
  <c r="G601" i="1"/>
  <c r="G600" i="1"/>
  <c r="G599" i="1"/>
  <c r="E589" i="1"/>
  <c r="G595" i="1"/>
  <c r="G594" i="1"/>
  <c r="G593" i="1"/>
  <c r="G592" i="1"/>
  <c r="G591" i="1"/>
  <c r="G590" i="1"/>
  <c r="E5" i="1"/>
  <c r="E560" i="1"/>
  <c r="E576" i="1"/>
  <c r="G581" i="1"/>
  <c r="G580" i="1"/>
  <c r="G579" i="1"/>
  <c r="G578" i="1"/>
  <c r="G577" i="1"/>
  <c r="E561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E545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E498" i="1"/>
  <c r="E539" i="1"/>
  <c r="G540" i="1"/>
  <c r="F541" i="1" s="1"/>
  <c r="F539" i="1" s="1"/>
  <c r="E531" i="1"/>
  <c r="G536" i="1"/>
  <c r="G535" i="1"/>
  <c r="G534" i="1"/>
  <c r="G533" i="1"/>
  <c r="G532" i="1"/>
  <c r="E512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E499" i="1"/>
  <c r="G509" i="1"/>
  <c r="G508" i="1"/>
  <c r="G507" i="1"/>
  <c r="G506" i="1"/>
  <c r="G505" i="1"/>
  <c r="G504" i="1"/>
  <c r="G503" i="1"/>
  <c r="G502" i="1"/>
  <c r="G501" i="1"/>
  <c r="G500" i="1"/>
  <c r="E394" i="1"/>
  <c r="E482" i="1"/>
  <c r="G493" i="1"/>
  <c r="G492" i="1"/>
  <c r="G491" i="1"/>
  <c r="G490" i="1"/>
  <c r="G489" i="1"/>
  <c r="G488" i="1"/>
  <c r="G487" i="1"/>
  <c r="G486" i="1"/>
  <c r="G485" i="1"/>
  <c r="G484" i="1"/>
  <c r="G483" i="1"/>
  <c r="E473" i="1"/>
  <c r="G479" i="1"/>
  <c r="G478" i="1"/>
  <c r="G477" i="1"/>
  <c r="G476" i="1"/>
  <c r="G475" i="1"/>
  <c r="G474" i="1"/>
  <c r="E468" i="1"/>
  <c r="G470" i="1"/>
  <c r="G469" i="1"/>
  <c r="E459" i="1"/>
  <c r="E460" i="1"/>
  <c r="G463" i="1"/>
  <c r="G462" i="1"/>
  <c r="G461" i="1"/>
  <c r="E395" i="1"/>
  <c r="E447" i="1"/>
  <c r="G454" i="1"/>
  <c r="G453" i="1"/>
  <c r="G452" i="1"/>
  <c r="G451" i="1"/>
  <c r="G450" i="1"/>
  <c r="G449" i="1"/>
  <c r="G448" i="1"/>
  <c r="E423" i="1"/>
  <c r="E432" i="1"/>
  <c r="G442" i="1"/>
  <c r="G441" i="1"/>
  <c r="G440" i="1"/>
  <c r="G439" i="1"/>
  <c r="G438" i="1"/>
  <c r="G437" i="1"/>
  <c r="G436" i="1"/>
  <c r="G435" i="1"/>
  <c r="G434" i="1"/>
  <c r="G433" i="1"/>
  <c r="E424" i="1"/>
  <c r="G429" i="1"/>
  <c r="G428" i="1"/>
  <c r="G427" i="1"/>
  <c r="G426" i="1"/>
  <c r="G425" i="1"/>
  <c r="E396" i="1"/>
  <c r="E413" i="1"/>
  <c r="G418" i="1"/>
  <c r="G417" i="1"/>
  <c r="G416" i="1"/>
  <c r="G415" i="1"/>
  <c r="G414" i="1"/>
  <c r="E405" i="1"/>
  <c r="G410" i="1"/>
  <c r="G409" i="1"/>
  <c r="G408" i="1"/>
  <c r="G407" i="1"/>
  <c r="G406" i="1"/>
  <c r="E397" i="1"/>
  <c r="G402" i="1"/>
  <c r="G401" i="1"/>
  <c r="G400" i="1"/>
  <c r="G399" i="1"/>
  <c r="G398" i="1"/>
  <c r="E6" i="1"/>
  <c r="E385" i="1"/>
  <c r="G389" i="1"/>
  <c r="G388" i="1"/>
  <c r="G387" i="1"/>
  <c r="G386" i="1"/>
  <c r="E359" i="1"/>
  <c r="E374" i="1"/>
  <c r="G380" i="1"/>
  <c r="G379" i="1"/>
  <c r="G378" i="1"/>
  <c r="G377" i="1"/>
  <c r="G376" i="1"/>
  <c r="G375" i="1"/>
  <c r="E360" i="1"/>
  <c r="G371" i="1"/>
  <c r="G370" i="1"/>
  <c r="G369" i="1"/>
  <c r="G368" i="1"/>
  <c r="G367" i="1"/>
  <c r="G366" i="1"/>
  <c r="G365" i="1"/>
  <c r="G364" i="1"/>
  <c r="G363" i="1"/>
  <c r="G362" i="1"/>
  <c r="G361" i="1"/>
  <c r="E340" i="1"/>
  <c r="E350" i="1"/>
  <c r="G354" i="1"/>
  <c r="G353" i="1"/>
  <c r="G352" i="1"/>
  <c r="G351" i="1"/>
  <c r="E341" i="1"/>
  <c r="G347" i="1"/>
  <c r="G346" i="1"/>
  <c r="G345" i="1"/>
  <c r="G344" i="1"/>
  <c r="G343" i="1"/>
  <c r="G342" i="1"/>
  <c r="E330" i="1"/>
  <c r="E331" i="1"/>
  <c r="G335" i="1"/>
  <c r="G334" i="1"/>
  <c r="G333" i="1"/>
  <c r="G332" i="1"/>
  <c r="E304" i="1"/>
  <c r="E320" i="1"/>
  <c r="G325" i="1"/>
  <c r="G324" i="1"/>
  <c r="G323" i="1"/>
  <c r="G322" i="1"/>
  <c r="G321" i="1"/>
  <c r="E312" i="1"/>
  <c r="G317" i="1"/>
  <c r="G316" i="1"/>
  <c r="G315" i="1"/>
  <c r="G314" i="1"/>
  <c r="G313" i="1"/>
  <c r="E305" i="1"/>
  <c r="G309" i="1"/>
  <c r="G308" i="1"/>
  <c r="G307" i="1"/>
  <c r="G306" i="1"/>
  <c r="E272" i="1"/>
  <c r="E291" i="1"/>
  <c r="G299" i="1"/>
  <c r="G298" i="1"/>
  <c r="G297" i="1"/>
  <c r="G296" i="1"/>
  <c r="G295" i="1"/>
  <c r="G294" i="1"/>
  <c r="G293" i="1"/>
  <c r="G292" i="1"/>
  <c r="E280" i="1"/>
  <c r="G288" i="1"/>
  <c r="G287" i="1"/>
  <c r="G286" i="1"/>
  <c r="G285" i="1"/>
  <c r="G284" i="1"/>
  <c r="G283" i="1"/>
  <c r="G282" i="1"/>
  <c r="G281" i="1"/>
  <c r="E273" i="1"/>
  <c r="G277" i="1"/>
  <c r="G276" i="1"/>
  <c r="G275" i="1"/>
  <c r="G274" i="1"/>
  <c r="E241" i="1"/>
  <c r="E261" i="1"/>
  <c r="G267" i="1"/>
  <c r="G266" i="1"/>
  <c r="G265" i="1"/>
  <c r="G264" i="1"/>
  <c r="G263" i="1"/>
  <c r="G262" i="1"/>
  <c r="E249" i="1"/>
  <c r="G258" i="1"/>
  <c r="G257" i="1"/>
  <c r="G256" i="1"/>
  <c r="G255" i="1"/>
  <c r="G254" i="1"/>
  <c r="G253" i="1"/>
  <c r="G252" i="1"/>
  <c r="G251" i="1"/>
  <c r="G250" i="1"/>
  <c r="E242" i="1"/>
  <c r="G246" i="1"/>
  <c r="G245" i="1"/>
  <c r="G244" i="1"/>
  <c r="G243" i="1"/>
  <c r="E217" i="1"/>
  <c r="E226" i="1"/>
  <c r="G236" i="1"/>
  <c r="G235" i="1"/>
  <c r="G234" i="1"/>
  <c r="G233" i="1"/>
  <c r="G232" i="1"/>
  <c r="G231" i="1"/>
  <c r="G230" i="1"/>
  <c r="G229" i="1"/>
  <c r="G228" i="1"/>
  <c r="G227" i="1"/>
  <c r="E218" i="1"/>
  <c r="G223" i="1"/>
  <c r="G222" i="1"/>
  <c r="G221" i="1"/>
  <c r="G220" i="1"/>
  <c r="G219" i="1"/>
  <c r="E195" i="1"/>
  <c r="E204" i="1"/>
  <c r="G212" i="1"/>
  <c r="G211" i="1"/>
  <c r="G210" i="1"/>
  <c r="G209" i="1"/>
  <c r="G208" i="1"/>
  <c r="G207" i="1"/>
  <c r="G206" i="1"/>
  <c r="G205" i="1"/>
  <c r="E196" i="1"/>
  <c r="G201" i="1"/>
  <c r="G200" i="1"/>
  <c r="G199" i="1"/>
  <c r="G198" i="1"/>
  <c r="G197" i="1"/>
  <c r="E169" i="1"/>
  <c r="E184" i="1"/>
  <c r="G190" i="1"/>
  <c r="G189" i="1"/>
  <c r="G188" i="1"/>
  <c r="G187" i="1"/>
  <c r="G186" i="1"/>
  <c r="G185" i="1"/>
  <c r="E179" i="1"/>
  <c r="G181" i="1"/>
  <c r="G180" i="1"/>
  <c r="E170" i="1"/>
  <c r="G176" i="1"/>
  <c r="G175" i="1"/>
  <c r="G174" i="1"/>
  <c r="G173" i="1"/>
  <c r="G172" i="1"/>
  <c r="G171" i="1"/>
  <c r="E7" i="1"/>
  <c r="E141" i="1"/>
  <c r="E153" i="1"/>
  <c r="G162" i="1"/>
  <c r="G161" i="1"/>
  <c r="G160" i="1"/>
  <c r="G159" i="1"/>
  <c r="G158" i="1"/>
  <c r="G157" i="1"/>
  <c r="G156" i="1"/>
  <c r="G155" i="1"/>
  <c r="G154" i="1"/>
  <c r="E149" i="1"/>
  <c r="G150" i="1"/>
  <c r="F151" i="1" s="1"/>
  <c r="E142" i="1"/>
  <c r="G146" i="1"/>
  <c r="G145" i="1"/>
  <c r="G144" i="1"/>
  <c r="G143" i="1"/>
  <c r="E126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E118" i="1"/>
  <c r="G123" i="1"/>
  <c r="G122" i="1"/>
  <c r="G121" i="1"/>
  <c r="G120" i="1"/>
  <c r="G119" i="1"/>
  <c r="E97" i="1"/>
  <c r="E112" i="1"/>
  <c r="G113" i="1"/>
  <c r="F114" i="1" s="1"/>
  <c r="F112" i="1" s="1"/>
  <c r="E98" i="1"/>
  <c r="G109" i="1"/>
  <c r="G108" i="1"/>
  <c r="G107" i="1"/>
  <c r="G106" i="1"/>
  <c r="G105" i="1"/>
  <c r="G104" i="1"/>
  <c r="G103" i="1"/>
  <c r="G102" i="1"/>
  <c r="G101" i="1"/>
  <c r="G100" i="1"/>
  <c r="G99" i="1"/>
  <c r="E80" i="1"/>
  <c r="E90" i="1"/>
  <c r="G92" i="1"/>
  <c r="G91" i="1"/>
  <c r="E81" i="1"/>
  <c r="G87" i="1"/>
  <c r="G86" i="1"/>
  <c r="G85" i="1"/>
  <c r="G84" i="1"/>
  <c r="G83" i="1"/>
  <c r="G82" i="1"/>
  <c r="E64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E30" i="1"/>
  <c r="E53" i="1"/>
  <c r="G59" i="1"/>
  <c r="G58" i="1"/>
  <c r="G57" i="1"/>
  <c r="G56" i="1"/>
  <c r="G55" i="1"/>
  <c r="G54" i="1"/>
  <c r="E46" i="1"/>
  <c r="G50" i="1"/>
  <c r="G49" i="1"/>
  <c r="G48" i="1"/>
  <c r="G47" i="1"/>
  <c r="E41" i="1"/>
  <c r="G43" i="1"/>
  <c r="G42" i="1"/>
  <c r="E31" i="1"/>
  <c r="G38" i="1"/>
  <c r="G37" i="1"/>
  <c r="G36" i="1"/>
  <c r="G35" i="1"/>
  <c r="G34" i="1"/>
  <c r="G33" i="1"/>
  <c r="G32" i="1"/>
  <c r="E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J326" i="1" l="1"/>
  <c r="J320" i="1" s="1"/>
  <c r="I720" i="1"/>
  <c r="I620" i="1"/>
  <c r="J1033" i="1"/>
  <c r="J1030" i="1" s="1"/>
  <c r="I841" i="1"/>
  <c r="J1016" i="1"/>
  <c r="J1009" i="1" s="1"/>
  <c r="J839" i="1"/>
  <c r="J834" i="1" s="1"/>
  <c r="J1050" i="1"/>
  <c r="J1038" i="1" s="1"/>
  <c r="I1086" i="1"/>
  <c r="J202" i="1"/>
  <c r="J196" i="1" s="1"/>
  <c r="I856" i="1"/>
  <c r="J1113" i="1"/>
  <c r="J1110" i="1" s="1"/>
  <c r="I1115" i="1" s="1"/>
  <c r="I1093" i="1" s="1"/>
  <c r="I374" i="1"/>
  <c r="J1028" i="1"/>
  <c r="J1018" i="1" s="1"/>
  <c r="J124" i="1"/>
  <c r="J118" i="1" s="1"/>
  <c r="I405" i="1"/>
  <c r="I665" i="1"/>
  <c r="J471" i="1"/>
  <c r="J468" i="1" s="1"/>
  <c r="J1082" i="1"/>
  <c r="J1078" i="1" s="1"/>
  <c r="J829" i="1"/>
  <c r="J822" i="1" s="1"/>
  <c r="J224" i="1"/>
  <c r="J218" i="1" s="1"/>
  <c r="J888" i="1"/>
  <c r="J879" i="1" s="1"/>
  <c r="J784" i="1"/>
  <c r="J774" i="1" s="1"/>
  <c r="J897" i="1"/>
  <c r="J890" i="1" s="1"/>
  <c r="J574" i="1"/>
  <c r="J561" i="1" s="1"/>
  <c r="I584" i="1" s="1"/>
  <c r="I655" i="1"/>
  <c r="I499" i="1"/>
  <c r="F1089" i="1"/>
  <c r="F1086" i="1" s="1"/>
  <c r="F1113" i="1"/>
  <c r="F1110" i="1" s="1"/>
  <c r="I945" i="1"/>
  <c r="J93" i="1"/>
  <c r="J90" i="1" s="1"/>
  <c r="I95" i="1" s="1"/>
  <c r="I902" i="1"/>
  <c r="I589" i="1"/>
  <c r="F471" i="1"/>
  <c r="G471" i="1" s="1"/>
  <c r="G468" i="1" s="1"/>
  <c r="J943" i="1"/>
  <c r="J909" i="1" s="1"/>
  <c r="F247" i="1"/>
  <c r="F242" i="1" s="1"/>
  <c r="F278" i="1"/>
  <c r="F273" i="1" s="1"/>
  <c r="F310" i="1"/>
  <c r="G310" i="1" s="1"/>
  <c r="G305" i="1" s="1"/>
  <c r="F336" i="1"/>
  <c r="G336" i="1" s="1"/>
  <c r="G331" i="1" s="1"/>
  <c r="F338" i="1" s="1"/>
  <c r="F430" i="1"/>
  <c r="G430" i="1" s="1"/>
  <c r="G424" i="1" s="1"/>
  <c r="J464" i="1"/>
  <c r="J460" i="1" s="1"/>
  <c r="I466" i="1" s="1"/>
  <c r="I459" i="1" s="1"/>
  <c r="F326" i="1"/>
  <c r="F320" i="1" s="1"/>
  <c r="F419" i="1"/>
  <c r="G419" i="1" s="1"/>
  <c r="G413" i="1" s="1"/>
  <c r="J693" i="1"/>
  <c r="J685" i="1" s="1"/>
  <c r="I142" i="1"/>
  <c r="F676" i="1"/>
  <c r="F672" i="1" s="1"/>
  <c r="J355" i="1"/>
  <c r="J350" i="1" s="1"/>
  <c r="I357" i="1" s="1"/>
  <c r="I447" i="1"/>
  <c r="J110" i="1"/>
  <c r="J98" i="1" s="1"/>
  <c r="I116" i="1" s="1"/>
  <c r="J116" i="1" s="1"/>
  <c r="J97" i="1" s="1"/>
  <c r="F44" i="1"/>
  <c r="F41" i="1" s="1"/>
  <c r="I576" i="1"/>
  <c r="J139" i="1"/>
  <c r="J126" i="1" s="1"/>
  <c r="I680" i="1"/>
  <c r="J812" i="1"/>
  <c r="J803" i="1" s="1"/>
  <c r="I1094" i="1"/>
  <c r="I8" i="1"/>
  <c r="J558" i="1"/>
  <c r="J545" i="1" s="1"/>
  <c r="J755" i="1"/>
  <c r="J745" i="1" s="1"/>
  <c r="I698" i="1"/>
  <c r="J537" i="1"/>
  <c r="J531" i="1" s="1"/>
  <c r="G114" i="1"/>
  <c r="G112" i="1" s="1"/>
  <c r="F182" i="1"/>
  <c r="G182" i="1" s="1"/>
  <c r="G179" i="1" s="1"/>
  <c r="F1100" i="1"/>
  <c r="F1094" i="1" s="1"/>
  <c r="J676" i="1"/>
  <c r="J672" i="1" s="1"/>
  <c r="I678" i="1" s="1"/>
  <c r="F139" i="1"/>
  <c r="F126" i="1" s="1"/>
  <c r="F147" i="1"/>
  <c r="F142" i="1" s="1"/>
  <c r="F839" i="1"/>
  <c r="G839" i="1" s="1"/>
  <c r="G834" i="1" s="1"/>
  <c r="J310" i="1"/>
  <c r="J305" i="1" s="1"/>
  <c r="F755" i="1"/>
  <c r="G755" i="1" s="1"/>
  <c r="G745" i="1" s="1"/>
  <c r="J278" i="1"/>
  <c r="J273" i="1" s="1"/>
  <c r="F39" i="1"/>
  <c r="F31" i="1" s="1"/>
  <c r="F124" i="1"/>
  <c r="G124" i="1" s="1"/>
  <c r="G118" i="1" s="1"/>
  <c r="F650" i="1"/>
  <c r="F632" i="1" s="1"/>
  <c r="F670" i="1"/>
  <c r="F665" i="1" s="1"/>
  <c r="J60" i="1"/>
  <c r="J53" i="1" s="1"/>
  <c r="I81" i="1"/>
  <c r="I261" i="1"/>
  <c r="I473" i="1"/>
  <c r="I869" i="1"/>
  <c r="J247" i="1"/>
  <c r="J242" i="1" s="1"/>
  <c r="F582" i="1"/>
  <c r="F576" i="1" s="1"/>
  <c r="F596" i="1"/>
  <c r="F589" i="1" s="1"/>
  <c r="F625" i="1"/>
  <c r="F620" i="1" s="1"/>
  <c r="J997" i="1"/>
  <c r="J984" i="1" s="1"/>
  <c r="J51" i="1"/>
  <c r="J46" i="1" s="1"/>
  <c r="I153" i="1"/>
  <c r="J336" i="1"/>
  <c r="J331" i="1" s="1"/>
  <c r="I338" i="1" s="1"/>
  <c r="I330" i="1" s="1"/>
  <c r="F51" i="1"/>
  <c r="F46" i="1" s="1"/>
  <c r="F510" i="1"/>
  <c r="F499" i="1" s="1"/>
  <c r="F659" i="1"/>
  <c r="G659" i="1" s="1"/>
  <c r="G655" i="1" s="1"/>
  <c r="F662" i="1" s="1"/>
  <c r="F683" i="1"/>
  <c r="F680" i="1" s="1"/>
  <c r="I1068" i="1"/>
  <c r="J419" i="1"/>
  <c r="J413" i="1" s="1"/>
  <c r="I421" i="1" s="1"/>
  <c r="F191" i="1"/>
  <c r="G191" i="1" s="1"/>
  <c r="G184" i="1" s="1"/>
  <c r="F202" i="1"/>
  <c r="G202" i="1" s="1"/>
  <c r="G196" i="1" s="1"/>
  <c r="F381" i="1"/>
  <c r="F443" i="1"/>
  <c r="F432" i="1" s="1"/>
  <c r="F693" i="1"/>
  <c r="F685" i="1" s="1"/>
  <c r="J1007" i="1"/>
  <c r="J999" i="1" s="1"/>
  <c r="F390" i="1"/>
  <c r="G390" i="1" s="1"/>
  <c r="G385" i="1" s="1"/>
  <c r="F237" i="1"/>
  <c r="F558" i="1"/>
  <c r="F545" i="1" s="1"/>
  <c r="F867" i="1"/>
  <c r="G867" i="1" s="1"/>
  <c r="G856" i="1" s="1"/>
  <c r="F1050" i="1"/>
  <c r="F1038" i="1" s="1"/>
  <c r="J650" i="1"/>
  <c r="J632" i="1" s="1"/>
  <c r="I652" i="1" s="1"/>
  <c r="J652" i="1" s="1"/>
  <c r="J631" i="1" s="1"/>
  <c r="I397" i="1"/>
  <c r="J430" i="1"/>
  <c r="J424" i="1" s="1"/>
  <c r="I445" i="1" s="1"/>
  <c r="I423" i="1" s="1"/>
  <c r="J213" i="1"/>
  <c r="J204" i="1" s="1"/>
  <c r="I432" i="1"/>
  <c r="I64" i="1"/>
  <c r="J390" i="1"/>
  <c r="J385" i="1" s="1"/>
  <c r="I385" i="1"/>
  <c r="I170" i="1"/>
  <c r="J177" i="1"/>
  <c r="J170" i="1" s="1"/>
  <c r="F110" i="1"/>
  <c r="F98" i="1" s="1"/>
  <c r="F318" i="1"/>
  <c r="G318" i="1" s="1"/>
  <c r="G312" i="1" s="1"/>
  <c r="F455" i="1"/>
  <c r="F447" i="1" s="1"/>
  <c r="F494" i="1"/>
  <c r="F482" i="1" s="1"/>
  <c r="F529" i="1"/>
  <c r="G529" i="1" s="1"/>
  <c r="G512" i="1" s="1"/>
  <c r="F574" i="1"/>
  <c r="F561" i="1" s="1"/>
  <c r="F610" i="1"/>
  <c r="G610" i="1" s="1"/>
  <c r="G598" i="1" s="1"/>
  <c r="F943" i="1"/>
  <c r="F909" i="1" s="1"/>
  <c r="I1102" i="1"/>
  <c r="F997" i="1"/>
  <c r="F984" i="1" s="1"/>
  <c r="F78" i="1"/>
  <c r="F64" i="1" s="1"/>
  <c r="F224" i="1"/>
  <c r="G224" i="1" s="1"/>
  <c r="G218" i="1" s="1"/>
  <c r="F259" i="1"/>
  <c r="F249" i="1" s="1"/>
  <c r="F372" i="1"/>
  <c r="F360" i="1" s="1"/>
  <c r="F464" i="1"/>
  <c r="F460" i="1" s="1"/>
  <c r="F480" i="1"/>
  <c r="F473" i="1" s="1"/>
  <c r="F537" i="1"/>
  <c r="F531" i="1" s="1"/>
  <c r="F1076" i="1"/>
  <c r="G1076" i="1" s="1"/>
  <c r="G1068" i="1" s="1"/>
  <c r="F1082" i="1"/>
  <c r="F1078" i="1" s="1"/>
  <c r="F1108" i="1"/>
  <c r="F1102" i="1" s="1"/>
  <c r="I341" i="1"/>
  <c r="I165" i="1"/>
  <c r="I141" i="1" s="1"/>
  <c r="J610" i="1"/>
  <c r="J598" i="1" s="1"/>
  <c r="I627" i="1" s="1"/>
  <c r="J627" i="1" s="1"/>
  <c r="J588" i="1" s="1"/>
  <c r="J372" i="1"/>
  <c r="J360" i="1" s="1"/>
  <c r="I383" i="1" s="1"/>
  <c r="F403" i="1"/>
  <c r="F397" i="1" s="1"/>
  <c r="F163" i="1"/>
  <c r="F153" i="1" s="1"/>
  <c r="F355" i="1"/>
  <c r="G355" i="1" s="1"/>
  <c r="G350" i="1" s="1"/>
  <c r="F411" i="1"/>
  <c r="F405" i="1" s="1"/>
  <c r="F854" i="1"/>
  <c r="F841" i="1" s="1"/>
  <c r="F877" i="1"/>
  <c r="G877" i="1" s="1"/>
  <c r="G869" i="1" s="1"/>
  <c r="F888" i="1"/>
  <c r="F879" i="1" s="1"/>
  <c r="F978" i="1"/>
  <c r="F945" i="1" s="1"/>
  <c r="F1007" i="1"/>
  <c r="F999" i="1" s="1"/>
  <c r="F1016" i="1"/>
  <c r="G1016" i="1" s="1"/>
  <c r="G1009" i="1" s="1"/>
  <c r="F1028" i="1"/>
  <c r="F1018" i="1" s="1"/>
  <c r="I1052" i="1"/>
  <c r="F829" i="1"/>
  <c r="F822" i="1" s="1"/>
  <c r="F93" i="1"/>
  <c r="G93" i="1" s="1"/>
  <c r="G90" i="1" s="1"/>
  <c r="F177" i="1"/>
  <c r="F170" i="1" s="1"/>
  <c r="F268" i="1"/>
  <c r="F261" i="1" s="1"/>
  <c r="F897" i="1"/>
  <c r="F890" i="1" s="1"/>
  <c r="F907" i="1"/>
  <c r="F902" i="1" s="1"/>
  <c r="F1033" i="1"/>
  <c r="F1030" i="1" s="1"/>
  <c r="F1066" i="1"/>
  <c r="F1052" i="1" s="1"/>
  <c r="I654" i="1"/>
  <c r="J662" i="1"/>
  <c r="J654" i="1" s="1"/>
  <c r="J801" i="1"/>
  <c r="J786" i="1" s="1"/>
  <c r="I786" i="1"/>
  <c r="J39" i="1"/>
  <c r="J31" i="1" s="1"/>
  <c r="I31" i="1"/>
  <c r="J772" i="1"/>
  <c r="J757" i="1" s="1"/>
  <c r="I757" i="1"/>
  <c r="J529" i="1"/>
  <c r="J512" i="1" s="1"/>
  <c r="I512" i="1"/>
  <c r="J191" i="1"/>
  <c r="J184" i="1" s="1"/>
  <c r="I184" i="1"/>
  <c r="J300" i="1"/>
  <c r="J291" i="1" s="1"/>
  <c r="I291" i="1"/>
  <c r="J289" i="1"/>
  <c r="J280" i="1" s="1"/>
  <c r="I280" i="1"/>
  <c r="I249" i="1"/>
  <c r="J259" i="1"/>
  <c r="J249" i="1" s="1"/>
  <c r="J318" i="1"/>
  <c r="J312" i="1" s="1"/>
  <c r="I312" i="1"/>
  <c r="J237" i="1"/>
  <c r="J226" i="1" s="1"/>
  <c r="I226" i="1"/>
  <c r="J494" i="1"/>
  <c r="J482" i="1" s="1"/>
  <c r="I482" i="1"/>
  <c r="I739" i="1"/>
  <c r="J743" i="1"/>
  <c r="J739" i="1" s="1"/>
  <c r="F812" i="1"/>
  <c r="F803" i="1" s="1"/>
  <c r="F801" i="1"/>
  <c r="F786" i="1" s="1"/>
  <c r="F784" i="1"/>
  <c r="G784" i="1" s="1"/>
  <c r="G774" i="1" s="1"/>
  <c r="F772" i="1"/>
  <c r="G772" i="1" s="1"/>
  <c r="G757" i="1" s="1"/>
  <c r="F743" i="1"/>
  <c r="G743" i="1" s="1"/>
  <c r="G739" i="1" s="1"/>
  <c r="F737" i="1"/>
  <c r="G737" i="1" s="1"/>
  <c r="G720" i="1" s="1"/>
  <c r="F718" i="1"/>
  <c r="G718" i="1" s="1"/>
  <c r="G698" i="1" s="1"/>
  <c r="F184" i="1"/>
  <c r="F289" i="1"/>
  <c r="F348" i="1"/>
  <c r="F300" i="1"/>
  <c r="F88" i="1"/>
  <c r="G151" i="1"/>
  <c r="G149" i="1" s="1"/>
  <c r="F149" i="1"/>
  <c r="F818" i="1"/>
  <c r="G820" i="1"/>
  <c r="G818" i="1" s="1"/>
  <c r="G982" i="1"/>
  <c r="G980" i="1" s="1"/>
  <c r="F980" i="1"/>
  <c r="F1117" i="1"/>
  <c r="G1119" i="1"/>
  <c r="G1117" i="1" s="1"/>
  <c r="F305" i="1"/>
  <c r="F28" i="1"/>
  <c r="F60" i="1"/>
  <c r="F213" i="1"/>
  <c r="F616" i="1"/>
  <c r="G618" i="1"/>
  <c r="G616" i="1" s="1"/>
  <c r="F612" i="1"/>
  <c r="G541" i="1"/>
  <c r="G539" i="1" s="1"/>
  <c r="G816" i="1"/>
  <c r="G814" i="1" s="1"/>
  <c r="G39" i="1" l="1"/>
  <c r="G31" i="1" s="1"/>
  <c r="G326" i="1"/>
  <c r="G320" i="1" s="1"/>
  <c r="F512" i="1"/>
  <c r="F196" i="1"/>
  <c r="G247" i="1"/>
  <c r="G242" i="1" s="1"/>
  <c r="I1084" i="1"/>
  <c r="J1084" i="1" s="1"/>
  <c r="J1037" i="1" s="1"/>
  <c r="F179" i="1"/>
  <c r="I302" i="1"/>
  <c r="J302" i="1" s="1"/>
  <c r="J272" i="1" s="1"/>
  <c r="F413" i="1"/>
  <c r="F385" i="1"/>
  <c r="G558" i="1"/>
  <c r="G545" i="1" s="1"/>
  <c r="G997" i="1"/>
  <c r="G984" i="1" s="1"/>
  <c r="F331" i="1"/>
  <c r="I899" i="1"/>
  <c r="J899" i="1" s="1"/>
  <c r="J833" i="1" s="1"/>
  <c r="F834" i="1"/>
  <c r="J338" i="1"/>
  <c r="J330" i="1" s="1"/>
  <c r="G1066" i="1"/>
  <c r="G1052" i="1" s="1"/>
  <c r="J95" i="1"/>
  <c r="J80" i="1" s="1"/>
  <c r="I80" i="1"/>
  <c r="F468" i="1"/>
  <c r="J1115" i="1"/>
  <c r="J1093" i="1" s="1"/>
  <c r="G259" i="1"/>
  <c r="G249" i="1" s="1"/>
  <c r="G44" i="1"/>
  <c r="G41" i="1" s="1"/>
  <c r="I215" i="1"/>
  <c r="I195" i="1" s="1"/>
  <c r="G1033" i="1"/>
  <c r="G1030" i="1" s="1"/>
  <c r="G455" i="1"/>
  <c r="G447" i="1" s="1"/>
  <c r="G78" i="1"/>
  <c r="G64" i="1" s="1"/>
  <c r="G139" i="1"/>
  <c r="G126" i="1" s="1"/>
  <c r="G1089" i="1"/>
  <c r="G1086" i="1" s="1"/>
  <c r="J584" i="1"/>
  <c r="J560" i="1" s="1"/>
  <c r="I560" i="1"/>
  <c r="I239" i="1"/>
  <c r="J239" i="1" s="1"/>
  <c r="J217" i="1" s="1"/>
  <c r="G411" i="1"/>
  <c r="G405" i="1" s="1"/>
  <c r="F745" i="1"/>
  <c r="G676" i="1"/>
  <c r="G672" i="1" s="1"/>
  <c r="G978" i="1"/>
  <c r="G945" i="1" s="1"/>
  <c r="G888" i="1"/>
  <c r="G879" i="1" s="1"/>
  <c r="G480" i="1"/>
  <c r="G473" i="1" s="1"/>
  <c r="G943" i="1"/>
  <c r="G909" i="1" s="1"/>
  <c r="G278" i="1"/>
  <c r="G273" i="1" s="1"/>
  <c r="I543" i="1"/>
  <c r="I498" i="1" s="1"/>
  <c r="G1100" i="1"/>
  <c r="G1094" i="1" s="1"/>
  <c r="F350" i="1"/>
  <c r="G1050" i="1"/>
  <c r="G1038" i="1" s="1"/>
  <c r="G268" i="1"/>
  <c r="G261" i="1" s="1"/>
  <c r="F598" i="1"/>
  <c r="G625" i="1"/>
  <c r="G620" i="1" s="1"/>
  <c r="G683" i="1"/>
  <c r="G680" i="1" s="1"/>
  <c r="G494" i="1"/>
  <c r="G482" i="1" s="1"/>
  <c r="I97" i="1"/>
  <c r="J466" i="1"/>
  <c r="J459" i="1" s="1"/>
  <c r="G1108" i="1"/>
  <c r="G1102" i="1" s="1"/>
  <c r="G1082" i="1"/>
  <c r="G1078" i="1" s="1"/>
  <c r="G1028" i="1"/>
  <c r="G1018" i="1" s="1"/>
  <c r="F218" i="1"/>
  <c r="G1113" i="1"/>
  <c r="G1110" i="1" s="1"/>
  <c r="F424" i="1"/>
  <c r="G464" i="1"/>
  <c r="G460" i="1" s="1"/>
  <c r="F466" i="1" s="1"/>
  <c r="G466" i="1" s="1"/>
  <c r="G459" i="1" s="1"/>
  <c r="I328" i="1"/>
  <c r="I304" i="1" s="1"/>
  <c r="I1035" i="1"/>
  <c r="I901" i="1" s="1"/>
  <c r="I588" i="1"/>
  <c r="G670" i="1"/>
  <c r="G665" i="1" s="1"/>
  <c r="F869" i="1"/>
  <c r="G443" i="1"/>
  <c r="G432" i="1" s="1"/>
  <c r="F445" i="1" s="1"/>
  <c r="G372" i="1"/>
  <c r="G360" i="1" s="1"/>
  <c r="G147" i="1"/>
  <c r="G142" i="1" s="1"/>
  <c r="G650" i="1"/>
  <c r="G632" i="1" s="1"/>
  <c r="F652" i="1" s="1"/>
  <c r="G652" i="1" s="1"/>
  <c r="G631" i="1" s="1"/>
  <c r="F655" i="1"/>
  <c r="G596" i="1"/>
  <c r="G589" i="1" s="1"/>
  <c r="F856" i="1"/>
  <c r="G177" i="1"/>
  <c r="G170" i="1" s="1"/>
  <c r="F193" i="1" s="1"/>
  <c r="G193" i="1" s="1"/>
  <c r="G169" i="1" s="1"/>
  <c r="I631" i="1"/>
  <c r="I831" i="1"/>
  <c r="I697" i="1" s="1"/>
  <c r="J678" i="1"/>
  <c r="J664" i="1" s="1"/>
  <c r="I695" i="1" s="1"/>
  <c r="I664" i="1"/>
  <c r="G574" i="1"/>
  <c r="G561" i="1" s="1"/>
  <c r="G693" i="1"/>
  <c r="G685" i="1" s="1"/>
  <c r="G51" i="1"/>
  <c r="G46" i="1" s="1"/>
  <c r="F90" i="1"/>
  <c r="F118" i="1"/>
  <c r="G829" i="1"/>
  <c r="G822" i="1" s="1"/>
  <c r="G582" i="1"/>
  <c r="G576" i="1" s="1"/>
  <c r="I270" i="1"/>
  <c r="J270" i="1" s="1"/>
  <c r="J241" i="1" s="1"/>
  <c r="F698" i="1"/>
  <c r="G854" i="1"/>
  <c r="G841" i="1" s="1"/>
  <c r="J165" i="1"/>
  <c r="J141" i="1" s="1"/>
  <c r="G510" i="1"/>
  <c r="G499" i="1" s="1"/>
  <c r="I193" i="1"/>
  <c r="J193" i="1" s="1"/>
  <c r="J169" i="1" s="1"/>
  <c r="I62" i="1"/>
  <c r="I30" i="1" s="1"/>
  <c r="G163" i="1"/>
  <c r="G153" i="1" s="1"/>
  <c r="G897" i="1"/>
  <c r="G890" i="1" s="1"/>
  <c r="F312" i="1"/>
  <c r="G237" i="1"/>
  <c r="G226" i="1" s="1"/>
  <c r="F239" i="1" s="1"/>
  <c r="F226" i="1"/>
  <c r="F1009" i="1"/>
  <c r="G110" i="1"/>
  <c r="G98" i="1" s="1"/>
  <c r="F116" i="1" s="1"/>
  <c r="G116" i="1" s="1"/>
  <c r="G97" i="1" s="1"/>
  <c r="F1068" i="1"/>
  <c r="G537" i="1"/>
  <c r="G531" i="1" s="1"/>
  <c r="G907" i="1"/>
  <c r="G902" i="1" s="1"/>
  <c r="G1007" i="1"/>
  <c r="G999" i="1" s="1"/>
  <c r="G381" i="1"/>
  <c r="G374" i="1" s="1"/>
  <c r="F374" i="1"/>
  <c r="G403" i="1"/>
  <c r="G397" i="1" s="1"/>
  <c r="J445" i="1"/>
  <c r="J423" i="1" s="1"/>
  <c r="J383" i="1"/>
  <c r="J359" i="1" s="1"/>
  <c r="I359" i="1"/>
  <c r="I1037" i="1"/>
  <c r="J421" i="1"/>
  <c r="J396" i="1" s="1"/>
  <c r="I396" i="1"/>
  <c r="J357" i="1"/>
  <c r="J340" i="1" s="1"/>
  <c r="I340" i="1"/>
  <c r="G812" i="1"/>
  <c r="G803" i="1" s="1"/>
  <c r="G801" i="1"/>
  <c r="G786" i="1" s="1"/>
  <c r="F774" i="1"/>
  <c r="F757" i="1"/>
  <c r="F739" i="1"/>
  <c r="F720" i="1"/>
  <c r="F8" i="1"/>
  <c r="G28" i="1"/>
  <c r="G8" i="1" s="1"/>
  <c r="F341" i="1"/>
  <c r="G348" i="1"/>
  <c r="G341" i="1" s="1"/>
  <c r="F357" i="1" s="1"/>
  <c r="G88" i="1"/>
  <c r="G81" i="1" s="1"/>
  <c r="F95" i="1" s="1"/>
  <c r="F81" i="1"/>
  <c r="F459" i="1"/>
  <c r="F204" i="1"/>
  <c r="G213" i="1"/>
  <c r="G204" i="1" s="1"/>
  <c r="F215" i="1" s="1"/>
  <c r="F328" i="1"/>
  <c r="F291" i="1"/>
  <c r="G300" i="1"/>
  <c r="G291" i="1" s="1"/>
  <c r="F280" i="1"/>
  <c r="G289" i="1"/>
  <c r="G280" i="1" s="1"/>
  <c r="F654" i="1"/>
  <c r="G662" i="1"/>
  <c r="G654" i="1" s="1"/>
  <c r="F330" i="1"/>
  <c r="G338" i="1"/>
  <c r="G330" i="1" s="1"/>
  <c r="F53" i="1"/>
  <c r="G60" i="1"/>
  <c r="G53" i="1" s="1"/>
  <c r="I272" i="1" l="1"/>
  <c r="I217" i="1"/>
  <c r="F62" i="1"/>
  <c r="I833" i="1"/>
  <c r="J831" i="1"/>
  <c r="J697" i="1" s="1"/>
  <c r="F383" i="1"/>
  <c r="G383" i="1" s="1"/>
  <c r="G359" i="1" s="1"/>
  <c r="F270" i="1"/>
  <c r="G270" i="1" s="1"/>
  <c r="G241" i="1" s="1"/>
  <c r="J543" i="1"/>
  <c r="J498" i="1" s="1"/>
  <c r="F543" i="1"/>
  <c r="F498" i="1" s="1"/>
  <c r="F899" i="1"/>
  <c r="F833" i="1" s="1"/>
  <c r="J215" i="1"/>
  <c r="J195" i="1" s="1"/>
  <c r="F421" i="1"/>
  <c r="G421" i="1" s="1"/>
  <c r="G396" i="1" s="1"/>
  <c r="J328" i="1"/>
  <c r="J304" i="1" s="1"/>
  <c r="F678" i="1"/>
  <c r="G678" i="1" s="1"/>
  <c r="G664" i="1" s="1"/>
  <c r="F695" i="1" s="1"/>
  <c r="F1084" i="1"/>
  <c r="F1037" i="1" s="1"/>
  <c r="I241" i="1"/>
  <c r="J1035" i="1"/>
  <c r="J901" i="1" s="1"/>
  <c r="F631" i="1"/>
  <c r="F627" i="1"/>
  <c r="F165" i="1"/>
  <c r="F141" i="1" s="1"/>
  <c r="F1115" i="1"/>
  <c r="F97" i="1"/>
  <c r="F169" i="1"/>
  <c r="J62" i="1"/>
  <c r="J30" i="1" s="1"/>
  <c r="I167" i="1" s="1"/>
  <c r="J167" i="1" s="1"/>
  <c r="J7" i="1" s="1"/>
  <c r="I457" i="1"/>
  <c r="J457" i="1" s="1"/>
  <c r="J395" i="1" s="1"/>
  <c r="I496" i="1" s="1"/>
  <c r="F1035" i="1"/>
  <c r="F901" i="1" s="1"/>
  <c r="I169" i="1"/>
  <c r="F584" i="1"/>
  <c r="G239" i="1"/>
  <c r="G217" i="1" s="1"/>
  <c r="F217" i="1"/>
  <c r="F302" i="1"/>
  <c r="F272" i="1" s="1"/>
  <c r="F831" i="1"/>
  <c r="F697" i="1" s="1"/>
  <c r="I630" i="1"/>
  <c r="J695" i="1"/>
  <c r="J630" i="1" s="1"/>
  <c r="F340" i="1"/>
  <c r="G357" i="1"/>
  <c r="G340" i="1" s="1"/>
  <c r="F195" i="1"/>
  <c r="G215" i="1"/>
  <c r="G195" i="1" s="1"/>
  <c r="F304" i="1"/>
  <c r="G328" i="1"/>
  <c r="G304" i="1" s="1"/>
  <c r="F423" i="1"/>
  <c r="G445" i="1"/>
  <c r="G423" i="1" s="1"/>
  <c r="F80" i="1"/>
  <c r="G95" i="1"/>
  <c r="G80" i="1" s="1"/>
  <c r="F30" i="1"/>
  <c r="G62" i="1"/>
  <c r="G30" i="1" s="1"/>
  <c r="F664" i="1" l="1"/>
  <c r="F359" i="1"/>
  <c r="F241" i="1"/>
  <c r="F396" i="1"/>
  <c r="G899" i="1"/>
  <c r="G833" i="1" s="1"/>
  <c r="G543" i="1"/>
  <c r="G498" i="1" s="1"/>
  <c r="G1084" i="1"/>
  <c r="G1037" i="1" s="1"/>
  <c r="G165" i="1"/>
  <c r="G141" i="1" s="1"/>
  <c r="F167" i="1" s="1"/>
  <c r="F7" i="1" s="1"/>
  <c r="I392" i="1"/>
  <c r="J392" i="1" s="1"/>
  <c r="J6" i="1" s="1"/>
  <c r="I1091" i="1"/>
  <c r="I629" i="1" s="1"/>
  <c r="G831" i="1"/>
  <c r="G697" i="1" s="1"/>
  <c r="F588" i="1"/>
  <c r="G627" i="1"/>
  <c r="G588" i="1" s="1"/>
  <c r="G1115" i="1"/>
  <c r="G1093" i="1" s="1"/>
  <c r="F1093" i="1"/>
  <c r="I7" i="1"/>
  <c r="I395" i="1"/>
  <c r="F560" i="1"/>
  <c r="G584" i="1"/>
  <c r="G560" i="1" s="1"/>
  <c r="G1035" i="1"/>
  <c r="G901" i="1" s="1"/>
  <c r="G302" i="1"/>
  <c r="G272" i="1" s="1"/>
  <c r="I394" i="1"/>
  <c r="J496" i="1"/>
  <c r="J394" i="1" s="1"/>
  <c r="F630" i="1"/>
  <c r="G695" i="1"/>
  <c r="G630" i="1" s="1"/>
  <c r="F457" i="1"/>
  <c r="J1091" i="1" l="1"/>
  <c r="J629" i="1" s="1"/>
  <c r="F1091" i="1"/>
  <c r="G1091" i="1" s="1"/>
  <c r="G629" i="1" s="1"/>
  <c r="I6" i="1"/>
  <c r="G167" i="1"/>
  <c r="G7" i="1" s="1"/>
  <c r="F392" i="1" s="1"/>
  <c r="F6" i="1" s="1"/>
  <c r="I586" i="1"/>
  <c r="F395" i="1"/>
  <c r="G457" i="1"/>
  <c r="G395" i="1" s="1"/>
  <c r="F496" i="1" s="1"/>
  <c r="F629" i="1" l="1"/>
  <c r="G392" i="1"/>
  <c r="G6" i="1" s="1"/>
  <c r="I5" i="1"/>
  <c r="J586" i="1"/>
  <c r="J5" i="1" s="1"/>
  <c r="I1121" i="1" s="1"/>
  <c r="G496" i="1"/>
  <c r="G394" i="1" s="1"/>
  <c r="F394" i="1"/>
  <c r="F586" i="1" l="1"/>
  <c r="G586" i="1" s="1"/>
  <c r="G5" i="1" s="1"/>
  <c r="F1121" i="1" s="1"/>
  <c r="J1121" i="1"/>
  <c r="J4" i="1" s="1"/>
  <c r="I4" i="1"/>
  <c r="J1123" i="1" l="1"/>
  <c r="J1124" i="1" s="1"/>
  <c r="J1125" i="1" s="1"/>
  <c r="J1126" i="1" s="1"/>
  <c r="J1127" i="1" s="1"/>
  <c r="F5" i="1"/>
  <c r="F4" i="1"/>
  <c r="G1121" i="1"/>
  <c r="G4" i="1" s="1"/>
  <c r="G1123" i="1" l="1"/>
  <c r="G1124" i="1" s="1"/>
  <c r="G1125" i="1" s="1"/>
  <c r="G1126" i="1" s="1"/>
  <c r="G11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García-Calderón, Mariano</author>
    <author>Cárdaba Prada, Luis María</author>
  </authors>
  <commentList>
    <comment ref="A3" authorId="0" shapeId="0" xr:uid="{2CD46EEB-DA57-4842-A5C6-867ECD2AEEA3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17621A4D-D41F-4979-9A79-430B2C348292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73A458D4-71EE-437B-B55F-FF4FDEE541E1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8E6FBC11-B95D-43CA-BBFE-D30B505A4352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68B9933D-87CD-4B3A-8518-E857F24B3667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AFEA8899-BF9B-4C3A-B850-F26C776D4AFB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BC398D42-B348-4410-B520-53A56D7D197B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D0BFE852-6D99-44BB-9F9A-3496484FDDEB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64BDB0D6-FC29-40CE-B86D-BDC59B94EAC5}">
      <text>
        <r>
          <rPr>
            <b/>
            <sz val="9"/>
            <color indexed="81"/>
            <rFont val="Tahoma"/>
            <family val="2"/>
          </rPr>
          <t>Precio unitario ofertado</t>
        </r>
      </text>
    </comment>
    <comment ref="J3" authorId="0" shapeId="0" xr:uid="{C43CF5D4-6CE3-42EE-ADBD-4BE156E6AA3D}">
      <text>
        <r>
          <rPr>
            <b/>
            <sz val="9"/>
            <color indexed="81"/>
            <rFont val="Tahoma"/>
            <family val="2"/>
          </rPr>
          <t>Importe de la oferta</t>
        </r>
      </text>
    </comment>
    <comment ref="D1125" authorId="1" shapeId="0" xr:uid="{C7696FE8-0D86-4D29-A8E4-323A3B0123AA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1127" authorId="1" shapeId="0" xr:uid="{AEA1D02A-D6B4-4A50-9F85-3F35F3B3807B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<sst xmlns="http://schemas.openxmlformats.org/spreadsheetml/2006/main" count="3559" uniqueCount="1478">
  <si>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</si>
  <si>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</si>
  <si>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</si>
  <si>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</si>
  <si>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</si>
  <si>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</si>
  <si>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</si>
  <si>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</si>
  <si>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LOTE 1</t>
  </si>
  <si>
    <t>Capítulo</t>
  </si>
  <si>
    <t/>
  </si>
  <si>
    <t>LOTE 1. NAVE DE MANTENIMIENTO Y ESTACIONAMIENTO</t>
  </si>
  <si>
    <t>L1.01</t>
  </si>
  <si>
    <t>OBRA CIVIL Y ARQUITECTURA</t>
  </si>
  <si>
    <t>L1.01.01</t>
  </si>
  <si>
    <t>NAVE DE MANTENIMIENTO</t>
  </si>
  <si>
    <t>01.01.01</t>
  </si>
  <si>
    <t>REORDENACIÓN DE CUARTOS TÉCNICOS</t>
  </si>
  <si>
    <t>01.01.01.01</t>
  </si>
  <si>
    <t>DESMONTAJES Y DEMOLICIONES</t>
  </si>
  <si>
    <t>ED1040</t>
  </si>
  <si>
    <t>Partida</t>
  </si>
  <si>
    <t>ud</t>
  </si>
  <si>
    <t>DESMONTAJE DE MATERIAL Y MOBILIARIO EXISTENTE EN CUARTOS TÉCNICOS</t>
  </si>
  <si>
    <t>ED0370</t>
  </si>
  <si>
    <t>m2</t>
  </si>
  <si>
    <t>DESMONTAJE DE FALSO TECHO DE ESCAYOLA. (NOCTURNO)</t>
  </si>
  <si>
    <t>EL0560_</t>
  </si>
  <si>
    <t>DEMOLICIÓN FÁB.LADRILLO MACIZO 1/2 PIE A MANO</t>
  </si>
  <si>
    <t>E01DKA030</t>
  </si>
  <si>
    <t>LEVANTADO CERRAJERÍA EN MUROS A MANO</t>
  </si>
  <si>
    <t>E01DPP030_</t>
  </si>
  <si>
    <t>DEMOLICIÓN SOLADO BALDOSAS C/MARTILLO</t>
  </si>
  <si>
    <t>E01DEA010_</t>
  </si>
  <si>
    <t>DEMOLICIÓN ALICATADOS C/MARTILLO ELÉCTRICO</t>
  </si>
  <si>
    <t>E01DKW040T_</t>
  </si>
  <si>
    <t>DESMONTAJE ESCALERA METÁLICA</t>
  </si>
  <si>
    <t>E01DFC020_</t>
  </si>
  <si>
    <t>m3</t>
  </si>
  <si>
    <t>DEMOLICIÓN FÁBRICA LADRILLO HUECO DOBLE ENFOSCADO 2 CARAS C/COMPRESOR</t>
  </si>
  <si>
    <t>E01DSA010_</t>
  </si>
  <si>
    <t>DEMOLICIÓN FORJADOS METAL A MANO</t>
  </si>
  <si>
    <t>E01DSA040T</t>
  </si>
  <si>
    <t>kg</t>
  </si>
  <si>
    <t>LEVANTADO VÍAS METÁLICAS</t>
  </si>
  <si>
    <t>U01AF090</t>
  </si>
  <si>
    <t>m</t>
  </si>
  <si>
    <t>CORTE PROFUNDO PAVIMENTO</t>
  </si>
  <si>
    <t>E01DPS010_</t>
  </si>
  <si>
    <t>DEMOLICIÓN SOLERAS H.A. &lt;15 cm C/COMPRESOR</t>
  </si>
  <si>
    <t>E01DKW030_</t>
  </si>
  <si>
    <t>LEVANTADO MAMPARA I/VIDRIO</t>
  </si>
  <si>
    <t>E01DPS030T_</t>
  </si>
  <si>
    <t>DEMOLICIÓN ADOQUINADOS C/COMPRESOR (ACERA)</t>
  </si>
  <si>
    <t>E01DPS031T_</t>
  </si>
  <si>
    <t>DEMOLICION DE BORDILLOS</t>
  </si>
  <si>
    <t>E01DPW050_</t>
  </si>
  <si>
    <t>DEMOLICIÓN RECRECIDO MORTERO &lt;10 cm C/MARTILLO ELÉCTRICO</t>
  </si>
  <si>
    <t>E01DKA030T_</t>
  </si>
  <si>
    <t>LEVANTADO CERRAJERÍA EN MUROS A MANO CON RECUPERACION DE CARP.</t>
  </si>
  <si>
    <t>E01DIF040_</t>
  </si>
  <si>
    <t>DESMONTAJE APARATOS SANITARIOS</t>
  </si>
  <si>
    <t>E01DIE030AT_</t>
  </si>
  <si>
    <t>LEVANTADO SEÑALIZACIÓN</t>
  </si>
  <si>
    <t>Total 01.01.01.01</t>
  </si>
  <si>
    <t>01.01.01.02</t>
  </si>
  <si>
    <t>ALBAÑILERÍA</t>
  </si>
  <si>
    <t>01.01.01.02.01</t>
  </si>
  <si>
    <t>CERRAMIENTOS Y TABIQUERÍA</t>
  </si>
  <si>
    <t>E07LD040</t>
  </si>
  <si>
    <t>FÁBRICA LADRILLO 1/2 PIE HUECO DOBLE 9 cm MORTERO M-5</t>
  </si>
  <si>
    <t>E07LSA020</t>
  </si>
  <si>
    <t>FÁBRICA LCV 1/2P PERFORADO 5 cm MORTERO M-5</t>
  </si>
  <si>
    <t>E07LD020</t>
  </si>
  <si>
    <t>FÁBRICA LADRILLO 1/2 PIE HUECO DOBLE 7 cm MORTERO M-5</t>
  </si>
  <si>
    <t>E07YAC020</t>
  </si>
  <si>
    <t>TRASDOSADO AUTOPORTANTE PYL PLACA ESTÁNDAR 15A+48 c/600 mm</t>
  </si>
  <si>
    <t>E07LP020T</t>
  </si>
  <si>
    <t>FÁBRICA LADRILLO PERFORADO 5 cm 1/2P FACHADA MORTERO M-5</t>
  </si>
  <si>
    <t>E10ATM110</t>
  </si>
  <si>
    <t>AISLAMIENTO ISOVER ARENA 50 mm</t>
  </si>
  <si>
    <t>E07LSA020T</t>
  </si>
  <si>
    <t>FÁBRICA LCV 1P PERFORADO 5 cm MORTERO M-5</t>
  </si>
  <si>
    <t>Total 01.01.01.02.01</t>
  </si>
  <si>
    <t>01.01.01.02.02</t>
  </si>
  <si>
    <t>REVESTIMIENTOS YESOS Y ENFOSCADOS</t>
  </si>
  <si>
    <t>E08PNE250</t>
  </si>
  <si>
    <t>ENFOSCADO MAESTREADO HIDRÓFUGO M-10 VERTICAL</t>
  </si>
  <si>
    <t>E08PNE210</t>
  </si>
  <si>
    <t>ENFOSCADO MAESTREADO-FRATASADO CSIII-W1 VERTICAL</t>
  </si>
  <si>
    <t>Total 01.01.01.02.02</t>
  </si>
  <si>
    <t>01.01.01.02.03</t>
  </si>
  <si>
    <t>FALSOS TECHOS</t>
  </si>
  <si>
    <t>E08TT050</t>
  </si>
  <si>
    <t>TRAMPILLA REGISTRO FALSO TECHO 600x600 mm</t>
  </si>
  <si>
    <t>E08CYE010</t>
  </si>
  <si>
    <t>FALSO TECHO CONTINUO PYL PLACA ESTÁNDAR 13 mm</t>
  </si>
  <si>
    <t>E08CYF010_</t>
  </si>
  <si>
    <t>FALSO TECHO CONTINUO PYL CORTAFUEGO HASTA EI-90 2x13 mm PLACA F</t>
  </si>
  <si>
    <t>E08RBV010</t>
  </si>
  <si>
    <t>FALSO TECHO REGIST. BANDEJA METÁLICA LISA 600x600 mm PERFIL VISTO</t>
  </si>
  <si>
    <t>Total 01.01.01.02.03</t>
  </si>
  <si>
    <t>01.01.01.02.04</t>
  </si>
  <si>
    <t>VARIOS</t>
  </si>
  <si>
    <t>E07RC040T</t>
  </si>
  <si>
    <t>RECIBIDO CARPINTERIA METALICA</t>
  </si>
  <si>
    <t>P08WR080T</t>
  </si>
  <si>
    <t>RECRECIDO 7 cm MORTERO IN SITU CT-C5 V/BOMBA</t>
  </si>
  <si>
    <t>P08WR070T</t>
  </si>
  <si>
    <t>RECRECIDO 2-4 cm MORTERO IN SITU CT-C5</t>
  </si>
  <si>
    <t>E12PAH220</t>
  </si>
  <si>
    <t>ALBARDILLA HORMIGON POLIMERO</t>
  </si>
  <si>
    <t>E12PAH220T</t>
  </si>
  <si>
    <t>PREFABRICADO REMATE DINTEL</t>
  </si>
  <si>
    <t>E07RC040TT</t>
  </si>
  <si>
    <t>AYUDA A INSTALACIONES</t>
  </si>
  <si>
    <t>Total 01.01.01.02.04</t>
  </si>
  <si>
    <t>Total 01.01.01.02</t>
  </si>
  <si>
    <t>01.01.01.03</t>
  </si>
  <si>
    <t>CUBIERTAS E IMPERMEABILIZACIONES</t>
  </si>
  <si>
    <t>E09OP020</t>
  </si>
  <si>
    <t>RECRECIDO FORMACIÓN PENDIENTES MORTERO CEMENTO e=5-7 cm</t>
  </si>
  <si>
    <t>P06BV030T</t>
  </si>
  <si>
    <t>BARRERA VAPOR BITUMINOSA</t>
  </si>
  <si>
    <t>P07TR475T</t>
  </si>
  <si>
    <t>PANEL RÍGIDO LANA DE ROCA C/LÁMINA OXIASFALTO+PE 80mm</t>
  </si>
  <si>
    <t>E10IG005</t>
  </si>
  <si>
    <t>GEOTEXTIL POLIÉSTER NO TEJIDO 120 gr/m2</t>
  </si>
  <si>
    <t>E10IAL030</t>
  </si>
  <si>
    <t>IMPERMEABILIZACIÓN BICAPA AUTOPROTEGIDA</t>
  </si>
  <si>
    <t>E09PP090</t>
  </si>
  <si>
    <t>REMATE PERIMETRAL CUBIERTA BANDA IMPERMEAB. D=370 mm PARAMENTO VERTICAL</t>
  </si>
  <si>
    <t>E10IAW200</t>
  </si>
  <si>
    <t>REMATE PERIMETRAL EN PETOS Y ENTREGAS</t>
  </si>
  <si>
    <t>E09PS030T</t>
  </si>
  <si>
    <t>SUMIDERO HORIZONTAL PVC 75x465 mm</t>
  </si>
  <si>
    <t>E10IAW020</t>
  </si>
  <si>
    <t>IMPERMEABILIZACIÓN BAÑOS SUELOS SOPREMA ZE-02</t>
  </si>
  <si>
    <t>E10IAW150</t>
  </si>
  <si>
    <t>SUMIDERO DESAGÜE NO SIFÓNICO D=110 mm</t>
  </si>
  <si>
    <t>QTM010</t>
  </si>
  <si>
    <t>PANEL SANDWICH CON AISLAMIENTO PARA CUBIERTA</t>
  </si>
  <si>
    <t>E09PR020</t>
  </si>
  <si>
    <t>REMATE LATERAL ACERO GALVANIZADO D=500 mm</t>
  </si>
  <si>
    <t>E09PC180</t>
  </si>
  <si>
    <t>REMATE CHAPA GALVANIZADA 0,6 mm D=1000 mm</t>
  </si>
  <si>
    <t>Total 01.01.01.03</t>
  </si>
  <si>
    <t>01.01.01.04</t>
  </si>
  <si>
    <t>REVESTIMIENTOS</t>
  </si>
  <si>
    <t>01.01.01.04.01</t>
  </si>
  <si>
    <t>PAVIMENTOS</t>
  </si>
  <si>
    <t>E11EGB180</t>
  </si>
  <si>
    <t>SOLADO PORCELÁNICO 40X40 cm C/ADHESIVO BLANCO ADESILEX P9</t>
  </si>
  <si>
    <t>E11CB040</t>
  </si>
  <si>
    <t>SOLERA TERRAZO U/NORMAL MICROGRANO 40x40 C/CLARO</t>
  </si>
  <si>
    <t>E11HF010T</t>
  </si>
  <si>
    <t>PAVIMENTO HORMIGÓN FRATASADO HA-25 CON ARMADURA e=5 cm</t>
  </si>
  <si>
    <t>E11CP120</t>
  </si>
  <si>
    <t>RODAPIÉ TERRAZO 40x7,5 NORMAL</t>
  </si>
  <si>
    <t>U04VBH010</t>
  </si>
  <si>
    <t>PAVIMENTO LOSETA CEMENTO GRIS 15x15 cm</t>
  </si>
  <si>
    <t>U04BH045</t>
  </si>
  <si>
    <t>BORDILLO HORMIGÓN MONOCAPA REDONDEADO GRIS 8x20 cm</t>
  </si>
  <si>
    <t>Total 01.01.01.04.01</t>
  </si>
  <si>
    <t>01.01.01.04.02</t>
  </si>
  <si>
    <t>ALICATADOS Y CHAPADOS</t>
  </si>
  <si>
    <t>E12AC010</t>
  </si>
  <si>
    <t>ALICATADO AZULEJO BLANCO 15x15 cm RECIBIDO C/MORTERO</t>
  </si>
  <si>
    <t>E12AC045</t>
  </si>
  <si>
    <t>ALICATADO AZULEJO COLOR 20x20 cm RECIBIDO C/ADHESIVO</t>
  </si>
  <si>
    <t>Total 01.01.01.04.02</t>
  </si>
  <si>
    <t>Total 01.01.01.04</t>
  </si>
  <si>
    <t>01.01.01.05</t>
  </si>
  <si>
    <t>CARPINTERÍA</t>
  </si>
  <si>
    <t>01.01.01.05.01</t>
  </si>
  <si>
    <t>CARPINTERÍA METÁLICA Y VIDRIERÍA</t>
  </si>
  <si>
    <t>E15P040P01</t>
  </si>
  <si>
    <t>PUERTA CHAPA LISA ABATIBLE 100x210 cm GALVANIZADA (P01)</t>
  </si>
  <si>
    <t>E15P480P02</t>
  </si>
  <si>
    <t>PUERTA CHAPA LISA ABATIBLE 2 HOJAS 250x250 cm GALVANIZADA (P02)</t>
  </si>
  <si>
    <t>E15P480P03</t>
  </si>
  <si>
    <t>PUERTA CHAPA LISA ABATIBLE 2 HOJAS 250x300 cm GALVANIZADA (P03)</t>
  </si>
  <si>
    <t>P23PTD010P04_</t>
  </si>
  <si>
    <t>PUERTA CHAPA LISA ABATIBLE 2 HOJAS HASTA EI2-90-C5 (90+35)x210 cm GALVANIZADA (PE01)</t>
  </si>
  <si>
    <t>E26PTDT</t>
  </si>
  <si>
    <t>PUERTA CORTAFUEGOS EI2-30 2 HOJAS (1000+400)x2050 mm (P05)</t>
  </si>
  <si>
    <t>E26PNO070</t>
  </si>
  <si>
    <t>PUERTA CORTAFUEGOS EI2-90 2 HOJAS 2300x2450 mm</t>
  </si>
  <si>
    <t>E15WL010L01</t>
  </si>
  <si>
    <t>REJILLA VENTILACIÓN (L01)</t>
  </si>
  <si>
    <t>E15WZ020T</t>
  </si>
  <si>
    <t>PROTECCIÓN TUBO ACERO</t>
  </si>
  <si>
    <t>E15WZ040T</t>
  </si>
  <si>
    <t>MAMPARA DE VIDRIO</t>
  </si>
  <si>
    <t>E26PTDT2</t>
  </si>
  <si>
    <t>CARPINTERIA DE ACERO EN VENTANA FIJA</t>
  </si>
  <si>
    <t>E16EA150</t>
  </si>
  <si>
    <t>DOBLE ACRISTALAMIENTO AISLAMIENTO ACÚSTICO 36 dB</t>
  </si>
  <si>
    <t>Total 01.01.01.05.01</t>
  </si>
  <si>
    <t>01.01.01.05.02</t>
  </si>
  <si>
    <t>CARPINTERÍA DE MADERA</t>
  </si>
  <si>
    <t>E30IC014T</t>
  </si>
  <si>
    <t>CABINA SANITARIA 70x210 cm 13 mm</t>
  </si>
  <si>
    <t>Total 01.01.01.05.02</t>
  </si>
  <si>
    <t>Total 01.01.01.05</t>
  </si>
  <si>
    <t>01.01.01.06</t>
  </si>
  <si>
    <t>PINTURA</t>
  </si>
  <si>
    <t>E27EPA050V</t>
  </si>
  <si>
    <t>PINTURA PLÁSTICA VINÍLICA LISA MATE LAVABLE MÁXIMA CALIDAD. VERT</t>
  </si>
  <si>
    <t>E27EPA050H</t>
  </si>
  <si>
    <t>PINTURA PLÁSTICA VINÍLICA LISA MATE LAVABLE MÁXIMA CALIDAD. HORZ</t>
  </si>
  <si>
    <t>E27SO020</t>
  </si>
  <si>
    <t>ACRÍLICA SECADO RAPIDO INTERIOR/EXTERIOR SATINADA (MARCADO LINEAS, FLECHAS, ETC</t>
  </si>
  <si>
    <t>E11BT080_</t>
  </si>
  <si>
    <t>PAVIMENTO CONTINUO EPOXI ANTIDESLIZANTE</t>
  </si>
  <si>
    <t>E11BI550T_</t>
  </si>
  <si>
    <t>PAVIMENTO RESINA ANTIDESLIZANTE</t>
  </si>
  <si>
    <t>Total 01.01.01.06</t>
  </si>
  <si>
    <t>01.01.01.07</t>
  </si>
  <si>
    <t>SANEAMIENTO</t>
  </si>
  <si>
    <t>SAN_01</t>
  </si>
  <si>
    <t>Estudio y definición del saneamiento existente</t>
  </si>
  <si>
    <t>E01DPS020</t>
  </si>
  <si>
    <t>DEMOLICIÓN SOLERAS H.M. &lt;25 cm C/COMPRESOR</t>
  </si>
  <si>
    <t>U01EEZ010</t>
  </si>
  <si>
    <t>EXCAVACIÓN ZANJA TIERRA  A VERTEDERO</t>
  </si>
  <si>
    <t>U07OEH0101</t>
  </si>
  <si>
    <t>TUBERÍA ENTERRADA HM CIRCULAR M-H 100 mm</t>
  </si>
  <si>
    <t>U07OEH020</t>
  </si>
  <si>
    <t>TUBERÍA ENTERRADA HM CIRCULAR M-H 200 mm</t>
  </si>
  <si>
    <t>U07OEH0301</t>
  </si>
  <si>
    <t>TUBERÍA ENTERRADA HM CIRCULAR M-H 250 mm</t>
  </si>
  <si>
    <t>U07OEH040</t>
  </si>
  <si>
    <t>TUBERÍA ENTERRADA HM CIRCULAR M-H 400 mm</t>
  </si>
  <si>
    <t>U01RLZ020</t>
  </si>
  <si>
    <t>RELLENO EN ZANJAS CON MATERIAL DE PRÉSTAMO</t>
  </si>
  <si>
    <t>U07AHR100</t>
  </si>
  <si>
    <t>ARQUETA REGISTRABLE PREFABRICADA HM 60x60x60 cm</t>
  </si>
  <si>
    <t>U11SAV010</t>
  </si>
  <si>
    <t>CALA PARA REPARACIÓN DE CANALIZACIONES EN CALZADA</t>
  </si>
  <si>
    <t>E03AHC040</t>
  </si>
  <si>
    <t>ARQUETA TIPO SEVILLA P&lt;1 m PREFABRICADA HM SIFÓNICA 60x60x145 cm TUBO GRES 300 mm</t>
  </si>
  <si>
    <t>U07EIS010</t>
  </si>
  <si>
    <t>SUMIDERO LONGITUDINAL CALZADA POLIPROPILENO PP a=44,5 cm</t>
  </si>
  <si>
    <t>Total 01.01.01.07</t>
  </si>
  <si>
    <t>01.01.01.08</t>
  </si>
  <si>
    <t>01.01.01.07.01</t>
  </si>
  <si>
    <t>APARATOS SANITARIOS</t>
  </si>
  <si>
    <t>E21CLE010</t>
  </si>
  <si>
    <t>LAVABO GAMA BÁSICA BLANCO 56x47 cm GRIFERÍA MONOMANDO SEMIEMPOTRADO</t>
  </si>
  <si>
    <t>E21CIB040</t>
  </si>
  <si>
    <t>INODORO TANQUE BAJO GAMA MEDIA BLANCO</t>
  </si>
  <si>
    <t>E21GMD010</t>
  </si>
  <si>
    <t>GRIFO MONOMANDO MURAL DUCHA GAMA BÁSICA</t>
  </si>
  <si>
    <t>E21GML020</t>
  </si>
  <si>
    <t>GRIFO MONOMANDO REPISA LAVABO GAMA BÁSICA</t>
  </si>
  <si>
    <t>Total 01.01.01.07.01</t>
  </si>
  <si>
    <t>01.01.01.07.02</t>
  </si>
  <si>
    <t>SEÑALIZACIÓN</t>
  </si>
  <si>
    <t>MC08600201-2B</t>
  </si>
  <si>
    <t>SEÑALIZACIÓN EVACUACIÓN</t>
  </si>
  <si>
    <t>Total 01.01.01.07.02</t>
  </si>
  <si>
    <t>01.01.01.07.03</t>
  </si>
  <si>
    <t>EQUIPAMIENTO</t>
  </si>
  <si>
    <t>E12PNM020</t>
  </si>
  <si>
    <t>ENCIMERA MÁRMOL CREMA MARFIL e=4cm</t>
  </si>
  <si>
    <t>E21MW020</t>
  </si>
  <si>
    <t>SECAMANOS ELÉCTRICO AUTOMÁTICO 1640W ACERO INOX.</t>
  </si>
  <si>
    <t>E21MW080</t>
  </si>
  <si>
    <t>DOSIFICADOR JABÓN LÍQUIDO ACERO INOX. 1,2 l.</t>
  </si>
  <si>
    <t>E21MI070</t>
  </si>
  <si>
    <t>PORTARROLLOS ACERO INOX. C/CERRADURA</t>
  </si>
  <si>
    <t>E21MI120</t>
  </si>
  <si>
    <t>PORTA ESCOBILLAS ACERO INOX.</t>
  </si>
  <si>
    <t>E16JA040</t>
  </si>
  <si>
    <t>MIRALITE REVOLUTION 5mm</t>
  </si>
  <si>
    <t>E21MI080</t>
  </si>
  <si>
    <t>PAPELERA ACERO 30 l. C/CERRADURA</t>
  </si>
  <si>
    <t>E15P560</t>
  </si>
  <si>
    <t>TOPE METÁLICO PROTECCIÓN PUERTAS</t>
  </si>
  <si>
    <t>DESFIBRILADOR01</t>
  </si>
  <si>
    <t>ACTUACIONES DESFIBRILADOR</t>
  </si>
  <si>
    <t>Total 01.01.01.07.03</t>
  </si>
  <si>
    <t>Total 01.01.01.08</t>
  </si>
  <si>
    <t>Total 01.01.01</t>
  </si>
  <si>
    <t>01.01.02</t>
  </si>
  <si>
    <t>TORNO EN FOSO VÍA 19</t>
  </si>
  <si>
    <t>01.01.02.01</t>
  </si>
  <si>
    <t>DESMONTAJE Y DEMOLICIONES</t>
  </si>
  <si>
    <t>ED0450_</t>
  </si>
  <si>
    <t>DESMONTAJE DE MAMPARA EXISTENTE VÍAS 18-19</t>
  </si>
  <si>
    <t>ED0720_</t>
  </si>
  <si>
    <t>DESMONTAJE DE PASAMANOS METÁLICO</t>
  </si>
  <si>
    <t>EOB044087</t>
  </si>
  <si>
    <t>TRASLADO Y DESMONTAJE DE EQUIPAMIENTO DE TORNO EN FOSO</t>
  </si>
  <si>
    <t>VD0121_</t>
  </si>
  <si>
    <t>DESMONTAJE ARQUETA Y RELLENO DE HUECO</t>
  </si>
  <si>
    <t>Total 01.01.02.01</t>
  </si>
  <si>
    <t>01.01.02.02</t>
  </si>
  <si>
    <t>ESTRUCTURAS</t>
  </si>
  <si>
    <t>E04NRM050</t>
  </si>
  <si>
    <t>HORMIGÓN RELLENO POZOS CIMENT. HM-20/B/40/IIaSR+Qc VERT. MANUAL</t>
  </si>
  <si>
    <t>E10IJ050</t>
  </si>
  <si>
    <t>SELLADO JUNTAS DE CONSTRUCCIÓN ENCUENTRO LOSA-MURO DE POLÍMERO WATERSTOP XP AGUA SALINA</t>
  </si>
  <si>
    <t>Total 01.01.02.02</t>
  </si>
  <si>
    <t>01.01.02.03</t>
  </si>
  <si>
    <t>PAVIMENTOS Y PINTURAS</t>
  </si>
  <si>
    <t>1024</t>
  </si>
  <si>
    <t>PINTURA EPOXI</t>
  </si>
  <si>
    <t>mU15AH280</t>
  </si>
  <si>
    <t>MARCA VIAL NARANJA DE 10 cm DE ANCHO</t>
  </si>
  <si>
    <t>mU15AH230</t>
  </si>
  <si>
    <t>SÍMBOLOS PINTURA CONVENCIONAL</t>
  </si>
  <si>
    <t>Total 01.01.02.03</t>
  </si>
  <si>
    <t>Total 01.01.02</t>
  </si>
  <si>
    <t>01.01.03</t>
  </si>
  <si>
    <t>FOSO ELEVA BOGÍES</t>
  </si>
  <si>
    <t>01.01.03.01</t>
  </si>
  <si>
    <t>MOVIMIENTO DE TIERRAS</t>
  </si>
  <si>
    <t>U01AF080</t>
  </si>
  <si>
    <t>DEMOLICIÓN Y LEVANTADO PAVIMENTO HORMIGÓN ARMADO e=15/25 cm SIN TRANSPORTE</t>
  </si>
  <si>
    <t>U01ZR040</t>
  </si>
  <si>
    <t>TRANSPORTE ESCOMBROS VERTEDERO &lt;10 km</t>
  </si>
  <si>
    <t>E02PMA080</t>
  </si>
  <si>
    <t>EXCAVACIÓN POZOS A MÁQUINA TERRENOS FLOJOS C/TRANSPORTE</t>
  </si>
  <si>
    <t>U01EEW151</t>
  </si>
  <si>
    <t>SOSTENIMIENTO DE TALUDES CON LINEA DE PERFILES Y FORRADO CON TABLÓN DE MADERA</t>
  </si>
  <si>
    <t>Total 01.01.03.01</t>
  </si>
  <si>
    <t>01.01.03.02</t>
  </si>
  <si>
    <t>E04NLM071</t>
  </si>
  <si>
    <t>HORMIGÓN LIMPIEZA Y NIVELACIÓN HL-150/B/25 VERT. MANUAL</t>
  </si>
  <si>
    <t>E04LMM210</t>
  </si>
  <si>
    <t>HORMIGÓN CIMENTACIÓN LOSA HA-35/P/20/IIaSR+Qc VERT. MANUAL</t>
  </si>
  <si>
    <t>E05HMH251</t>
  </si>
  <si>
    <t>HORMIGÓN PARA ARMAR EN MUROS O PANTALLAS ESTRUCTURALES HA-35/P/20/IIaSR+Qc VERT. MANUAL</t>
  </si>
  <si>
    <t>E04FMM030</t>
  </si>
  <si>
    <t>ENCOFRADO EN MUROS 1 CARA 3,00 m</t>
  </si>
  <si>
    <t>E04AB020</t>
  </si>
  <si>
    <t>ACERO CORRUGADO B 500 S/SD EN BARRA</t>
  </si>
  <si>
    <t>E05AP050</t>
  </si>
  <si>
    <t>PLACA ANCLAJE S275 700x400x20 mm</t>
  </si>
  <si>
    <t>E05AP051</t>
  </si>
  <si>
    <t>PLACA ANCLAJE S275 260x120x10 mm</t>
  </si>
  <si>
    <t>Total 01.01.03.02</t>
  </si>
  <si>
    <t>Total 01.01.03</t>
  </si>
  <si>
    <t>01.01.04</t>
  </si>
  <si>
    <t>FOSOS M4</t>
  </si>
  <si>
    <t>01.01.04.01</t>
  </si>
  <si>
    <t>Total 01.01.04.01</t>
  </si>
  <si>
    <t>01.01.04.02</t>
  </si>
  <si>
    <t>E04FMM040</t>
  </si>
  <si>
    <t>ENCOFRADO EN MUROS 1 CARA 3,00 m&lt;h&lt;6,00 m</t>
  </si>
  <si>
    <t>E05AP052</t>
  </si>
  <si>
    <t>PLACA ANCLAJE S275 220x200x10 mm</t>
  </si>
  <si>
    <t>U11SAC040_</t>
  </si>
  <si>
    <t>CANALIZACIÓN BAJO CALZADA PREVISTA</t>
  </si>
  <si>
    <t>U11TC140_</t>
  </si>
  <si>
    <t>CANALIZACIÓN 1 PVC 110 mm CALZADA</t>
  </si>
  <si>
    <t>Total 01.01.04.02</t>
  </si>
  <si>
    <t>Total 01.01.04</t>
  </si>
  <si>
    <t>01.01.05</t>
  </si>
  <si>
    <t>MESA GIRA BOGÍES</t>
  </si>
  <si>
    <t>01.01.05.01</t>
  </si>
  <si>
    <t>Total 01.01.05.01</t>
  </si>
  <si>
    <t>01.01.05.02</t>
  </si>
  <si>
    <t>E05AP043</t>
  </si>
  <si>
    <t>PLACA ANCLAJE S275 100x100x10 mm</t>
  </si>
  <si>
    <t>E05AP044</t>
  </si>
  <si>
    <t>PLACA ANCLAJE S275 250x250x20 mm</t>
  </si>
  <si>
    <t>E05AP045</t>
  </si>
  <si>
    <t>PLACA ANCLAJE S275 600x600x20 mm</t>
  </si>
  <si>
    <t>Total 01.01.05.02</t>
  </si>
  <si>
    <t>01.01.05.03</t>
  </si>
  <si>
    <t>Total 01.01.05.03</t>
  </si>
  <si>
    <t>Total 01.01.05</t>
  </si>
  <si>
    <t>01.01.06</t>
  </si>
  <si>
    <t>ANEXO GRASAS</t>
  </si>
  <si>
    <t>01.01.06.01</t>
  </si>
  <si>
    <t>U01AA030</t>
  </si>
  <si>
    <t>DEMOLICIÓN Y LEVANTADO ACERA DE BALDOSA DE HORMIGÓN A MÁQUINA SIN TRANSPORTE</t>
  </si>
  <si>
    <t>U01EEC010</t>
  </si>
  <si>
    <t>EXCAVACIÓN CIMIENTOS Y POZOS TIERRA A VERTEDERO</t>
  </si>
  <si>
    <t>Total 01.01.06.01</t>
  </si>
  <si>
    <t>01.01.06.02</t>
  </si>
  <si>
    <t>CIMENTACIONES</t>
  </si>
  <si>
    <t>E04EMM090</t>
  </si>
  <si>
    <t>HORMIGÓN CIMENTACIÓN ENCEPADO HA-35/B/20/IIaSR+Qc VERT. MANUAL</t>
  </si>
  <si>
    <t>E04PM053</t>
  </si>
  <si>
    <t>MICROPILOTE 180 mm TUBO ACERO D=73 mm EXTERIOR Y D=56 mm INTERIOR</t>
  </si>
  <si>
    <t>E04PM054</t>
  </si>
  <si>
    <t>MICROPILOTE 180 mm TUBO ACERO D=52 mm EXTERIOR Y D=26 mm INTERIOR</t>
  </si>
  <si>
    <t>E04EE010</t>
  </si>
  <si>
    <t>ENCOFRADO MADERA ENCEPADOS</t>
  </si>
  <si>
    <t>Total 01.01.06.02</t>
  </si>
  <si>
    <t>01.01.06.03</t>
  </si>
  <si>
    <t>ESTRUCTURA METÁLICA</t>
  </si>
  <si>
    <t>E05AF030_</t>
  </si>
  <si>
    <t>PLANCHA NERVOMETAL CAPA COMPRESIÓN 8 cm L&gt;4 m</t>
  </si>
  <si>
    <t>E05AAL005</t>
  </si>
  <si>
    <t>ACERO S275 JR EN ESTRUCTURA SOLDADA</t>
  </si>
  <si>
    <t>E27SF020</t>
  </si>
  <si>
    <t>PINTURA INTUMESCENTE R-30 (30 minutos)</t>
  </si>
  <si>
    <t>E27SF030</t>
  </si>
  <si>
    <t>PINTURA INTUMESCENTE R-60 (60 minutos)</t>
  </si>
  <si>
    <t>E05AP048</t>
  </si>
  <si>
    <t>PLACA ANCLAJE S275 200x200x20 mm</t>
  </si>
  <si>
    <t>E05AP049</t>
  </si>
  <si>
    <t>PLACA ANCLAJE S275 275x275x20 mm</t>
  </si>
  <si>
    <t>E05AAL090</t>
  </si>
  <si>
    <t>ACERO S355 JR EN ESTRUCTURA SOLDADA</t>
  </si>
  <si>
    <t>Total 01.01.06.03</t>
  </si>
  <si>
    <t>Total 01.01.06</t>
  </si>
  <si>
    <t>01.01.07</t>
  </si>
  <si>
    <t>AMPLIACIÓN PUENTE GRÚA</t>
  </si>
  <si>
    <t>01.01.08.01</t>
  </si>
  <si>
    <t>Total 01.01.08.01</t>
  </si>
  <si>
    <t>01.01.07.02</t>
  </si>
  <si>
    <t>E04PM051</t>
  </si>
  <si>
    <t>MICROPILOTE 180 mm TUBO ACERO D=73 mm EXTERIOR Y D=35 mm INTERIOR</t>
  </si>
  <si>
    <t>Total 01.01.07.02</t>
  </si>
  <si>
    <t>01.01.07.03</t>
  </si>
  <si>
    <t>E05AP046</t>
  </si>
  <si>
    <t>PLACA ANCLAJE S355 600x400x25 mm</t>
  </si>
  <si>
    <t>VT0110_</t>
  </si>
  <si>
    <t>CALCULO ESTRUCTURAL PUENTE GRÚA</t>
  </si>
  <si>
    <t>Total 01.01.07.03</t>
  </si>
  <si>
    <t>Total 01.01.07</t>
  </si>
  <si>
    <t>01.01.08</t>
  </si>
  <si>
    <t>PILAR POLIPASTO</t>
  </si>
  <si>
    <t>Total 01.01.08</t>
  </si>
  <si>
    <t>01.01.09</t>
  </si>
  <si>
    <t>TOPERAS</t>
  </si>
  <si>
    <t>01.01.09.01</t>
  </si>
  <si>
    <t>EOB0450_</t>
  </si>
  <si>
    <t>TRASLADO Y DESMONTAJE DE CHAPA EXISTENTE</t>
  </si>
  <si>
    <t>U01AOH050</t>
  </si>
  <si>
    <t>DEMOLICIÓN TOPERA DE HORMIGÓN ARMADO A MÁQUINA CON TRANSPORTE</t>
  </si>
  <si>
    <t>Total 01.01.09.01</t>
  </si>
  <si>
    <t>01.01.09.02</t>
  </si>
  <si>
    <t>Total 01.01.09.02</t>
  </si>
  <si>
    <t>Total 01.01.09</t>
  </si>
  <si>
    <t>01.01.10</t>
  </si>
  <si>
    <t>POLIPASTO</t>
  </si>
  <si>
    <t>01.01.10.01</t>
  </si>
  <si>
    <t>E01DSA040</t>
  </si>
  <si>
    <t>DEMOLICIÓN VIGAS-PILARES METÁLICOS</t>
  </si>
  <si>
    <t>E05AAL091</t>
  </si>
  <si>
    <t>ACERO S235 JR EN ESTRUCTURA SOLDADA</t>
  </si>
  <si>
    <t>E05AW090</t>
  </si>
  <si>
    <t>LIMPIEZA Y PREPARACIÓN SUPERFÍCIE DE PERFILES LAMINADOS DE ACERO GRADO SA 3</t>
  </si>
  <si>
    <t>E02SZ060</t>
  </si>
  <si>
    <t>RELLENO TIERRA ZANJA MANO S/APORTE</t>
  </si>
  <si>
    <t>E11HP030</t>
  </si>
  <si>
    <t>PAVIMENTO HORMIGÓN PULIDO e=20 cm GRIS NATURAL</t>
  </si>
  <si>
    <t>Total 01.01.10.01</t>
  </si>
  <si>
    <t>01.01.10.02</t>
  </si>
  <si>
    <t>Total 01.01.10.02</t>
  </si>
  <si>
    <t>Total 01.01.10</t>
  </si>
  <si>
    <t>01.01.11</t>
  </si>
  <si>
    <t>MEDIDAS PROVISIONALES</t>
  </si>
  <si>
    <t>A04AA040</t>
  </si>
  <si>
    <t>ALQUILER DIARIO LONA SINTÉTICA PLASTIFICADA ANDAMIO TUBULAR</t>
  </si>
  <si>
    <t>T0090</t>
  </si>
  <si>
    <t>CERRAMIENTO ESTACION CON VALLA TIPO JULPER. CON CIERRE</t>
  </si>
  <si>
    <t>T0100</t>
  </si>
  <si>
    <t>CERRAMIENTO EXTERIOR DE ESTACIÓN CON CHAPA PEGASO O EQUIVALENTE. JORNADA 2:30 - 5:00 A.M.</t>
  </si>
  <si>
    <t>A04AA040_1</t>
  </si>
  <si>
    <t>ALQUILER DIARIO CONSTRUCCIONES MODULARES PREFABRICADAS EN OFICINAS, ASEOS Y VESTUARIOS</t>
  </si>
  <si>
    <t>Total 01.01.11</t>
  </si>
  <si>
    <t>Total L1.01.01</t>
  </si>
  <si>
    <t>L1.01.02</t>
  </si>
  <si>
    <t>NAVE DE ESTACIONAMIENTO</t>
  </si>
  <si>
    <t>01.02.01</t>
  </si>
  <si>
    <t>TORNO EN FOSO VÍA 1</t>
  </si>
  <si>
    <t>01.02.01.01</t>
  </si>
  <si>
    <t>APEO ESTRUCTURA PORTICADA</t>
  </si>
  <si>
    <t>01.02.01.01.01</t>
  </si>
  <si>
    <t>E01DSS030</t>
  </si>
  <si>
    <t>DEMOLICIÓN CIMENTACIÓN HORMIGÓN ARMADO C/COMPRESOR</t>
  </si>
  <si>
    <t>E02SZ070</t>
  </si>
  <si>
    <t>RELLENO/COMPACTADO ZANJA C/RANA S/APORTE</t>
  </si>
  <si>
    <t>Total 01.02.01.01.01</t>
  </si>
  <si>
    <t>01.02.01.01.02</t>
  </si>
  <si>
    <t>E04PM052</t>
  </si>
  <si>
    <t>MICROPILOTE 225 mm TUBO ACERO D=103mm EXTERIOR Y D=78 mm INTERIOR</t>
  </si>
  <si>
    <t>E10IJ051</t>
  </si>
  <si>
    <t>FORMACIÓN JUNTA DILATACIÓN. PLANCHA EPS, ESPESOR 50MM</t>
  </si>
  <si>
    <t>Total 01.02.01.01.02</t>
  </si>
  <si>
    <t>01.02.01.01.03</t>
  </si>
  <si>
    <t>E05AP047</t>
  </si>
  <si>
    <t>PLACA ANCLAJE S355 450x450x20 mm</t>
  </si>
  <si>
    <t>Total 01.02.01.01.03</t>
  </si>
  <si>
    <t>Total 01.02.01.01</t>
  </si>
  <si>
    <t>01.02.01.02</t>
  </si>
  <si>
    <t>OBRA CIVIL</t>
  </si>
  <si>
    <t>01.02.01.02.01</t>
  </si>
  <si>
    <t>Total 01.02.01.02.01</t>
  </si>
  <si>
    <t>01.02.01.02.02</t>
  </si>
  <si>
    <t>E05HLE010</t>
  </si>
  <si>
    <t>ENCOFRADO MADERA LOSAS 4 POSTURAS</t>
  </si>
  <si>
    <t>E05HLE030</t>
  </si>
  <si>
    <t>ENCOFRADO MADERA VISTO LOSAS</t>
  </si>
  <si>
    <t>E05AP053</t>
  </si>
  <si>
    <t>PLACA ANCLAJE S275 300x300x30mm</t>
  </si>
  <si>
    <t>EOB0350_1</t>
  </si>
  <si>
    <t>TRASLADO ESCARELAS ACCESO TRENES</t>
  </si>
  <si>
    <t>Total 01.02.01.02.02</t>
  </si>
  <si>
    <t>Total 01.02.01.02</t>
  </si>
  <si>
    <t>01.02.01.03</t>
  </si>
  <si>
    <t>DINTELES CERRAMIENTOS</t>
  </si>
  <si>
    <t>U01AO010</t>
  </si>
  <si>
    <t>DEMOLICIÓN MURO DE LADRILLO MACIZO &gt;1/2 PIE A MÁQUINA SIN TRANSPORTE</t>
  </si>
  <si>
    <t>E05HMH030</t>
  </si>
  <si>
    <t>HORMIGÓN PARA ARMAR EN MUROS O PANTALLAS ESTRUCTURALES HA-25/B/20/IIa</t>
  </si>
  <si>
    <t>E05AAL010</t>
  </si>
  <si>
    <t>ACERO S275 JR EN ESTRUCTURA ATORNILLADA</t>
  </si>
  <si>
    <t>Total 01.02.01.03</t>
  </si>
  <si>
    <t>Total 01.02.01</t>
  </si>
  <si>
    <t>01.02.02</t>
  </si>
  <si>
    <t>CABINA DE TORNEROS</t>
  </si>
  <si>
    <t>01.02.02.01</t>
  </si>
  <si>
    <t>E05AP003</t>
  </si>
  <si>
    <t>PLACA ANCLAJE S275 200x200x10 mm</t>
  </si>
  <si>
    <t>Total 01.02.02.01</t>
  </si>
  <si>
    <t>Total 01.02.02</t>
  </si>
  <si>
    <t>01.02.03</t>
  </si>
  <si>
    <t>EL0300</t>
  </si>
  <si>
    <t>DEMOLICIÓN DE BAJANTE DE FIBROCEMENTO</t>
  </si>
  <si>
    <t>ED0781</t>
  </si>
  <si>
    <t>MEDIDAS PREVIAS PARA EL DESMONTAJE DE FIBROCEMENTO</t>
  </si>
  <si>
    <t>Total 01.02.03</t>
  </si>
  <si>
    <t>01.02.04</t>
  </si>
  <si>
    <t>Total 01.02.04</t>
  </si>
  <si>
    <t>01.02.05</t>
  </si>
  <si>
    <t>DRENAJE Y CANALIZACIONES</t>
  </si>
  <si>
    <t>U11TC140</t>
  </si>
  <si>
    <t>CANALIZACIÓN REGISTRABLE COMUNICACIONES PVC 110 mm CALZADA</t>
  </si>
  <si>
    <t>EN0020_1</t>
  </si>
  <si>
    <t>CANALIZACIÓN HORMIGONADA DE 4 TUBOS DE PVC DE 110 MM</t>
  </si>
  <si>
    <t>ER0031</t>
  </si>
  <si>
    <t>BAJANTE DE PVC D=160 MM. PARA DESAGÜE</t>
  </si>
  <si>
    <t>Total 01.02.05</t>
  </si>
  <si>
    <t>Total L1.01.02</t>
  </si>
  <si>
    <t>L1.01.03</t>
  </si>
  <si>
    <t>POZO DE REGISTRO</t>
  </si>
  <si>
    <t>01.03.01</t>
  </si>
  <si>
    <t>U01AF100</t>
  </si>
  <si>
    <t>CORTE PAVIMENTO FLEXIBLE</t>
  </si>
  <si>
    <t>U01AF040</t>
  </si>
  <si>
    <t>DEMOLICIÓN Y LEVANTADO PAVIMENTO MBC SIN TRANSPORTE</t>
  </si>
  <si>
    <t>U01AI020</t>
  </si>
  <si>
    <t>DEMOLICIÓN DE SATUJO, ARQUETAS Y COLECTOR SECUNDARIO SIN TRANSPORTE</t>
  </si>
  <si>
    <t>E02EMA030</t>
  </si>
  <si>
    <t>EXCAVACIÓN ZANJA A MÁQUINA TERRENOS DISGREGADOS C/TRANSPORTE</t>
  </si>
  <si>
    <t>E04PIR1320</t>
  </si>
  <si>
    <t>PILOTE ENTUBACIÓN RECUPERABLE (CPI-4) D=600 mm HA-35/F/20/IIaSR+Qc</t>
  </si>
  <si>
    <t>E02TRT010</t>
  </si>
  <si>
    <t>TRANSPORTE TIERRA VERTEDERO</t>
  </si>
  <si>
    <t>E04PIX010</t>
  </si>
  <si>
    <t>DESCABEZADO DE PILOTE CON COMPRESOR</t>
  </si>
  <si>
    <t>E02PAB030</t>
  </si>
  <si>
    <t>EXCAVACIÓN POZOS A MANO &lt;2 m TERRENO COMPACTO C/AGOTAMIENTO A BORDES</t>
  </si>
  <si>
    <t>E02QA030</t>
  </si>
  <si>
    <t>EXCAVACIÓN ARQUETA/POZO SANEAMIENTO A MANO TERRENO COMPACTO A BORDES</t>
  </si>
  <si>
    <t>Total 01.03.01</t>
  </si>
  <si>
    <t>01.03.02</t>
  </si>
  <si>
    <t>E10IJ056</t>
  </si>
  <si>
    <t>SELLADO FILTRACIONES MUROS DE CIMENTACIÓN C/INYECCIÓN LECHADA BENTONITA</t>
  </si>
  <si>
    <t>E05HLM250</t>
  </si>
  <si>
    <t>HORMIGÓN PARA ARMAR EN LOSA HA-35/B/20/IIaSR+Qc</t>
  </si>
  <si>
    <t>E04PT170</t>
  </si>
  <si>
    <t>ANCLAJE DE BARRA CORRUGADA D=10 MM CON RESINA EPOXI</t>
  </si>
  <si>
    <t>E17NH060</t>
  </si>
  <si>
    <t>CANALIZACIÓN TUBO FLEXIBLE PEAD NO PROP. LLAMA D=160 mm</t>
  </si>
  <si>
    <t>E15WT090</t>
  </si>
  <si>
    <t>TAPA DE ARQUETA 90x90 cm PARA PASO DE VEHÍCULOS</t>
  </si>
  <si>
    <t>E15WT091</t>
  </si>
  <si>
    <t>EXTENSIÓN SUPERIOR RETRÁCTIL DE ESCALERA</t>
  </si>
  <si>
    <t>TYP-E15EV040</t>
  </si>
  <si>
    <t>ESCALERA DE PATES</t>
  </si>
  <si>
    <t>EOB0120_</t>
  </si>
  <si>
    <t>REJILLA PRENSADA PARA ZONA DE CALZADA DE 30X75</t>
  </si>
  <si>
    <t>Total 01.03.02</t>
  </si>
  <si>
    <t>01.03.03</t>
  </si>
  <si>
    <t>ENTRONQUE POZO DE REGISTRO GALERIA EXISTENTE</t>
  </si>
  <si>
    <t>EN0210_</t>
  </si>
  <si>
    <t>EXCAV. EN MINA Y CONSTR. DE GALERIA VISITABLE DE 2,15X1,50 M</t>
  </si>
  <si>
    <t>E05AC010</t>
  </si>
  <si>
    <t>APEO CON ACERO LAMINADO EN CERCHAS c</t>
  </si>
  <si>
    <t>E01DWR030m</t>
  </si>
  <si>
    <t>CORTE DE DISCO DE SOLERA O MURO DE HORMIGÓN</t>
  </si>
  <si>
    <t>E01DSH050</t>
  </si>
  <si>
    <t>DEMOLIC. PANTALLA HA C/COMPRESOR</t>
  </si>
  <si>
    <t>E05HVA072</t>
  </si>
  <si>
    <t>MARCO PERIMETRAL DE HORMIGÓN ARMADO HA-25/P/20/I ENCOF/MADERA</t>
  </si>
  <si>
    <t>Total 01.03.03</t>
  </si>
  <si>
    <t>01.03.04</t>
  </si>
  <si>
    <t>IMPERMEABILIZACIÓN</t>
  </si>
  <si>
    <t>EL13</t>
  </si>
  <si>
    <t>Impermeabilización de pozo mediante blindaje de alta resistencia empleando sistema de laminado TEIMLAM o EQUIVALE</t>
  </si>
  <si>
    <t>Total 01.03.04</t>
  </si>
  <si>
    <t>Total L1.01.03</t>
  </si>
  <si>
    <t>L1.01.04</t>
  </si>
  <si>
    <t>VIAL PERIMETRAL NAVE MTTO. Y ESTACIONAMIENTO</t>
  </si>
  <si>
    <t>U01EEE010</t>
  </si>
  <si>
    <t>EXCAVACIÓN CAJA ENSANCHE PLATAFORMA h&lt;0,5 m A VERTEDERO</t>
  </si>
  <si>
    <t>U03DFC010_</t>
  </si>
  <si>
    <t>FRESADO FIRME MEZCLA BITUMINOSA EN CALIENTE</t>
  </si>
  <si>
    <t>U03DFC030_</t>
  </si>
  <si>
    <t>FRESADO FIRME MEZCLA BITUMINOSA EN CALIENTE EN RODERAS</t>
  </si>
  <si>
    <t>U03CZ030</t>
  </si>
  <si>
    <t>ZAHORRA ARTIFICIAL 60% BASE e=20 cm</t>
  </si>
  <si>
    <t>U03VCS082</t>
  </si>
  <si>
    <t>t</t>
  </si>
  <si>
    <t>MEZCLA BITUMINOSA EN CALIENTE TIPO AC-22 SURF 50/70 S DESGASTE ÁNGELES &lt;25</t>
  </si>
  <si>
    <t>U03RI080</t>
  </si>
  <si>
    <t>RIEGO DE IMPRIMACIÓN C60BF4 IMP</t>
  </si>
  <si>
    <t>U04BH047</t>
  </si>
  <si>
    <t>BORDILLO HORMIGÓN A1 BICAPA 14x20 cm</t>
  </si>
  <si>
    <t>EOT0120_</t>
  </si>
  <si>
    <t>CERRAMIENTO METALICO CON MALLA DE TRIPLE TORSION</t>
  </si>
  <si>
    <t>Total L1.01.04</t>
  </si>
  <si>
    <t>L1.01.05</t>
  </si>
  <si>
    <t>AUSCULTACIÓN Y CONTROL</t>
  </si>
  <si>
    <t>01.05.01</t>
  </si>
  <si>
    <t>INSTRUMENTACIÓN Y EQUIPOS</t>
  </si>
  <si>
    <t>INSEQ01</t>
  </si>
  <si>
    <t>HITOS DE NIVELACIÓN</t>
  </si>
  <si>
    <t>INSEQ02</t>
  </si>
  <si>
    <t>REGLETAS DE NIVELACIÓN EN FACHADAS TIPO DIÁBOLO</t>
  </si>
  <si>
    <t>INSEQ03</t>
  </si>
  <si>
    <t>MOVILIZACIÓN DE EQUIPO DE PERFORACIÓN EN SUPERFICIE</t>
  </si>
  <si>
    <t>INSEQ04</t>
  </si>
  <si>
    <t>EMPLAZAMIENTO DE EQUIPO DE PERFORACIÓN</t>
  </si>
  <si>
    <t>INSEQ05</t>
  </si>
  <si>
    <t>PERFORACIÓN DESDE SUPERFICIE</t>
  </si>
  <si>
    <t>INSEQ99</t>
  </si>
  <si>
    <t>INCLINÓMETRO</t>
  </si>
  <si>
    <t>INSEQ06</t>
  </si>
  <si>
    <t>TUBERÍA DE INCLINÓMETRO</t>
  </si>
  <si>
    <t>INSEQ07</t>
  </si>
  <si>
    <t>mes</t>
  </si>
  <si>
    <t>PUESTA A DISPOSICIÓN DE TORPEDO BIAXIAL DE INCLINÓMETRO</t>
  </si>
  <si>
    <t>INSEQ08</t>
  </si>
  <si>
    <t>ARQUETA PARA PROTECCIÓN DE ELEMENTOS DE INSTRUMENTACIÓN</t>
  </si>
  <si>
    <t>INSEQ09</t>
  </si>
  <si>
    <t>BASES PROFUNDAS PARA NIVELACIÓN</t>
  </si>
  <si>
    <t>INSEQ10</t>
  </si>
  <si>
    <t>SECCIÓN DE CONVERGENCIAS TRES UNIDADES</t>
  </si>
  <si>
    <t>INSEQ11</t>
  </si>
  <si>
    <t>SECCIÓN DE CONVERGENCIAS DOS UNIDADES</t>
  </si>
  <si>
    <t>Total 01.05.01</t>
  </si>
  <si>
    <t>01.05.02</t>
  </si>
  <si>
    <t>EQUIPOS DE LECTURA Y SEGUIMIENTO</t>
  </si>
  <si>
    <t>EQLEC01</t>
  </si>
  <si>
    <t>TOPOGRÁFO</t>
  </si>
  <si>
    <t>EQLEC02</t>
  </si>
  <si>
    <t>PEÓN DE TOPOGRAFÍA</t>
  </si>
  <si>
    <t>EQLEC03</t>
  </si>
  <si>
    <t>INGENIEROS TÉCNICO</t>
  </si>
  <si>
    <t>EQLEC04</t>
  </si>
  <si>
    <t>EQUIPOS PARA LECTURA</t>
  </si>
  <si>
    <t>EQLEC05</t>
  </si>
  <si>
    <t>INVENTARIO NOTARIAL ESTADO EDIFICIOS COLINDANTES</t>
  </si>
  <si>
    <t>Total 01.05.02</t>
  </si>
  <si>
    <t>Total L1.01.05</t>
  </si>
  <si>
    <t>Total L1.01</t>
  </si>
  <si>
    <t>L1.02</t>
  </si>
  <si>
    <t>SUPERESTRUCTURA DE VÍA</t>
  </si>
  <si>
    <t>02.01</t>
  </si>
  <si>
    <t>DESMONTAJES, DESGUARNECIDOS, DESGRAVADOS Y DEMOLICIONES</t>
  </si>
  <si>
    <t>02.01.01</t>
  </si>
  <si>
    <t>DESMONTAJE DE CARRIL, GUIADO Y JUNTAS EN VIA EMBEBIDA. CON CIERRE</t>
  </si>
  <si>
    <t>02.01.02</t>
  </si>
  <si>
    <t>EXTRACCIÓN DE TACO ELÁSTICO (DADO Y CAZOLETA). CON CIERRE</t>
  </si>
  <si>
    <t>02.01.03</t>
  </si>
  <si>
    <t>DESMONTAJE DE CARRIL Y JUNTAS DE VÍA DOBLE. CON CIERRE</t>
  </si>
  <si>
    <t>02.01.04</t>
  </si>
  <si>
    <t>CORTE CON DISCO DE SOLERA DE HORMIGÓN. CON CIERRE</t>
  </si>
  <si>
    <t>02.01.05</t>
  </si>
  <si>
    <t>DEMOLICIÓN Y DESGRAVADO LOSAS Y SOLERAS HORMIGÓN CON P.P. DE TACOS. CON CIERRE</t>
  </si>
  <si>
    <t>02.01.06</t>
  </si>
  <si>
    <t>RETIRADA, CARGA Y TRANSPORTE DE ESCOMBROS A DEPÓSITO. CON CIERRE</t>
  </si>
  <si>
    <t>Total 02.01</t>
  </si>
  <si>
    <t>02.02</t>
  </si>
  <si>
    <t>MONTAJE DE VÍA Y FORMACIÓN DE PLATAFORMA</t>
  </si>
  <si>
    <t>02.02.01</t>
  </si>
  <si>
    <t>SUMINISTRO Y COLOCACION DE CHAQUETAS DE CONJUNTO (1 INFERIOR + 2). CON CIERRE</t>
  </si>
  <si>
    <t>02.02.02</t>
  </si>
  <si>
    <t>SUMINISTRO DE CARRIL 54E1</t>
  </si>
  <si>
    <t>02.02.03</t>
  </si>
  <si>
    <t>SUMINISTRO JA DE 6 M, TIPO IVG DE 30º, PARA CARRIL 54E1</t>
  </si>
  <si>
    <t>02.02.04</t>
  </si>
  <si>
    <t>MONTAJE DE VÍA ESTUCHADA (2 HILOS) CON EL SISTEMA CDM PREFARAIL. CON CIERRE</t>
  </si>
  <si>
    <t>02.02.05</t>
  </si>
  <si>
    <t>MONTAJE JA DE 6 M, TIPO IVG DE 30º, PARA CARRIL 54 O 60E1. CON CIERRE</t>
  </si>
  <si>
    <t>02.02.06</t>
  </si>
  <si>
    <t>ALINEACIÓN Y NIVELACIÓN CON CARRO DE VÍA SENCILLA. CON CIERRE</t>
  </si>
  <si>
    <t>02.02.07</t>
  </si>
  <si>
    <t>CONEXIONADO DE CARRIL O JA PARA SEÑALES. CON CIERRE</t>
  </si>
  <si>
    <t>02.02.08</t>
  </si>
  <si>
    <t>EJECUCIÓN DE SOLDADURA ALUMINOTÉRMICA EN CARRIL 54E1 O 60E1. CON CIERRE</t>
  </si>
  <si>
    <t>02.02.09</t>
  </si>
  <si>
    <t>EJECUCIÓN ARQUETA DE PASO DE 51X51X60 CM, A HORMIGONAR. CON CIERRE</t>
  </si>
  <si>
    <t>02.02.10</t>
  </si>
  <si>
    <t>HORMIGÓN ARMADO PARA CAJA DE VÍA HA / HM-25/20/B IIA O HA / HM-25/20/F/IIA DE CENTRAL CON BOMBEO EN VÍA DOBLE. CON CIERRE</t>
  </si>
  <si>
    <t>02.02.11</t>
  </si>
  <si>
    <t>SUMINISTRO, CARGA, TRANSPORTE, DESCARGA EN OBRA Y MONTAJE DE ACERO S275 JR EN ESTRUCTURA SOLDADA</t>
  </si>
  <si>
    <t>Total 02.02</t>
  </si>
  <si>
    <t>02.03</t>
  </si>
  <si>
    <t>CARGA, TRANSPORTE Y DESCARGA</t>
  </si>
  <si>
    <t>02.03.01</t>
  </si>
  <si>
    <t>CARGA, TRANSPORTE Y DESCARGA DE JUNTAS Y CARRIL EN VÍA DOBLE. CON CIERRE</t>
  </si>
  <si>
    <t>Total 02.03</t>
  </si>
  <si>
    <t>02.04</t>
  </si>
  <si>
    <t>LIMPIEZA Y DESATRANCOS</t>
  </si>
  <si>
    <t>0.2.04.01</t>
  </si>
  <si>
    <t>LIMPIEZA FINAL DE LA ZONA DE OBRAS. CON CIERRE</t>
  </si>
  <si>
    <t>Total 02.04</t>
  </si>
  <si>
    <t>02.05</t>
  </si>
  <si>
    <t>GESTION DE MEDIO AMBIENTE</t>
  </si>
  <si>
    <t>02.05.01</t>
  </si>
  <si>
    <t>CONTENEDOR DE 6 M3 Y TRANSPORTE A VERTEDERO</t>
  </si>
  <si>
    <t>02.05.02</t>
  </si>
  <si>
    <t>COSTE DE GESTIÓN DE ESCOMBROS DE CONSTRUCCIÓN</t>
  </si>
  <si>
    <t>02.05.03</t>
  </si>
  <si>
    <t>CARGA Y TRANSPORTE DE CHATARRA FÉRRICA A GESTOR DE RESIDUOS</t>
  </si>
  <si>
    <t>02.05.04</t>
  </si>
  <si>
    <t>COSTE DE GESTIÓN DE CHATARRA FÉRRICA</t>
  </si>
  <si>
    <t>Total 02.05</t>
  </si>
  <si>
    <t>Total L1.02</t>
  </si>
  <si>
    <t>L1.03</t>
  </si>
  <si>
    <t>INSTALACIONES</t>
  </si>
  <si>
    <t>L1.03.01</t>
  </si>
  <si>
    <t>PROTECCIÓN CONTRA INCENDIOS</t>
  </si>
  <si>
    <t>1.1</t>
  </si>
  <si>
    <t>DETECCIÓN</t>
  </si>
  <si>
    <t>I05DA</t>
  </si>
  <si>
    <t>ANALÓGICA</t>
  </si>
  <si>
    <t>FXEL</t>
  </si>
  <si>
    <t>Módulo de un lazo sin aislador galvánico</t>
  </si>
  <si>
    <t>I05DA030</t>
  </si>
  <si>
    <t>Bus de detección de incendios</t>
  </si>
  <si>
    <t>I05DA110</t>
  </si>
  <si>
    <t>Pulsador de alarma analógico con cartel de señalización</t>
  </si>
  <si>
    <t>I05DA260</t>
  </si>
  <si>
    <t>Detector óptico analógico con base y zócalo</t>
  </si>
  <si>
    <t>I05DA265</t>
  </si>
  <si>
    <t>Detector térmico analógico con base y zócalo</t>
  </si>
  <si>
    <t>I05DA130</t>
  </si>
  <si>
    <t>Sirena roja de lazo + Flash</t>
  </si>
  <si>
    <t>I05DA020</t>
  </si>
  <si>
    <t>Línea de alimentación eléctrica para Central de Incendios y F.A.</t>
  </si>
  <si>
    <t>I05DA040</t>
  </si>
  <si>
    <t>Fuente de alimentación auxiliar 5,6 A - 24V</t>
  </si>
  <si>
    <t>I05DA050</t>
  </si>
  <si>
    <t>Alimentación 24 Vcc desde F.A. Auxiliar a módulos de control y CCF</t>
  </si>
  <si>
    <t>I05DA220</t>
  </si>
  <si>
    <t>Módulo Transponder 4Z/2S</t>
  </si>
  <si>
    <t>I05DA240</t>
  </si>
  <si>
    <t>Programación de la central de detección de incendios</t>
  </si>
  <si>
    <t>I05DS200</t>
  </si>
  <si>
    <t>Puesta en marcha del sistema de detección</t>
  </si>
  <si>
    <t>I05DAE301434</t>
  </si>
  <si>
    <t>Redireccionador IP (Moxa)</t>
  </si>
  <si>
    <t>I05DA#P1050142_1</t>
  </si>
  <si>
    <t>KIT COMUNICACIONES E INTERFACE PROTOCOLO DE RED SEI-KIT</t>
  </si>
  <si>
    <t>I05DS172</t>
  </si>
  <si>
    <t>Configuración e integración TCE - Puesto Central (Nueva  Detección)</t>
  </si>
  <si>
    <t>I05DS173</t>
  </si>
  <si>
    <t>Configuración e integración TCE - Puesto Central (Elementos Existentes)</t>
  </si>
  <si>
    <t>I05DA999</t>
  </si>
  <si>
    <t>Ampliación del sistema de detección de incendios.</t>
  </si>
  <si>
    <t>Total I05DA</t>
  </si>
  <si>
    <t>Total 1.1</t>
  </si>
  <si>
    <t>1.2</t>
  </si>
  <si>
    <t>EXTINCIÓN</t>
  </si>
  <si>
    <t>I05XE</t>
  </si>
  <si>
    <t>EXTINTORES</t>
  </si>
  <si>
    <t>I05XE010</t>
  </si>
  <si>
    <t>Extintor polvo ABC 6 kg</t>
  </si>
  <si>
    <t>I05XE020</t>
  </si>
  <si>
    <t>Extintor Co2 - 5 kg</t>
  </si>
  <si>
    <t>I05XE050</t>
  </si>
  <si>
    <t>Carro extintor de polvo ABC 25 Kg</t>
  </si>
  <si>
    <t>Total I05XE</t>
  </si>
  <si>
    <t>P19</t>
  </si>
  <si>
    <t>BIE de superficie de 25mm</t>
  </si>
  <si>
    <t>Total 1.2</t>
  </si>
  <si>
    <t>1.3</t>
  </si>
  <si>
    <t>SEÑALETICA</t>
  </si>
  <si>
    <t>PCI1.3.1</t>
  </si>
  <si>
    <t>SEÑALETICA EVACUACION</t>
  </si>
  <si>
    <t>S01</t>
  </si>
  <si>
    <t>Cartel de señalización fotoluminiscente DSI;DSD de 948 x 474 mm</t>
  </si>
  <si>
    <t>S04</t>
  </si>
  <si>
    <t>Cartel de señalización fotoluminiscente SALIDA de 948 x 474 mm c</t>
  </si>
  <si>
    <t>S06</t>
  </si>
  <si>
    <t>Cartel de señalización fotoluminiscente SALIDA de 320 x 160 mm c</t>
  </si>
  <si>
    <t>S07</t>
  </si>
  <si>
    <t>Cartel de señalización fotoluminiscente SALIDA EMERGENCIA de 948</t>
  </si>
  <si>
    <t>Total PCI1.3.1</t>
  </si>
  <si>
    <t>PCI1.3.2</t>
  </si>
  <si>
    <t>SEÑALETICA ELEMENTOS INCENDIOS</t>
  </si>
  <si>
    <t>SE01</t>
  </si>
  <si>
    <t>Cartel de señalización fotoluminiscente equipos contra incendio</t>
  </si>
  <si>
    <t>SE02</t>
  </si>
  <si>
    <t>SE03</t>
  </si>
  <si>
    <t>Total PCI1.3.2</t>
  </si>
  <si>
    <t>Total 1.3</t>
  </si>
  <si>
    <t>1.5</t>
  </si>
  <si>
    <t>DOCFINOBRA</t>
  </si>
  <si>
    <t>DOCUMENTACIÓN FINAL DE OBRA y CERTIFICADO INSTALACIÓN</t>
  </si>
  <si>
    <t>IO05200</t>
  </si>
  <si>
    <t>Ayudas obra Civil</t>
  </si>
  <si>
    <t>Total 1.5</t>
  </si>
  <si>
    <t>1.6</t>
  </si>
  <si>
    <t>INTEGRACIÓN</t>
  </si>
  <si>
    <t>I05DS090</t>
  </si>
  <si>
    <t>ORDENADOR Y SOFTWARE DE PROGRAMACIÓN DE CONTROL</t>
  </si>
  <si>
    <t>I05DS110</t>
  </si>
  <si>
    <t>ARMARIO DE CONTROL RACK DE 19" 40 UA DE 600 X 2000 X 600 MM</t>
  </si>
  <si>
    <t>I05DS120</t>
  </si>
  <si>
    <t>UNIDAD DE CONEXIÓN DE 19" PARA ARMARIO RACK DE 19"</t>
  </si>
  <si>
    <t>I05DS130</t>
  </si>
  <si>
    <t>SISTEMA REMOTO DE CONTROL DE ALIMENTACIÓN (REBOTEADORA)</t>
  </si>
  <si>
    <t>I05DS140</t>
  </si>
  <si>
    <t>SAI PARA SISTEMA DE PCI 220 VCA/24 VCC/2000 VA</t>
  </si>
  <si>
    <t>I05DS160</t>
  </si>
  <si>
    <t>UNIDAD INTEGRADORA DE SISTEMAS</t>
  </si>
  <si>
    <t>I06DA925</t>
  </si>
  <si>
    <t>CONFIGURACIÓN-INTEGRACIÓN DEL SISTEMA DETECCIÓN ANALÓGICO EN TCE - PUESTO CENTRAL.</t>
  </si>
  <si>
    <t>Total 1.6</t>
  </si>
  <si>
    <t>Total L1.03.01</t>
  </si>
  <si>
    <t>L1.03.02</t>
  </si>
  <si>
    <t>CLIMATIZACIÓN Y VENTILACIÓN</t>
  </si>
  <si>
    <t>2.1</t>
  </si>
  <si>
    <t>INSTALACIÓN DE CLIMATIZACIÓN Y VENTILACIÓN DE CONFORT DE OFICINAS-CUARTO DE MANDOS (NOC)</t>
  </si>
  <si>
    <t>I02MPD015</t>
  </si>
  <si>
    <t>Equipo partido 1x1 de expansión directa, Bomba de Calor Inverter, de potencia frigorífica/calorifica nominal de 9,5 kW/11,2 kW</t>
  </si>
  <si>
    <t>I02MDT001</t>
  </si>
  <si>
    <t>Lineas frigoríficas (líquido-gas) en cobre deshidratado, sin soldadura, de Ø3/8"-5/8" y 0,8/1,0 mm de espesor</t>
  </si>
  <si>
    <t>I02EG001</t>
  </si>
  <si>
    <t>Bandeja metálica de rejilla de acero inox. AISI 304, tipo Rejiband, de 200x100 mm, para soporte de líneas frigoríficas y cablead</t>
  </si>
  <si>
    <t>I02OE005</t>
  </si>
  <si>
    <t>Canaleta de aluminio lacado de e=2,0 mm</t>
  </si>
  <si>
    <t>I02MDV001</t>
  </si>
  <si>
    <t>Tuberías de desagüe de condensados fabricadas en PVC rígido Ø32mm</t>
  </si>
  <si>
    <t>I02MDC017</t>
  </si>
  <si>
    <t>Red de conductos de aire secundario fabricada en lana mineral de alta densidad; e=30 mm</t>
  </si>
  <si>
    <t>I02MDD006</t>
  </si>
  <si>
    <t>Difusor rotacional de impulsión, de lama móvil, de 600x600 mm, con compuerta de regulación de caudal</t>
  </si>
  <si>
    <t>I02MDR017</t>
  </si>
  <si>
    <t>Rejilla de retorno de lamas fijas a 45º, de 600x400 mm</t>
  </si>
  <si>
    <t>I02EG002</t>
  </si>
  <si>
    <t>Cuadro eléctrico secundario de mando y protección, con protecciones automáticas necesarias</t>
  </si>
  <si>
    <t>I02ECE004</t>
  </si>
  <si>
    <t>Canalización y cableado eléctrico de alimentación (fuerza) realizado en Cu. de 2 x 6 mm²+T, tipo RZ1-K (AS)- 0,6/1 kV</t>
  </si>
  <si>
    <t>I02ECE006</t>
  </si>
  <si>
    <t>Manguera de interconexión (fuerza y control) de Cu. de 3 x 2,5 mm²+T, tipo RZ1-K (AS)- 0,6/1 kV</t>
  </si>
  <si>
    <t>I02ECE003</t>
  </si>
  <si>
    <t>Canalización y cableado eléctrico de control de Cu. de 2 x 1 mm², tipo RZ1-K (AS)- 0,6/1 kV</t>
  </si>
  <si>
    <t>I02CS001</t>
  </si>
  <si>
    <t>Mando de control remoto de temperatura ambiente, cableado, con sonda de temperatura integrada y programador horario-semanal</t>
  </si>
  <si>
    <t>I02MDR016</t>
  </si>
  <si>
    <t>Rejilla de toma de aire exterior con lamas horizontales inclinadas a 45º, de 450x200 mm, con malla de protección anti-pájaros</t>
  </si>
  <si>
    <t>I02MDV010</t>
  </si>
  <si>
    <t>Filtro de partículas de aire clase F9</t>
  </si>
  <si>
    <t>I02VV005</t>
  </si>
  <si>
    <t>Ventilador helicocentrifugo "in-line", de bajo nivel sonoro, para aporte de aire primario, de 360 m3/h - 120 Pa - 45 W</t>
  </si>
  <si>
    <t>I02MDC011</t>
  </si>
  <si>
    <t>Conducto circular chapa de acero galv. Ø200mm; e=0,6 mm</t>
  </si>
  <si>
    <t>I02ECE002</t>
  </si>
  <si>
    <t>Canalización y cableado eléctrico de alimentación (fuerza) realizado en Cu. de 2 x 2,5 mm²+T, tipo RZ1-K (AS)- 0,6/1 kV</t>
  </si>
  <si>
    <t>I02CC29</t>
  </si>
  <si>
    <t>Reloj programador digital horario-semanal para control automático de extractor de renovación de aire</t>
  </si>
  <si>
    <t>Total 2.1</t>
  </si>
  <si>
    <t>2.2</t>
  </si>
  <si>
    <t>INSTALACIÓN DE CLIMATIZACIÓN Y VENTILACIÓN DE CONFORT DE OFICINAS DE LIMPIEZA, PERS. CONSERVACION Y SMTC</t>
  </si>
  <si>
    <t>I02MPD016</t>
  </si>
  <si>
    <t>Equipo multisplit 3x1 de expansión directa, Bomba de Calor Inverter, de potencia frigorífica/calorífica nominal de 5,4 kW/7,0 kW</t>
  </si>
  <si>
    <t>I02MDT002</t>
  </si>
  <si>
    <t>Lineas frigoríficas (líquido-gas) en cobre deshidratado, sin soldadura, de Ø1/4"-3/8" y 0,8/0,8 mm de espesor</t>
  </si>
  <si>
    <t>I02ECE005</t>
  </si>
  <si>
    <t>Canalización y cableado eléctrico de alimentación (fuerza) realizado en Cu. de 2 x 4 mm²+T, tipo RZ1-K (AS)- 0,6/1 kV</t>
  </si>
  <si>
    <t>I02MDR015</t>
  </si>
  <si>
    <t>Rejilla de toma de aire exterior con lamas horizontales inclinadas a 45º, de 600x250 mm, con malla de protección anti-pájaros</t>
  </si>
  <si>
    <t>I02MDV011</t>
  </si>
  <si>
    <t>I02VV006</t>
  </si>
  <si>
    <t>Ventilador helicocentrifugo "in-line", de bajo nivel sonoro, para aporte de aire primario, de 415 m3/h - 140 Pa - 45 W</t>
  </si>
  <si>
    <t>I02MDC311</t>
  </si>
  <si>
    <t>Red de conductos de aire fabricada en chapa ac.galv.; e=0,8 mm</t>
  </si>
  <si>
    <t>I02MDR0110</t>
  </si>
  <si>
    <t>Rejilla de impulsión de aire primario, de 200x100 mm, con compuerta de regulación</t>
  </si>
  <si>
    <t>I02MDC010</t>
  </si>
  <si>
    <t>Compuerta de sobrepresión rectangular, de 200 x 150 mm</t>
  </si>
  <si>
    <t>Total 2.2</t>
  </si>
  <si>
    <t>2.3</t>
  </si>
  <si>
    <t>INSTALACIÓN DE CALEFACCIÓN DE FOSO DE TORNO</t>
  </si>
  <si>
    <t>I02MPC008</t>
  </si>
  <si>
    <t>Calefactor eléctrico radiante de infrarrojos de 4.000 W de potencia calorífica, con regulador de potencia</t>
  </si>
  <si>
    <t>Total 2.3</t>
  </si>
  <si>
    <t>2.4</t>
  </si>
  <si>
    <t>INSTALACIÓN DE VENTILACIÓN DE VESTUARIOS DE MANDOS</t>
  </si>
  <si>
    <t>I02VV015</t>
  </si>
  <si>
    <t>Caja de ventilación centrífuga, para extracción de aire "viciado", de 870 m3/h - 130 Pa - 90 W</t>
  </si>
  <si>
    <t>I02MDC310</t>
  </si>
  <si>
    <t>I02MDR0121</t>
  </si>
  <si>
    <t>Rejilla de retorno de aire, de 250x100 mm, con compuerta de regulación</t>
  </si>
  <si>
    <t>I02MDR0141</t>
  </si>
  <si>
    <t>Boca circular de extracción de Ø125 mm</t>
  </si>
  <si>
    <t>I02MDR0132</t>
  </si>
  <si>
    <t>Rejilla de expulsión de aire viciado con lamas horizontales inclinadas a 45º, de 750x400 mm, con malla de protección antipájaros</t>
  </si>
  <si>
    <t>Total 2.4</t>
  </si>
  <si>
    <t>2.5</t>
  </si>
  <si>
    <t>INSTALACIÓN DE VENTILACIÓN DE ALMACÉN GENERAL</t>
  </si>
  <si>
    <t>I02VV008</t>
  </si>
  <si>
    <t>Caja de ventilación centrífuga, para aporte de aire primario, de 3.300 m3/h - 160 Pa - 400 W</t>
  </si>
  <si>
    <t>I02VV016</t>
  </si>
  <si>
    <t>Caja de ventilación centrífuga, para extracción de aire "viciado", de 2.800 m3/h - 120 Pa - 300 W</t>
  </si>
  <si>
    <t>I02MDV009</t>
  </si>
  <si>
    <t>Filtro de partículas de aire clase F7</t>
  </si>
  <si>
    <t>I02MDC312</t>
  </si>
  <si>
    <t>Red de conductos de aire fabricada en chapa ac.galv., e=0,8 mm</t>
  </si>
  <si>
    <t>I02MDR0111</t>
  </si>
  <si>
    <t>Rejilla de impulsión de aire primario, de 300x150 mm, con compuerta de regulación</t>
  </si>
  <si>
    <t>I02MDR0114</t>
  </si>
  <si>
    <t>Rejilla de impulsión de aire primario, de 600x200 mm, con compuerta de regulación</t>
  </si>
  <si>
    <t>I02MDC008</t>
  </si>
  <si>
    <t>Compuerta de sobrepresión rectangular, de 250 x 200 mm</t>
  </si>
  <si>
    <t>I02CCF04</t>
  </si>
  <si>
    <t>Compuerta cortafuegos rectangular EIS-120, de 250x200 mm, con servomotor eléctrico, con contactos de inicio y final de carrera</t>
  </si>
  <si>
    <t>I02MDR0124</t>
  </si>
  <si>
    <t>Rejilla de retorno de aire, de 500x300 mm, con compuerta de regulación</t>
  </si>
  <si>
    <t>I02MDR0135</t>
  </si>
  <si>
    <t>Rejilla de expulsión de aire viciado con lamas horizontales inclinadas a 45º, de 1000x600 mm, con malla de protección antipájaro</t>
  </si>
  <si>
    <t>I02MDR018</t>
  </si>
  <si>
    <t>Rejilla de toma de aire exterior con lamas horizontales inclinadas a 45º, de 1000x600 mm, con malla de protección anti-pájaros</t>
  </si>
  <si>
    <t>Total 2.5</t>
  </si>
  <si>
    <t>2.6</t>
  </si>
  <si>
    <t>INSTALACIÓN DE VENTILACIÓN DE ALMACÉN DE PERSONAL DE CONSERVACIÓN</t>
  </si>
  <si>
    <t>I02VV007</t>
  </si>
  <si>
    <t>Ventilador helicocentrifugo "in-line", de bajo nivel sonoro, para extracción de aire viciado, de 610 m3/h - 70 Pa - 100 W</t>
  </si>
  <si>
    <t>I02MDR0123</t>
  </si>
  <si>
    <t>Rejilla de retorno de aire, de 400x200 mm, con compuerta de regulación</t>
  </si>
  <si>
    <t>I02MDR0130</t>
  </si>
  <si>
    <t>Rejilla de expulsión de aire viciado con lamas horizontales inclinadas a 45º, de 500x300 mm, con malla de protección antipájaros</t>
  </si>
  <si>
    <t>I02MDR014</t>
  </si>
  <si>
    <t>Rejilla de toma de aire exterior con lamas horizontales inclinadas a 45º, de 500x300 mm, con malla de protección anti-pájaros</t>
  </si>
  <si>
    <t>I02MDC009</t>
  </si>
  <si>
    <t>Compuerta de sobrepresión rectangular, de 150 x 150 mm</t>
  </si>
  <si>
    <t>Total 2.6</t>
  </si>
  <si>
    <t>2.7</t>
  </si>
  <si>
    <t>INSTALACIÓN DE VENTILACIÓN DE CUARTOS DE GRASAS, BATERÍAS Y ALMACÉN DE LIMPIEZA</t>
  </si>
  <si>
    <t>I02VV017</t>
  </si>
  <si>
    <t>Caja de ventilación centrífuga, para extracción de aire "viciado", de 1.730 m3/h - 120 Pa - 140 W</t>
  </si>
  <si>
    <t>I02MDR0122</t>
  </si>
  <si>
    <t>Rejilla de retorno de aire, de 300x100 mm, con compuerta de regulación</t>
  </si>
  <si>
    <t>I02MDC005</t>
  </si>
  <si>
    <t>Compuerta de sobrepresión rectangular, de 150 x 100 mm</t>
  </si>
  <si>
    <t>I02MDC006</t>
  </si>
  <si>
    <t>Compuerta de sobrepresión rectangular, de 300 x 200 mm</t>
  </si>
  <si>
    <t>I02CCF03</t>
  </si>
  <si>
    <t>Compuerta cortafuegos rectangular EIS-120, de 200x200 mm, con servomotor eléctrico, con contactos de inicio y final de carrera</t>
  </si>
  <si>
    <t>I02CCF05</t>
  </si>
  <si>
    <t>Compuerta cortafuegos rectangular EIS-120, de 300x200 mm, con servomotor eléctrico, con contactos de inicio y final de carrera</t>
  </si>
  <si>
    <t>I02MDR0134</t>
  </si>
  <si>
    <t>I02MDR019</t>
  </si>
  <si>
    <t>Rejilla de toma de aire exterior con lamas horizontales inclinadas a 45º, de 750x400 mm, con malla de protección anti-pájaros</t>
  </si>
  <si>
    <t>Total 2.7</t>
  </si>
  <si>
    <t>2.8</t>
  </si>
  <si>
    <t>INSTALACIÓN DE VENTILACIÓN DE CUARTO DE HERRAMIENTAS</t>
  </si>
  <si>
    <t>I02VV014</t>
  </si>
  <si>
    <t>Caja de ventilación centrífuga, para extracción de aire "viciado", de 665 m3/h - 70 Pa - 50 W</t>
  </si>
  <si>
    <t>I02MDR0125</t>
  </si>
  <si>
    <t>Rejilla de retorno de aire, de 300x200 mm, con compuerta de regulación</t>
  </si>
  <si>
    <t>Total 2.8</t>
  </si>
  <si>
    <t>2.9</t>
  </si>
  <si>
    <t>OBRA CIVIL AUXILIAR</t>
  </si>
  <si>
    <t>I02OE001</t>
  </si>
  <si>
    <t>Trabajos de Obra Civil auxiliar y ayudas de albañilería</t>
  </si>
  <si>
    <t>Total 2.9</t>
  </si>
  <si>
    <t>2.10</t>
  </si>
  <si>
    <t>LEGALIZACIÓN Y D.F.O.</t>
  </si>
  <si>
    <t>I02W001</t>
  </si>
  <si>
    <t>Legalización de la instalación de climatización</t>
  </si>
  <si>
    <t>Total 2.10</t>
  </si>
  <si>
    <t>2.11</t>
  </si>
  <si>
    <t>I02MPV001</t>
  </si>
  <si>
    <t>Desmontaje, traslado a nueva ubicación y posterior montaje de equipo A/A existente</t>
  </si>
  <si>
    <t>I02MPV002</t>
  </si>
  <si>
    <t>Desmontaje y retirada de equipos A/A existente</t>
  </si>
  <si>
    <t>I02MPV003</t>
  </si>
  <si>
    <t>Desmontaje y retirada de instalación de ventilación de vestuarios existente</t>
  </si>
  <si>
    <t>I02CC100</t>
  </si>
  <si>
    <t>Interfaz para integración de nuevo equipamiento de climatización</t>
  </si>
  <si>
    <t>I02TC013</t>
  </si>
  <si>
    <t>Cable FTP con conectores RJ-45</t>
  </si>
  <si>
    <t>I02TT031</t>
  </si>
  <si>
    <t>Desarrollo y programación de software para integración de nuevos equipos A/A en SCADA de climatización existente del edificio</t>
  </si>
  <si>
    <t>Total 2.11</t>
  </si>
  <si>
    <t>Total L1.03.02</t>
  </si>
  <si>
    <t>L1.03.03</t>
  </si>
  <si>
    <t>COMUNICACIONES Y CONTROL</t>
  </si>
  <si>
    <t>COM.1</t>
  </si>
  <si>
    <t>MEGAFONIA</t>
  </si>
  <si>
    <t>DIDCBB001</t>
  </si>
  <si>
    <t>Cable de Cu. de 2 x 1,5 mm2. 0.6/1 KV.</t>
  </si>
  <si>
    <t>I04COM105</t>
  </si>
  <si>
    <t>Desmontaje y reinstalación pupitre de megafonía</t>
  </si>
  <si>
    <t>DIKIBX900</t>
  </si>
  <si>
    <t>Ingeniería, pruebas y p.p. Sistema de Megafonía.</t>
  </si>
  <si>
    <t>DIKIBX950</t>
  </si>
  <si>
    <t>Documentación técnica del Sistema Megafonía.</t>
  </si>
  <si>
    <t>Total COM.1</t>
  </si>
  <si>
    <t>COM.2</t>
  </si>
  <si>
    <t>RED ETHERNET FOSO</t>
  </si>
  <si>
    <t>DIJUWX061</t>
  </si>
  <si>
    <t>Bandeja metálica de 300 mm. 1 nivel.</t>
  </si>
  <si>
    <t>DIKOBA011</t>
  </si>
  <si>
    <t>transmisor-receptor óptico GLC-GE-100FX</t>
  </si>
  <si>
    <t>I04COM020 C</t>
  </si>
  <si>
    <t>WS-C2960C-8PC-L</t>
  </si>
  <si>
    <t>DIKWXX045</t>
  </si>
  <si>
    <t>Armario de 19" de 9u 600 (a) x 550 (f) x 480 (h)</t>
  </si>
  <si>
    <t>I04COM110</t>
  </si>
  <si>
    <t>Cable UTP PDS</t>
  </si>
  <si>
    <t>DIKOBA011E</t>
  </si>
  <si>
    <t>Cable de 8 F.O. multimodo antirroedores.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</si>
  <si>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</si>
  <si>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</si>
  <si>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</si>
  <si>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</si>
  <si>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</si>
  <si>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</si>
  <si>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DIKODA050</t>
  </si>
  <si>
    <t>Bandeja organizadora de empalmes y/o terminación de F.O.</t>
  </si>
  <si>
    <t>DIKOBW900</t>
  </si>
  <si>
    <t>Pruebas y medidas finales hasta 8 F.O. multimodo.</t>
  </si>
  <si>
    <t>DIKEA0005</t>
  </si>
  <si>
    <t>Documentación del Sistema.</t>
  </si>
  <si>
    <t>Total COM.2</t>
  </si>
  <si>
    <t>COM.4</t>
  </si>
  <si>
    <t>ANTI INTRUSION</t>
  </si>
  <si>
    <t>INTR014</t>
  </si>
  <si>
    <t>MÓDULO EXPANSOR RIO/PSU</t>
  </si>
  <si>
    <t>INTR015</t>
  </si>
  <si>
    <t>CONVERSOR DE MEDIOS RS 485 a FIbra Óptica</t>
  </si>
  <si>
    <t>INTR004</t>
  </si>
  <si>
    <t>CONTACTO MAGNÉTICO DE PUERTA</t>
  </si>
  <si>
    <t>INTR037</t>
  </si>
  <si>
    <t>CONTACTO MAGNÉTICO DE PORTÓN</t>
  </si>
  <si>
    <t>INTR008</t>
  </si>
  <si>
    <t>SIRENA EXTERIOR</t>
  </si>
  <si>
    <t>INTR032</t>
  </si>
  <si>
    <t>CABLE 2x0,75+6x0,22 MM DE PARA SIST ANTI-INTRUSIÓN</t>
  </si>
  <si>
    <t>INTR038</t>
  </si>
  <si>
    <t>CABLE PAR TRENZADO PARA BUS RS-485</t>
  </si>
  <si>
    <t>INTR033</t>
  </si>
  <si>
    <t>PRUEBAS Y PUESTA EN SERVICIO DEL SISTEMA ANTI-INTRUSIÓN</t>
  </si>
  <si>
    <t>INTR034</t>
  </si>
  <si>
    <t>DOCUMENTACIÓN DEL SISTEMA ANTI-INTRUSIÓN</t>
  </si>
  <si>
    <t>DIKWXX101</t>
  </si>
  <si>
    <t>Tubo corrugado.</t>
  </si>
  <si>
    <t>Total COM.4</t>
  </si>
  <si>
    <t>COM.3</t>
  </si>
  <si>
    <t>ADECUACIÓN DE CABLEADO DE COMUNICACIONES OFICINAS</t>
  </si>
  <si>
    <t>I04COM10</t>
  </si>
  <si>
    <t>Panel modular de 24 módulos.</t>
  </si>
  <si>
    <t>I04COM11</t>
  </si>
  <si>
    <t>Roseta doble 2 tomas RJ45.</t>
  </si>
  <si>
    <t>I0XCOMXX</t>
  </si>
  <si>
    <t>Desmontaje</t>
  </si>
  <si>
    <t>TELIPSIP</t>
  </si>
  <si>
    <t>Telefono Ip</t>
  </si>
  <si>
    <t>Total COM.3</t>
  </si>
  <si>
    <t>COM.5</t>
  </si>
  <si>
    <t>SITUACION PROVISIONAL</t>
  </si>
  <si>
    <t>Total COM.5</t>
  </si>
  <si>
    <t>COM.6</t>
  </si>
  <si>
    <t>CCTV</t>
  </si>
  <si>
    <t>CCTV030</t>
  </si>
  <si>
    <t>BÁCULO DE 5M DE ALTURA</t>
  </si>
  <si>
    <t>CCTV015</t>
  </si>
  <si>
    <t>LICENCIA PARA EXPANSIÓN DE CANAL VMS</t>
  </si>
  <si>
    <t>CCTV016</t>
  </si>
  <si>
    <t>LICENCIA PARA EXPANSIÓN DE HW VMS</t>
  </si>
  <si>
    <t>CCTV017</t>
  </si>
  <si>
    <t>PRUEBAS Y PUESTA EN SERVICIO DE SISTEMA CCTV</t>
  </si>
  <si>
    <t>CCTV003</t>
  </si>
  <si>
    <t>CÁMARA DOMO IP PERÍMETRO EN BÁCULO</t>
  </si>
  <si>
    <t>Total COM.6</t>
  </si>
  <si>
    <t>Total L1.03.03</t>
  </si>
  <si>
    <t>L1.03.04</t>
  </si>
  <si>
    <t>DISTRIBUCIÓN DE ENERGÍA</t>
  </si>
  <si>
    <t>L1.03.04.00</t>
  </si>
  <si>
    <t>DESMONTAJES</t>
  </si>
  <si>
    <t>I31OBV001X1</t>
  </si>
  <si>
    <t>Identificación y Desconexión de circuitos de alumbrado y fuerza</t>
  </si>
  <si>
    <t>I31OBV001X</t>
  </si>
  <si>
    <t>Desmontaje de alumbrado y fuerza</t>
  </si>
  <si>
    <t>I31FBV106X1</t>
  </si>
  <si>
    <t>Desmontaje de circuitos</t>
  </si>
  <si>
    <t>I31OBV001XX</t>
  </si>
  <si>
    <t>Desmontaje de equipos</t>
  </si>
  <si>
    <t>Total L1.03.04.00</t>
  </si>
  <si>
    <t>L1.03.04.01</t>
  </si>
  <si>
    <t>CABLEADO</t>
  </si>
  <si>
    <t>I31CBA015E</t>
  </si>
  <si>
    <t>Cable de Cu. de 1 x 240 mm². RZ1 (AS)- 0.6/1KV. (Horario nocturno)</t>
  </si>
  <si>
    <t>I31CBA014E</t>
  </si>
  <si>
    <t>Cable de Cu. de 1 x 185 mm². RZ1 (AS)-0.6/1KV. (Horario nocturno)</t>
  </si>
  <si>
    <t>I31CBA012E</t>
  </si>
  <si>
    <t>Cable de Cu. de 1 x 120 mm². RZ1 (AS)-0.6/1KV.(Horario nocturno)</t>
  </si>
  <si>
    <t>I31CBA011</t>
  </si>
  <si>
    <t>Cable de Cu. de 1 x 95 mm². RZ1 (AS)-0.6/1KV. (Horario nocturno)</t>
  </si>
  <si>
    <t>I31CBA010</t>
  </si>
  <si>
    <t>Cable de Cu. de 1 x 70 mm². RZ1 (AS)-0.6/1KV. (Horario nocturno)</t>
  </si>
  <si>
    <t>I31CBA009</t>
  </si>
  <si>
    <t>Cable de Cu. de 1 x 50 mm². RZ1 (AS)-0.6/1KV. (Horario nocturno)</t>
  </si>
  <si>
    <t>I31CBA008</t>
  </si>
  <si>
    <t>Cable de Cu. de 1 x 35 mm². RZ1 (AS)-0.6/1KV. (Horario nocturno)</t>
  </si>
  <si>
    <t>I31CBA007</t>
  </si>
  <si>
    <t>Cable de Cu. de 1 x 25 mm². RZ1 (AS)-0.6/1KV. (Horario nocturno)</t>
  </si>
  <si>
    <t>I31CBA006E</t>
  </si>
  <si>
    <t>Cable de Cu. de 1 x 16 mm². RZ1 (AS)-0.6/1KV. (Horario nocturno)</t>
  </si>
  <si>
    <t>I31CBA006Ex</t>
  </si>
  <si>
    <t>Cable de Cu. de 1 x 16 mm². 750V. (Horario nocturno)</t>
  </si>
  <si>
    <t>02.02.1</t>
  </si>
  <si>
    <t>Cable desnudo de Cu. de 1 x 35 mm². (Horario nocturno)</t>
  </si>
  <si>
    <t>I31CBG001</t>
  </si>
  <si>
    <t>Cable de Cu. de 2 x 1,5 mm². + T de 0.6/1 KV. (Horario nocturno)</t>
  </si>
  <si>
    <t>I31CBG002</t>
  </si>
  <si>
    <t>Cable de Cu. de 2 x 2,5 mm². + T de 0.6/1 KV. (Horario nocturno)</t>
  </si>
  <si>
    <t>I31CBG003</t>
  </si>
  <si>
    <t>Cable de Cu. de 2 x 4 mm². + T de 0.6/1 KV. (Horario nocturno)</t>
  </si>
  <si>
    <t>I31CBG004</t>
  </si>
  <si>
    <t>Cable de Cu. de 2 x 6 mm². + T de 0.6/1 KV. (Horario nocturno)</t>
  </si>
  <si>
    <t>I31CBG005</t>
  </si>
  <si>
    <t>Cable de Cu. de 2 x 10 mm². + T de 0.6/1 KV. (Horario nocturno)</t>
  </si>
  <si>
    <t>I31CBG006</t>
  </si>
  <si>
    <t>Cable de Cu. de 2 x 16 mm². + T de 0.6/1 KV. (Horario nocturno)</t>
  </si>
  <si>
    <t>I31CBF001</t>
  </si>
  <si>
    <t>Cable de Cu. de 4 x 1,5 mm². + T,  RZ1 (AS)- 0.6/1 KV. (Horario nocturno)</t>
  </si>
  <si>
    <t>I31CBF002X</t>
  </si>
  <si>
    <t>Cable de Cu. de 4 x 2,5 mm². + T, RZ1 (AS)- 0.6/1 KV. (Horario nocturno)</t>
  </si>
  <si>
    <t>I31CBF003</t>
  </si>
  <si>
    <t>Cable de Cu. de 4 x 4 mm². + T, RZ1 (AS)- 0.6/1 KV. (Horario nocturno)</t>
  </si>
  <si>
    <t>I31CBF004E</t>
  </si>
  <si>
    <t>Cable de Cu. de 4 x 6 mm². + T, RZ1 (AS)- 0.6/1 KV. (Horario nocturno)</t>
  </si>
  <si>
    <t>I31CBF005E</t>
  </si>
  <si>
    <t>Cable de Cu. de 4 x 10 mm². + T, RZ1 (AS)- 0.6/1 KV. (Horario nocturno)</t>
  </si>
  <si>
    <t>I31CBF006E</t>
  </si>
  <si>
    <t>Cable de Cu. de 4 x 16 mm². + T, RZ1 (AS)- 0.6/1 KV. (Horario nocturno)</t>
  </si>
  <si>
    <t>I31CBS201X</t>
  </si>
  <si>
    <t>Cable resistente al fuego de Cu. de 3 x 2.5 mm². (F+N+T)- SZ1 (Horario nocturno)</t>
  </si>
  <si>
    <t>I31CBS508X</t>
  </si>
  <si>
    <t>Cable resistente al fuego de Cu. de 5 x 4 mm². (3F+N+T)- SZ1 (Horario nocturno)</t>
  </si>
  <si>
    <t>I31CBS509X</t>
  </si>
  <si>
    <t>Cable resistente al fuego de Cu. de 5 x 6 mm². (3F+N+T)- SZ1 (Horario nocturno)</t>
  </si>
  <si>
    <t>I31CBS510X</t>
  </si>
  <si>
    <t>Cable resistente al fuego de Cu. de 5 x 10 mm². (3F+N+T)- SZ1 (Horario nocturno)</t>
  </si>
  <si>
    <t>I31CBS516X</t>
  </si>
  <si>
    <t>Cable resistente al fuego de Cu. de 5 x 16 mm².  (3F+N+T)- SZ1(Horario nocturno)</t>
  </si>
  <si>
    <t>I31CBS525</t>
  </si>
  <si>
    <t>Cable resistente al fuego de Cu. de 5 x 25 mm². (3F+N+T)- SZ1 (Horario nocturno)</t>
  </si>
  <si>
    <t>I31CBS535</t>
  </si>
  <si>
    <t>Cable resistente al fuego de Cu. de 5 x 35 mm².  (3F+N+T)- SZ1 (Horario nocturno)</t>
  </si>
  <si>
    <t>I31CBS550</t>
  </si>
  <si>
    <t>Cable resistente al fuego de Cu. de 5 x 50 mm².  (3F+N+T)- SZ1 (Horario nocturno)</t>
  </si>
  <si>
    <t>I31CBS570</t>
  </si>
  <si>
    <t>Cable resistente al fuego de Cu. de 4 x 70 mm².  (3F+N+T)- SZ1 (Horario nocturno)</t>
  </si>
  <si>
    <t>I31CBS595</t>
  </si>
  <si>
    <t>Cable resistente al fuego de Cu. de 4 x 95 mm².  (3F+N+T)- SZ1 (Horario nocturno)</t>
  </si>
  <si>
    <t>Total L1.03.04.01</t>
  </si>
  <si>
    <t>L1.03.04.02</t>
  </si>
  <si>
    <t>CUADROS ELÉCTRICOS</t>
  </si>
  <si>
    <t>I31BJW020Ex</t>
  </si>
  <si>
    <t>Toma de datos de todos los circuitos existentes en el CGBT</t>
  </si>
  <si>
    <t>I31BBB016X</t>
  </si>
  <si>
    <t>Cuadro general de B.T. (TRAFO 1000 KVA)</t>
  </si>
  <si>
    <t>I31BBB016X1</t>
  </si>
  <si>
    <t>Cuadro Conmutación general Socorro</t>
  </si>
  <si>
    <t>I31BAT001EX</t>
  </si>
  <si>
    <t>Revisión de toma de tierra completa.</t>
  </si>
  <si>
    <t>I31BDA003X</t>
  </si>
  <si>
    <t>Modificación Cuadros secundarios</t>
  </si>
  <si>
    <t>I31BDA003X2</t>
  </si>
  <si>
    <t>Modificación Cuadros terciarios nave</t>
  </si>
  <si>
    <t>I31BDA003X1</t>
  </si>
  <si>
    <t>Cuadro secundario Porche Lavadero</t>
  </si>
  <si>
    <t>I31BDA003X11</t>
  </si>
  <si>
    <t>Cuadro secundario Personal conservación</t>
  </si>
  <si>
    <t>I31BDA003X12</t>
  </si>
  <si>
    <t>Cuadro secundario Almacen Personal conservación</t>
  </si>
  <si>
    <t>I31BDA003X13</t>
  </si>
  <si>
    <t>Cuadro secundario Cuarto Grasas</t>
  </si>
  <si>
    <t>I31BDA003X14</t>
  </si>
  <si>
    <t>Cuadro secundario Cuarto Baterías</t>
  </si>
  <si>
    <t>I31BDA003X15</t>
  </si>
  <si>
    <t>Cuadro secundario Oficinas NOC</t>
  </si>
  <si>
    <t>I31BDA003X17</t>
  </si>
  <si>
    <t>Cuadro secundario Edificio Almacén</t>
  </si>
  <si>
    <t>I31BDA003X18</t>
  </si>
  <si>
    <t>Cuadro secundario SMTC</t>
  </si>
  <si>
    <t>I31BDA003X19</t>
  </si>
  <si>
    <t>Cuadro secundario Descarga RCL</t>
  </si>
  <si>
    <t>I31BDA003X110</t>
  </si>
  <si>
    <t>Cuadro secundario Almacén General</t>
  </si>
  <si>
    <t>I31BDA003X111</t>
  </si>
  <si>
    <t>Cuadro secundario Garita</t>
  </si>
  <si>
    <t>I31BDA003X112</t>
  </si>
  <si>
    <t>Cuadro secundario Limpieza</t>
  </si>
  <si>
    <t>I31BDA003X113</t>
  </si>
  <si>
    <t>Cuadro secundario Alumbrado exterior viales (cuadro Nº 34)</t>
  </si>
  <si>
    <t>I31BDA003X114</t>
  </si>
  <si>
    <t>Cuadro secundario Herramientas (cuadro Nº 37)</t>
  </si>
  <si>
    <t>I31BDA003X115</t>
  </si>
  <si>
    <t>Cuadro secundario Nº 31</t>
  </si>
  <si>
    <t>I31BDA003X116</t>
  </si>
  <si>
    <t>Cuadro secundario Vestuarios Mando</t>
  </si>
  <si>
    <t>I31BDA003X117</t>
  </si>
  <si>
    <t>Cuadro secundario Aseos Nave</t>
  </si>
  <si>
    <t>I31BDA003X118</t>
  </si>
  <si>
    <t>Cuadro secundario Equipos auxiliares PCI</t>
  </si>
  <si>
    <t>I31BDA003X119</t>
  </si>
  <si>
    <t>Cuadro secundario POS 42</t>
  </si>
  <si>
    <t>I31BDA003X120</t>
  </si>
  <si>
    <t>Cuadro secundario Almacén</t>
  </si>
  <si>
    <t>I31BDA003X121</t>
  </si>
  <si>
    <t>Cuadros terciario nave tipo 1</t>
  </si>
  <si>
    <t>I31BDA003X122</t>
  </si>
  <si>
    <t>Cuadro auxiliar torno</t>
  </si>
  <si>
    <t>I31BDA003X123</t>
  </si>
  <si>
    <t>Cuadro auxiliar polipastos</t>
  </si>
  <si>
    <t>I31BDA003X124</t>
  </si>
  <si>
    <t>Cuadro auxiliar girabogies</t>
  </si>
  <si>
    <t>I31BDA003X125</t>
  </si>
  <si>
    <t>Cuadro seccionador catenaria</t>
  </si>
  <si>
    <t>I31BDA003X126</t>
  </si>
  <si>
    <t>Cuadro portones</t>
  </si>
  <si>
    <t>Total L1.03.04.02</t>
  </si>
  <si>
    <t>L1.03.04.03</t>
  </si>
  <si>
    <t>ACOMETIDA DE SOCORRO</t>
  </si>
  <si>
    <t>I31FSX060X</t>
  </si>
  <si>
    <t>Gestiones acometida de socorro existente</t>
  </si>
  <si>
    <t>Total L1.03.04.03</t>
  </si>
  <si>
    <t>L1.03.04.04</t>
  </si>
  <si>
    <t>CANALIZACIONES</t>
  </si>
  <si>
    <t>DIDKTA004X0</t>
  </si>
  <si>
    <t>Tubo PVC ríg. M 20/gp5</t>
  </si>
  <si>
    <t>DIDKTA004XA0</t>
  </si>
  <si>
    <t>Tubo acero M 20</t>
  </si>
  <si>
    <t>DIDKTA004X1</t>
  </si>
  <si>
    <t>Tubo PVC ríg. M 25/gp5</t>
  </si>
  <si>
    <t>DIDKTA004XA1</t>
  </si>
  <si>
    <t>Tubo acero M 25</t>
  </si>
  <si>
    <t>DIDKTA004X3</t>
  </si>
  <si>
    <t>Tubo PVC ríg. M 32/gp5</t>
  </si>
  <si>
    <t>DIDKTA004X2</t>
  </si>
  <si>
    <t>Tubo PVC ríg. M 40/gp40</t>
  </si>
  <si>
    <t>I31HDV050</t>
  </si>
  <si>
    <t>CANALETA PVC BLANCO 40x90 mm</t>
  </si>
  <si>
    <t>I31HDV070</t>
  </si>
  <si>
    <t>MARCO Y PLACA PVC 2 MECANISMOS CANAL 90 mm</t>
  </si>
  <si>
    <t>I31EBC002XM</t>
  </si>
  <si>
    <t>Bandeja metálica perforada de 300x60 mm.</t>
  </si>
  <si>
    <t>I31EBC015XM</t>
  </si>
  <si>
    <t>Bandeja metálica perforada de 150x60 mm.</t>
  </si>
  <si>
    <t>I31HDV050xx</t>
  </si>
  <si>
    <t>CARRIL ELECTRIFICADO</t>
  </si>
  <si>
    <t>KG2C2G13L6W7</t>
  </si>
  <si>
    <t>Bandeja aislante PVC escalera,60x200mm,1 compart.,mont.s/sop.vert.Bandeja aislante 66</t>
  </si>
  <si>
    <t>Total L1.03.04.04</t>
  </si>
  <si>
    <t>L1.03.04.05</t>
  </si>
  <si>
    <t>LUMINARIAS</t>
  </si>
  <si>
    <t>DIDOEA006X</t>
  </si>
  <si>
    <t>Luminaria de emergencia LED de 500 lm, no permanente</t>
  </si>
  <si>
    <t>DIDOEA006X3</t>
  </si>
  <si>
    <t>Luminaria de emergencia LED de 300 lm, no permanente</t>
  </si>
  <si>
    <t>I31NWS070</t>
  </si>
  <si>
    <t>PUNTO LUZ SUPERFICIE</t>
  </si>
  <si>
    <t>I31NSC010</t>
  </si>
  <si>
    <t>PUNTO LUZ SENCILLO UNIPOLAR BL SIMON 82</t>
  </si>
  <si>
    <t>I31LDF380</t>
  </si>
  <si>
    <t>LUMINARIA EMP. 60x60 4 TUBOS LED 10W</t>
  </si>
  <si>
    <t>I31LEB030LED</t>
  </si>
  <si>
    <t>LUMIN.ESTANCA DIF.POLICAR.1x19 W.AF</t>
  </si>
  <si>
    <t>I31LEB040</t>
  </si>
  <si>
    <t>LUMIN.ESTANCA DIF.POLICAR.2x36 W.AF</t>
  </si>
  <si>
    <t>Total L1.03.04.05</t>
  </si>
  <si>
    <t>L1.03.04.06</t>
  </si>
  <si>
    <t>INSTALACIÓN DE FUERZA</t>
  </si>
  <si>
    <t>I31BJD010X</t>
  </si>
  <si>
    <t>Caja con dos bases de enchufe industrial, 16A/230 V y 16A/400V</t>
  </si>
  <si>
    <t>I31NWS080</t>
  </si>
  <si>
    <t>BASE DE ENCHUFE SUPERFICIE</t>
  </si>
  <si>
    <t>I31NSC110X</t>
  </si>
  <si>
    <t>BASE ENCHUFE TT SCHUKO BL SIMON 82</t>
  </si>
  <si>
    <t>I31KF020</t>
  </si>
  <si>
    <t>CAJA DE EMPOTRAR MM DATALECTRIC 4 RED+2SAI+MOD.RJ45</t>
  </si>
  <si>
    <t>I31BJD010X2</t>
  </si>
  <si>
    <t>Caja descolgada 4 bases de enchufe industrial</t>
  </si>
  <si>
    <t>I31BJD010X3</t>
  </si>
  <si>
    <t>Caja con una base de enchufe industrial, 32A/400V</t>
  </si>
  <si>
    <t>Total L1.03.04.06</t>
  </si>
  <si>
    <t>L1.03.04.07</t>
  </si>
  <si>
    <t>I39CTRX00N</t>
  </si>
  <si>
    <t>Corte de tension de tracción en depósito o estación (Horario nocturno)</t>
  </si>
  <si>
    <t>0.2.08.1X</t>
  </si>
  <si>
    <t>Ayudas de Obra civil</t>
  </si>
  <si>
    <t>0.2.09x1</t>
  </si>
  <si>
    <t>Extractor trifásico 4P 3550 m3/h</t>
  </si>
  <si>
    <t>0.2.09x2</t>
  </si>
  <si>
    <t>Rejilla ventilación 1000x600 mm.</t>
  </si>
  <si>
    <t>I31QS010X</t>
  </si>
  <si>
    <t>SAI SAFT (OFF-LINE) 40 VA</t>
  </si>
  <si>
    <t>U11033030</t>
  </si>
  <si>
    <t>Caseta módulos 12-18 m</t>
  </si>
  <si>
    <t>U11032030</t>
  </si>
  <si>
    <t>Instalaciones interiores</t>
  </si>
  <si>
    <t>U11034030</t>
  </si>
  <si>
    <t>Amueblamiento provisional</t>
  </si>
  <si>
    <t>U08070090</t>
  </si>
  <si>
    <t>Radiador eléctrico 1.000 W mural</t>
  </si>
  <si>
    <t>Total L1.03.04.07</t>
  </si>
  <si>
    <t>L1.03.04.08</t>
  </si>
  <si>
    <t>LEGALIZACIÓN, PRUEBAS Y DOCUMENTACIÓN FINAL DE OBRA</t>
  </si>
  <si>
    <t>I31VXX001</t>
  </si>
  <si>
    <t>Documentación final de la obra de las instalaciones de distribución</t>
  </si>
  <si>
    <t>I31VMX004X</t>
  </si>
  <si>
    <t>Legalización de la totalidad de las instalaciones de B.T.</t>
  </si>
  <si>
    <t>Total L1.03.04.08</t>
  </si>
  <si>
    <t>Total L1.03.04</t>
  </si>
  <si>
    <t>L1.03.05</t>
  </si>
  <si>
    <t>ELECTRIFICACIÓN</t>
  </si>
  <si>
    <t>5.1</t>
  </si>
  <si>
    <t>TRABAJOS DE ANCLAJES Y AISLAMIENTOS DEL SISTEMA DE CATENARIA PARA LAS VÍAS 1, 2 Y 3</t>
  </si>
  <si>
    <t>I40CBCX100</t>
  </si>
  <si>
    <t>Montaje de soporte y anclaje para catenaria en puertas de cocheras</t>
  </si>
  <si>
    <t>I40CBWD022D</t>
  </si>
  <si>
    <t>km</t>
  </si>
  <si>
    <t>Desmontaje de conjunto de línea aérea tranviaria y delta en depósito.</t>
  </si>
  <si>
    <t>I41KAX001D</t>
  </si>
  <si>
    <t>Desmontaje de instalación de hilo de contacto de Cu de 107 mm²</t>
  </si>
  <si>
    <t>I41WCX50</t>
  </si>
  <si>
    <t>Suministro y montaje de la señalización de final de hilo de contacto.</t>
  </si>
  <si>
    <t>I41WCX60</t>
  </si>
  <si>
    <t>Suministro y montaje de la señalización de aislador de sección de catenaria.</t>
  </si>
  <si>
    <t>I40CAFX020</t>
  </si>
  <si>
    <t>Suministro e instalación de conjunto de aislador de sección de baston pieza grande</t>
  </si>
  <si>
    <t>I41SBA005</t>
  </si>
  <si>
    <t>Suministro e instalacion de seccionador unipolar de apertura en carga corriente continua 3 kV , 2000 A,</t>
  </si>
  <si>
    <t>I41SBA010</t>
  </si>
  <si>
    <t>Suministro e instalación de cuadro de mando de seccionador 3 kV-2000 A</t>
  </si>
  <si>
    <t>I41SWX010</t>
  </si>
  <si>
    <t>Suministro y montaje de cerramiento de protección de seccionador de tracción</t>
  </si>
  <si>
    <t>I41WSX001</t>
  </si>
  <si>
    <t>Suministro y montaje de "serie" LED comprobación de tensión de tracción.</t>
  </si>
  <si>
    <t>I41KFX001</t>
  </si>
  <si>
    <t>Suministro e instalación de cable cubierto de Cu. 1x150 mm² 3 kV.</t>
  </si>
  <si>
    <t>Total 5.1</t>
  </si>
  <si>
    <t>5.2</t>
  </si>
  <si>
    <t>INSTALACIÓN DEL SISTEMA DE ELECTRIFICACIÓN ASOCIADO A LA VÍA 1 DE TORNO Y NORMALIZACIÓN DE LA CATENARIA DE VÍAS 2 Y 3</t>
  </si>
  <si>
    <t>I40BAE212</t>
  </si>
  <si>
    <t>Poste de acero empresillado tipo RENFE Z-1 totalmente instalado</t>
  </si>
  <si>
    <t>I40BBB018</t>
  </si>
  <si>
    <t>Suministro e instalación de conjunto de cola de anclaje de un hilo de contacto en poste.</t>
  </si>
  <si>
    <t>I40CBWD022</t>
  </si>
  <si>
    <t>Montaje de conjunto de línea aérea tranviaria y delta en depósito</t>
  </si>
  <si>
    <t>I41KAX001</t>
  </si>
  <si>
    <t>Suministro e instalación hilo de contacto 107 mm². suspensión tranviaria y delta..</t>
  </si>
  <si>
    <t>I40CAFX020D</t>
  </si>
  <si>
    <t>Desmonaje de conjunto de aislador de sección de baston.</t>
  </si>
  <si>
    <t>I40CAFX010M</t>
  </si>
  <si>
    <t>Montaje de aislador de sección de baston pieza grande para un hilo de contacto.</t>
  </si>
  <si>
    <t>I40CAFX010V</t>
  </si>
  <si>
    <t>Desmontaje y montaje de la alimentación y señalítica de tracción a una vía de depósito</t>
  </si>
  <si>
    <t>I41KSX006</t>
  </si>
  <si>
    <t>Soporte para túnel de 500 mm. de long. con 4 fichas (24-72).</t>
  </si>
  <si>
    <t>I41WTX350</t>
  </si>
  <si>
    <t>Suministro de pértiga de cortocircuito de catenaria a negativo.</t>
  </si>
  <si>
    <t>Total 5.2</t>
  </si>
  <si>
    <t>5.3</t>
  </si>
  <si>
    <t>INSTALACIÓN DEL SISTEMA DE PROTECCIONES DE POSTES Y SECCIONADORES</t>
  </si>
  <si>
    <t>I41KSG004</t>
  </si>
  <si>
    <t>Canaleta de hormigón prefabricada con tapa de 30x30</t>
  </si>
  <si>
    <t>I41KFX008</t>
  </si>
  <si>
    <t>Suministro e instalación cable de Cu. 1 x 50 mm². RZ1 (AS)-0.6/1 kV. para puesta a tierra de seccionador</t>
  </si>
  <si>
    <t>I41WTX015</t>
  </si>
  <si>
    <t>Suministro y  instalacion de toma de tierra completa para sistema de electrificación.</t>
  </si>
  <si>
    <t>I41KH015</t>
  </si>
  <si>
    <t>Anclaje en poste de cable de tierra aluminio-acero 94-AL1/22-ST1A</t>
  </si>
  <si>
    <t>I41KH020</t>
  </si>
  <si>
    <t>Conjunto suspension pinza de suspension G36U para cable tierra aluminio-acero 94-AL1/22-ST1A</t>
  </si>
  <si>
    <t>I41KH110</t>
  </si>
  <si>
    <t>Suministro y tendido de cable de tierra aluminio-acero 94-AL1/22-ST1A</t>
  </si>
  <si>
    <t>I41KH030</t>
  </si>
  <si>
    <t>Suministro y montaje de conjunto de bajada del cable de tierra aluminio-acero 94-AL1/22-ST1A.</t>
  </si>
  <si>
    <t>Total 5.3</t>
  </si>
  <si>
    <t>5.4</t>
  </si>
  <si>
    <t>PRUEBAS Y DOCUMENTACIÓN FINAL DE OBRA</t>
  </si>
  <si>
    <t>I40AUX003</t>
  </si>
  <si>
    <t>Revisión con dresina de Metro de Madrid y conductor autorizado.</t>
  </si>
  <si>
    <t>I41XWF010</t>
  </si>
  <si>
    <t>Pruebas finales de las diferentes instalaciones, tanto eléctricas como mecánicas.</t>
  </si>
  <si>
    <t>I41XWF040</t>
  </si>
  <si>
    <t>Documentación final de la obra de catenaria</t>
  </si>
  <si>
    <t>Total 5.4</t>
  </si>
  <si>
    <t>Total L1.03.05</t>
  </si>
  <si>
    <t>L1.03.06</t>
  </si>
  <si>
    <t>DIJEVW121</t>
  </si>
  <si>
    <t>Brigada de asistencia técnica para asegurar la puesta en servicio de equipos de señalización.</t>
  </si>
  <si>
    <t>DIJECM160</t>
  </si>
  <si>
    <t>Adaptación Puesto mando videográfico para estación.</t>
  </si>
  <si>
    <t>Total L1.03.06</t>
  </si>
  <si>
    <t>Total L1.03</t>
  </si>
  <si>
    <t>L1.04</t>
  </si>
  <si>
    <t>EQUIPOS</t>
  </si>
  <si>
    <t>04.01</t>
  </si>
  <si>
    <t>MAQUINARIA</t>
  </si>
  <si>
    <t>Torno_01</t>
  </si>
  <si>
    <t>TORNO DE FOSO</t>
  </si>
  <si>
    <t>Girabogies_01</t>
  </si>
  <si>
    <t>MESA GIRABOGIES</t>
  </si>
  <si>
    <t>Polipastos_01</t>
  </si>
  <si>
    <t>GRUA PLUMA GIRATORIA DE 250 KG</t>
  </si>
  <si>
    <t>Pruebas_01</t>
  </si>
  <si>
    <t>PRUEBAS O ENSAYOS DE CARGA</t>
  </si>
  <si>
    <t>Desvio_01</t>
  </si>
  <si>
    <t>DESVIO DE INSTALACIONES</t>
  </si>
  <si>
    <t>Total 04.01</t>
  </si>
  <si>
    <t>04.02</t>
  </si>
  <si>
    <t>INSTALACIONES NEUMATICAS</t>
  </si>
  <si>
    <t>V8</t>
  </si>
  <si>
    <t>TOMA NEUMATICA RFL</t>
  </si>
  <si>
    <t>v9</t>
  </si>
  <si>
    <t>TUBERIA DE ALUMINIO 20/22</t>
  </si>
  <si>
    <t>v10</t>
  </si>
  <si>
    <t>TUBERIA DE ALUMINIO 25/28</t>
  </si>
  <si>
    <t>v11</t>
  </si>
  <si>
    <t>CONEXION CON INSTALACION EXISTENTE</t>
  </si>
  <si>
    <t>V12</t>
  </si>
  <si>
    <t>LEGALIZACION INSTALACION DE AIRE COMPRIMIDO</t>
  </si>
  <si>
    <t>Total 04.02</t>
  </si>
  <si>
    <t>04.03</t>
  </si>
  <si>
    <t>SISTEMA DE TOMAS NEUMATICAS Y ELECTRICAS AEREAS DEL PUENTE GRUA</t>
  </si>
  <si>
    <t>V15</t>
  </si>
  <si>
    <t>PROLONGACION INSTALACION</t>
  </si>
  <si>
    <t>v16</t>
  </si>
  <si>
    <t>DESMONTAJE Y MONTAJE DE INSTALACION AEREA ACTUAL</t>
  </si>
  <si>
    <t>Total 04.03</t>
  </si>
  <si>
    <t>Total L1.04</t>
  </si>
  <si>
    <t>L1.05</t>
  </si>
  <si>
    <t>SEGURIDAD Y SALUD</t>
  </si>
  <si>
    <t>SyS.L1</t>
  </si>
  <si>
    <t>PA</t>
  </si>
  <si>
    <t>ESTUDIO DE SEGURIDAD Y SALUD</t>
  </si>
  <si>
    <t>Total L1.05</t>
  </si>
  <si>
    <t>Total LOTE 1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</si>
  <si>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</si>
  <si>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</si>
  <si>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</si>
  <si>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</si>
  <si>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</si>
  <si>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Oferta</t>
  </si>
  <si>
    <t>Nombre de Empresa</t>
  </si>
  <si>
    <t>Domicilio Fiscal</t>
  </si>
  <si>
    <t>CIF:</t>
  </si>
  <si>
    <t>Fecha:</t>
  </si>
  <si>
    <t>Sello</t>
  </si>
  <si>
    <t>Firma</t>
  </si>
  <si>
    <t>ImpOfer</t>
  </si>
  <si>
    <t>PROYECTO DE REMODELACIÓN PARCIAL DEL DEPÓSITO DE SACEDAL, LÍNEA 9.   LOTE 1.- NAVE DE MANTENIMIENTO/ESTACIONAMIENTO</t>
  </si>
  <si>
    <t>NOTAS</t>
  </si>
  <si>
    <t>1. - Los precios por partida ofertados no podrán ser superiores a los presupuestados.</t>
  </si>
  <si>
    <t>2.- El importe total de la oferta sin IVA no podrá superar la Base Imponible.</t>
  </si>
  <si>
    <t>3. - El importe de las partidas alzadas no podrá verse modificado en la oferta presentada respecto al importe de licitación.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</si>
</sst>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5" fillId="5" borderId="0" xfId="0" applyNumberFormat="1" applyFont="1" applyFill="1" applyAlignment="1">
      <alignment vertical="top"/>
    </xf>
    <xf numFmtId="4" fontId="6" fillId="5" borderId="0" xfId="0" applyNumberFormat="1" applyFont="1" applyFill="1" applyAlignment="1">
      <alignment vertical="top"/>
    </xf>
    <xf numFmtId="49" fontId="5" fillId="6" borderId="0" xfId="0" applyNumberFormat="1" applyFont="1" applyFill="1" applyAlignment="1">
      <alignment vertical="top"/>
    </xf>
    <xf numFmtId="4" fontId="6" fillId="6" borderId="0" xfId="0" applyNumberFormat="1" applyFont="1" applyFill="1" applyAlignment="1">
      <alignment vertical="top"/>
    </xf>
    <xf numFmtId="49" fontId="7" fillId="7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8" borderId="0" xfId="0" applyFont="1" applyFill="1" applyAlignment="1">
      <alignment vertical="top"/>
    </xf>
    <xf numFmtId="49" fontId="5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5" fillId="5" borderId="0" xfId="0" applyNumberFormat="1" applyFont="1" applyFill="1" applyAlignment="1">
      <alignment vertical="top" wrapText="1"/>
    </xf>
    <xf numFmtId="49" fontId="5" fillId="6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8" borderId="0" xfId="0" applyFont="1" applyFill="1" applyAlignment="1">
      <alignment vertical="top" wrapText="1"/>
    </xf>
    <xf numFmtId="49" fontId="5" fillId="9" borderId="0" xfId="0" applyNumberFormat="1" applyFont="1" applyFill="1" applyAlignment="1">
      <alignment vertical="top" wrapText="1"/>
    </xf>
    <xf numFmtId="4" fontId="7" fillId="0" borderId="0" xfId="0" applyNumberFormat="1" applyFont="1" applyAlignment="1" applyProtection="1">
      <alignment vertical="top"/>
      <protection locked="0"/>
    </xf>
    <xf numFmtId="0" fontId="0" fillId="10" borderId="1" xfId="0" applyFill="1" applyBorder="1"/>
    <xf numFmtId="0" fontId="0" fillId="10" borderId="2" xfId="0" applyFill="1" applyBorder="1"/>
    <xf numFmtId="49" fontId="5" fillId="10" borderId="2" xfId="0" applyNumberFormat="1" applyFont="1" applyFill="1" applyBorder="1" applyAlignment="1">
      <alignment vertical="top" wrapText="1"/>
    </xf>
    <xf numFmtId="4" fontId="6" fillId="10" borderId="3" xfId="0" applyNumberFormat="1" applyFont="1" applyFill="1" applyBorder="1" applyAlignment="1">
      <alignment vertical="top"/>
    </xf>
    <xf numFmtId="0" fontId="0" fillId="10" borderId="4" xfId="0" applyFill="1" applyBorder="1"/>
    <xf numFmtId="0" fontId="0" fillId="10" borderId="0" xfId="0" applyFill="1" applyBorder="1"/>
    <xf numFmtId="49" fontId="5" fillId="10" borderId="0" xfId="0" applyNumberFormat="1" applyFont="1" applyFill="1" applyBorder="1" applyAlignment="1">
      <alignment vertical="top" wrapText="1"/>
    </xf>
    <xf numFmtId="9" fontId="7" fillId="10" borderId="4" xfId="0" applyNumberFormat="1" applyFont="1" applyFill="1" applyBorder="1" applyAlignment="1">
      <alignment vertical="top"/>
    </xf>
    <xf numFmtId="4" fontId="6" fillId="10" borderId="5" xfId="0" applyNumberFormat="1" applyFont="1" applyFill="1" applyBorder="1" applyAlignment="1">
      <alignment vertical="top"/>
    </xf>
    <xf numFmtId="4" fontId="7" fillId="10" borderId="0" xfId="0" applyNumberFormat="1" applyFont="1" applyFill="1" applyBorder="1" applyAlignment="1" applyProtection="1">
      <alignment vertical="top"/>
      <protection locked="0"/>
    </xf>
    <xf numFmtId="0" fontId="0" fillId="10" borderId="6" xfId="0" applyFill="1" applyBorder="1"/>
    <xf numFmtId="0" fontId="0" fillId="10" borderId="7" xfId="0" applyFill="1" applyBorder="1"/>
    <xf numFmtId="49" fontId="5" fillId="10" borderId="8" xfId="0" applyNumberFormat="1" applyFont="1" applyFill="1" applyBorder="1" applyAlignment="1">
      <alignment vertical="top"/>
    </xf>
    <xf numFmtId="4" fontId="6" fillId="10" borderId="8" xfId="0" applyNumberFormat="1" applyFont="1" applyFill="1" applyBorder="1" applyAlignment="1">
      <alignment vertical="top"/>
    </xf>
    <xf numFmtId="9" fontId="7" fillId="0" borderId="4" xfId="0" applyNumberFormat="1" applyFont="1" applyFill="1" applyBorder="1" applyAlignment="1" applyProtection="1">
      <alignment vertical="top"/>
      <protection locked="0"/>
    </xf>
    <xf numFmtId="49" fontId="11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1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7" fillId="0" borderId="0" xfId="0" applyNumberFormat="1" applyFont="1" applyFill="1" applyBorder="1" applyAlignment="1" applyProtection="1">
      <alignment vertical="top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2" fillId="12" borderId="2" xfId="0" applyNumberFormat="1" applyFont="1" applyFill="1" applyBorder="1" applyAlignment="1">
      <alignment vertical="top"/>
    </xf>
    <xf numFmtId="49" fontId="2" fillId="12" borderId="2" xfId="0" applyNumberFormat="1" applyFont="1" applyFill="1" applyBorder="1" applyAlignment="1">
      <alignment horizontal="left" vertical="center"/>
    </xf>
    <xf numFmtId="49" fontId="2" fillId="12" borderId="2" xfId="0" applyNumberFormat="1" applyFont="1" applyFill="1" applyBorder="1" applyAlignment="1" applyProtection="1">
      <alignment horizontal="left" vertical="center"/>
    </xf>
    <xf numFmtId="4" fontId="12" fillId="12" borderId="2" xfId="0" applyNumberFormat="1" applyFont="1" applyFill="1" applyBorder="1" applyAlignment="1" applyProtection="1">
      <alignment vertical="top"/>
    </xf>
    <xf numFmtId="4" fontId="2" fillId="12" borderId="3" xfId="0" applyNumberFormat="1" applyFont="1" applyFill="1" applyBorder="1" applyAlignment="1" applyProtection="1">
      <alignment horizontal="right" vertical="center"/>
    </xf>
    <xf numFmtId="49" fontId="2" fillId="12" borderId="0" xfId="0" applyNumberFormat="1" applyFont="1" applyFill="1" applyBorder="1" applyAlignment="1">
      <alignment vertical="top"/>
    </xf>
    <xf numFmtId="49" fontId="2" fillId="12" borderId="0" xfId="0" applyNumberFormat="1" applyFont="1" applyFill="1" applyBorder="1" applyAlignment="1">
      <alignment horizontal="left" vertical="center"/>
    </xf>
    <xf numFmtId="49" fontId="2" fillId="12" borderId="0" xfId="0" applyNumberFormat="1" applyFont="1" applyFill="1" applyBorder="1" applyAlignment="1" applyProtection="1">
      <alignment horizontal="left" vertical="center"/>
    </xf>
    <xf numFmtId="4" fontId="12" fillId="12" borderId="0" xfId="0" applyNumberFormat="1" applyFont="1" applyFill="1" applyBorder="1" applyAlignment="1" applyProtection="1">
      <alignment vertical="top"/>
    </xf>
    <xf numFmtId="4" fontId="2" fillId="12" borderId="5" xfId="0" applyNumberFormat="1" applyFont="1" applyFill="1" applyBorder="1" applyAlignment="1" applyProtection="1">
      <alignment horizontal="right" vertical="center"/>
    </xf>
    <xf numFmtId="49" fontId="2" fillId="12" borderId="7" xfId="0" applyNumberFormat="1" applyFont="1" applyFill="1" applyBorder="1" applyAlignment="1">
      <alignment vertical="top"/>
    </xf>
    <xf numFmtId="49" fontId="2" fillId="12" borderId="7" xfId="0" applyNumberFormat="1" applyFont="1" applyFill="1" applyBorder="1" applyAlignment="1">
      <alignment horizontal="left" vertical="center"/>
    </xf>
    <xf numFmtId="49" fontId="2" fillId="12" borderId="7" xfId="0" applyNumberFormat="1" applyFont="1" applyFill="1" applyBorder="1" applyAlignment="1" applyProtection="1">
      <alignment horizontal="left" vertical="center"/>
    </xf>
    <xf numFmtId="4" fontId="12" fillId="12" borderId="7" xfId="0" applyNumberFormat="1" applyFont="1" applyFill="1" applyBorder="1" applyAlignment="1" applyProtection="1">
      <alignment vertical="top"/>
    </xf>
    <xf numFmtId="4" fontId="2" fillId="12" borderId="8" xfId="0" applyNumberFormat="1" applyFont="1" applyFill="1" applyBorder="1" applyAlignment="1" applyProtection="1">
      <alignment horizontal="right" vertical="center"/>
    </xf>
    <xf numFmtId="49" fontId="5" fillId="12" borderId="1" xfId="0" applyNumberFormat="1" applyFont="1" applyFill="1" applyBorder="1" applyAlignment="1">
      <alignment vertical="center"/>
    </xf>
    <xf numFmtId="49" fontId="5" fillId="12" borderId="4" xfId="0" applyNumberFormat="1" applyFont="1" applyFill="1" applyBorder="1" applyAlignment="1">
      <alignment vertical="center"/>
    </xf>
    <xf numFmtId="49" fontId="5" fillId="12" borderId="6" xfId="0" applyNumberFormat="1" applyFont="1" applyFill="1" applyBorder="1" applyAlignment="1">
      <alignment vertical="center"/>
    </xf>
    <xf numFmtId="0" fontId="10" fillId="0" borderId="9" xfId="0" applyFont="1" applyFill="1" applyBorder="1" applyAlignment="1" applyProtection="1">
      <alignment horizontal="left"/>
      <protection locked="0"/>
    </xf>
    <xf numFmtId="0" fontId="10" fillId="0" borderId="9" xfId="0" applyFont="1" applyBorder="1" applyAlignment="1" applyProtection="1">
      <alignment horizontal="left"/>
      <protection locked="0"/>
    </xf>
    <xf numFmtId="0" fontId="2" fillId="11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9" xfId="0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3B390-CF22-47FA-9483-5A4E8B2D7085}">
  <sheetPr>
    <pageSetUpPr fitToPage="1"/>
  </sheetPr>
  <dimension ref="A1:J114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9" sqref="I9"/>
    </sheetView>
  </sheetViews>
  <sheetFormatPr baseColWidth="10" defaultRowHeight="15" x14ac:dyDescent="0.25"/>
  <cols>
    <col min="1" max="1" width="13.28515625" customWidth="1"/>
    <col min="2" max="2" width="6.7109375" customWidth="1"/>
    <col min="3" max="3" width="3.85546875" customWidth="1"/>
    <col min="4" max="4" width="38.85546875" customWidth="1"/>
    <col min="5" max="7" width="10.7109375" customWidth="1"/>
    <col min="8" max="8" width="10.7109375" hidden="1" customWidth="1"/>
    <col min="9" max="10" width="10.7109375" customWidth="1"/>
  </cols>
  <sheetData>
    <row r="1" spans="1:10" x14ac:dyDescent="0.25">
      <c r="A1" s="1" t="s">
        <v>1473</v>
      </c>
      <c r="B1" s="2"/>
      <c r="C1" s="2"/>
      <c r="D1" s="2"/>
      <c r="E1" s="2"/>
      <c r="F1" s="2"/>
      <c r="G1" s="2"/>
      <c r="H1" s="2"/>
      <c r="I1" s="2"/>
      <c r="J1" s="2"/>
    </row>
    <row r="2" spans="1:10" ht="18.75" x14ac:dyDescent="0.25">
      <c r="A2" s="3"/>
      <c r="B2" s="2"/>
      <c r="C2" s="2"/>
      <c r="D2" s="2"/>
      <c r="E2" s="2"/>
      <c r="F2" s="78" t="s">
        <v>0</v>
      </c>
      <c r="G2" s="78"/>
      <c r="H2" s="2"/>
      <c r="I2" s="79" t="s">
        <v>1465</v>
      </c>
      <c r="J2" s="79"/>
    </row>
    <row r="3" spans="1:10" x14ac:dyDescent="0.25">
      <c r="A3" s="4" t="s">
        <v>1</v>
      </c>
      <c r="B3" s="4" t="s">
        <v>2</v>
      </c>
      <c r="C3" s="4" t="s">
        <v>3</v>
      </c>
      <c r="D3" s="26" t="s">
        <v>4</v>
      </c>
      <c r="E3" s="4" t="s">
        <v>5</v>
      </c>
      <c r="F3" s="4" t="s">
        <v>6</v>
      </c>
      <c r="G3" s="4" t="s">
        <v>7</v>
      </c>
      <c r="H3" s="4" t="s">
        <v>5</v>
      </c>
      <c r="I3" s="4" t="s">
        <v>6</v>
      </c>
      <c r="J3" s="4" t="s">
        <v>1472</v>
      </c>
    </row>
    <row r="4" spans="1:10" x14ac:dyDescent="0.25">
      <c r="A4" s="5" t="s">
        <v>8</v>
      </c>
      <c r="B4" s="5" t="s">
        <v>9</v>
      </c>
      <c r="C4" s="5" t="s">
        <v>10</v>
      </c>
      <c r="D4" s="27" t="s">
        <v>11</v>
      </c>
      <c r="E4" s="6">
        <f t="shared" ref="E4:J4" si="0">E1121</f>
        <v>1</v>
      </c>
      <c r="F4" s="7">
        <f t="shared" si="0"/>
        <v>4467961.29</v>
      </c>
      <c r="G4" s="7">
        <f t="shared" si="0"/>
        <v>4467961.29</v>
      </c>
      <c r="H4" s="6">
        <f t="shared" si="0"/>
        <v>1</v>
      </c>
      <c r="I4" s="7">
        <f t="shared" si="0"/>
        <v>36845.879999999997</v>
      </c>
      <c r="J4" s="7">
        <f t="shared" si="0"/>
        <v>36845.879999999997</v>
      </c>
    </row>
    <row r="5" spans="1:10" x14ac:dyDescent="0.25">
      <c r="A5" s="8" t="s">
        <v>12</v>
      </c>
      <c r="B5" s="8" t="s">
        <v>9</v>
      </c>
      <c r="C5" s="8" t="s">
        <v>10</v>
      </c>
      <c r="D5" s="28" t="s">
        <v>13</v>
      </c>
      <c r="E5" s="9">
        <f t="shared" ref="E5:J5" si="1">E586</f>
        <v>1</v>
      </c>
      <c r="F5" s="9">
        <f t="shared" si="1"/>
        <v>1895118.47</v>
      </c>
      <c r="G5" s="9">
        <f t="shared" si="1"/>
        <v>1895118.47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0" x14ac:dyDescent="0.25">
      <c r="A6" s="10" t="s">
        <v>14</v>
      </c>
      <c r="B6" s="10" t="s">
        <v>9</v>
      </c>
      <c r="C6" s="10" t="s">
        <v>10</v>
      </c>
      <c r="D6" s="29" t="s">
        <v>15</v>
      </c>
      <c r="E6" s="11">
        <f t="shared" ref="E6:J6" si="2">E392</f>
        <v>1</v>
      </c>
      <c r="F6" s="11">
        <f t="shared" si="2"/>
        <v>1326122.19</v>
      </c>
      <c r="G6" s="11">
        <f t="shared" si="2"/>
        <v>1326122.19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0" x14ac:dyDescent="0.25">
      <c r="A7" s="12" t="s">
        <v>16</v>
      </c>
      <c r="B7" s="12" t="s">
        <v>9</v>
      </c>
      <c r="C7" s="12" t="s">
        <v>10</v>
      </c>
      <c r="D7" s="30" t="s">
        <v>17</v>
      </c>
      <c r="E7" s="13">
        <f t="shared" ref="E7:J7" si="3">E167</f>
        <v>1</v>
      </c>
      <c r="F7" s="13">
        <f t="shared" si="3"/>
        <v>321618.57</v>
      </c>
      <c r="G7" s="13">
        <f t="shared" si="3"/>
        <v>321618.57</v>
      </c>
      <c r="H7" s="13">
        <f t="shared" si="3"/>
        <v>1</v>
      </c>
      <c r="I7" s="13">
        <f t="shared" si="3"/>
        <v>0</v>
      </c>
      <c r="J7" s="13">
        <f t="shared" si="3"/>
        <v>0</v>
      </c>
    </row>
    <row r="8" spans="1:10" x14ac:dyDescent="0.25">
      <c r="A8" s="14" t="s">
        <v>18</v>
      </c>
      <c r="B8" s="14" t="s">
        <v>9</v>
      </c>
      <c r="C8" s="14" t="s">
        <v>10</v>
      </c>
      <c r="D8" s="31" t="s">
        <v>19</v>
      </c>
      <c r="E8" s="15">
        <f t="shared" ref="E8:J8" si="4">E28</f>
        <v>1</v>
      </c>
      <c r="F8" s="15">
        <f t="shared" si="4"/>
        <v>110530.18</v>
      </c>
      <c r="G8" s="15">
        <f t="shared" si="4"/>
        <v>110530.18</v>
      </c>
      <c r="H8" s="15">
        <f t="shared" si="4"/>
        <v>1</v>
      </c>
      <c r="I8" s="15">
        <f t="shared" si="4"/>
        <v>0</v>
      </c>
      <c r="J8" s="15">
        <f t="shared" si="4"/>
        <v>0</v>
      </c>
    </row>
    <row r="9" spans="1:10" ht="22.5" x14ac:dyDescent="0.25">
      <c r="A9" s="16" t="s">
        <v>20</v>
      </c>
      <c r="B9" s="17" t="s">
        <v>21</v>
      </c>
      <c r="C9" s="17" t="s">
        <v>22</v>
      </c>
      <c r="D9" s="32" t="s">
        <v>23</v>
      </c>
      <c r="E9" s="18">
        <v>13</v>
      </c>
      <c r="F9" s="18">
        <v>254.86</v>
      </c>
      <c r="G9" s="19">
        <f t="shared" ref="G9:G28" si="5">ROUND(E9*F9,2)</f>
        <v>3313.18</v>
      </c>
      <c r="H9" s="18">
        <v>13</v>
      </c>
      <c r="I9" s="36"/>
      <c r="J9" s="19">
        <f t="shared" ref="J9:J28" si="6">ROUND(H9*I9,2)</f>
        <v>0</v>
      </c>
    </row>
    <row r="10" spans="1:10" x14ac:dyDescent="0.25">
      <c r="A10" s="16" t="s">
        <v>24</v>
      </c>
      <c r="B10" s="17" t="s">
        <v>21</v>
      </c>
      <c r="C10" s="17" t="s">
        <v>25</v>
      </c>
      <c r="D10" s="32" t="s">
        <v>26</v>
      </c>
      <c r="E10" s="18">
        <v>149.21</v>
      </c>
      <c r="F10" s="18">
        <v>10.93</v>
      </c>
      <c r="G10" s="19">
        <f t="shared" si="5"/>
        <v>1630.87</v>
      </c>
      <c r="H10" s="18">
        <v>149.21</v>
      </c>
      <c r="I10" s="36"/>
      <c r="J10" s="19">
        <f t="shared" si="6"/>
        <v>0</v>
      </c>
    </row>
    <row r="11" spans="1:10" x14ac:dyDescent="0.25">
      <c r="A11" s="16" t="s">
        <v>27</v>
      </c>
      <c r="B11" s="17" t="s">
        <v>21</v>
      </c>
      <c r="C11" s="17" t="s">
        <v>25</v>
      </c>
      <c r="D11" s="32" t="s">
        <v>28</v>
      </c>
      <c r="E11" s="18">
        <v>1433.67</v>
      </c>
      <c r="F11" s="18">
        <v>22.68</v>
      </c>
      <c r="G11" s="19">
        <f t="shared" si="5"/>
        <v>32515.64</v>
      </c>
      <c r="H11" s="18">
        <v>1433.67</v>
      </c>
      <c r="I11" s="36"/>
      <c r="J11" s="19">
        <f t="shared" si="6"/>
        <v>0</v>
      </c>
    </row>
    <row r="12" spans="1:10" x14ac:dyDescent="0.25">
      <c r="A12" s="16" t="s">
        <v>29</v>
      </c>
      <c r="B12" s="17" t="s">
        <v>21</v>
      </c>
      <c r="C12" s="17" t="s">
        <v>25</v>
      </c>
      <c r="D12" s="32" t="s">
        <v>30</v>
      </c>
      <c r="E12" s="18">
        <v>38.340000000000003</v>
      </c>
      <c r="F12" s="18">
        <v>11.77</v>
      </c>
      <c r="G12" s="19">
        <f t="shared" si="5"/>
        <v>451.26</v>
      </c>
      <c r="H12" s="18">
        <v>38.340000000000003</v>
      </c>
      <c r="I12" s="36"/>
      <c r="J12" s="19">
        <f t="shared" si="6"/>
        <v>0</v>
      </c>
    </row>
    <row r="13" spans="1:10" x14ac:dyDescent="0.25">
      <c r="A13" s="16" t="s">
        <v>31</v>
      </c>
      <c r="B13" s="17" t="s">
        <v>21</v>
      </c>
      <c r="C13" s="17" t="s">
        <v>25</v>
      </c>
      <c r="D13" s="32" t="s">
        <v>32</v>
      </c>
      <c r="E13" s="18">
        <v>709.49</v>
      </c>
      <c r="F13" s="18">
        <v>9.5399999999999991</v>
      </c>
      <c r="G13" s="19">
        <f t="shared" si="5"/>
        <v>6768.53</v>
      </c>
      <c r="H13" s="18">
        <v>709.49</v>
      </c>
      <c r="I13" s="36"/>
      <c r="J13" s="19">
        <f t="shared" si="6"/>
        <v>0</v>
      </c>
    </row>
    <row r="14" spans="1:10" x14ac:dyDescent="0.25">
      <c r="A14" s="16" t="s">
        <v>33</v>
      </c>
      <c r="B14" s="17" t="s">
        <v>21</v>
      </c>
      <c r="C14" s="17" t="s">
        <v>25</v>
      </c>
      <c r="D14" s="32" t="s">
        <v>34</v>
      </c>
      <c r="E14" s="18">
        <v>60.71</v>
      </c>
      <c r="F14" s="18">
        <v>15.94</v>
      </c>
      <c r="G14" s="19">
        <f t="shared" si="5"/>
        <v>967.72</v>
      </c>
      <c r="H14" s="18">
        <v>60.71</v>
      </c>
      <c r="I14" s="36"/>
      <c r="J14" s="19">
        <f t="shared" si="6"/>
        <v>0</v>
      </c>
    </row>
    <row r="15" spans="1:10" x14ac:dyDescent="0.25">
      <c r="A15" s="16" t="s">
        <v>35</v>
      </c>
      <c r="B15" s="17" t="s">
        <v>21</v>
      </c>
      <c r="C15" s="17" t="s">
        <v>25</v>
      </c>
      <c r="D15" s="32" t="s">
        <v>36</v>
      </c>
      <c r="E15" s="18">
        <v>3.5</v>
      </c>
      <c r="F15" s="18">
        <v>30.39</v>
      </c>
      <c r="G15" s="19">
        <f t="shared" si="5"/>
        <v>106.37</v>
      </c>
      <c r="H15" s="18">
        <v>3.5</v>
      </c>
      <c r="I15" s="36"/>
      <c r="J15" s="19">
        <f t="shared" si="6"/>
        <v>0</v>
      </c>
    </row>
    <row r="16" spans="1:10" ht="22.5" x14ac:dyDescent="0.25">
      <c r="A16" s="16" t="s">
        <v>37</v>
      </c>
      <c r="B16" s="17" t="s">
        <v>21</v>
      </c>
      <c r="C16" s="17" t="s">
        <v>38</v>
      </c>
      <c r="D16" s="32" t="s">
        <v>39</v>
      </c>
      <c r="E16" s="18">
        <v>64.02</v>
      </c>
      <c r="F16" s="18">
        <v>146.33000000000001</v>
      </c>
      <c r="G16" s="19">
        <f t="shared" si="5"/>
        <v>9368.0499999999993</v>
      </c>
      <c r="H16" s="18">
        <v>64.02</v>
      </c>
      <c r="I16" s="36"/>
      <c r="J16" s="19">
        <f t="shared" si="6"/>
        <v>0</v>
      </c>
    </row>
    <row r="17" spans="1:10" x14ac:dyDescent="0.25">
      <c r="A17" s="16" t="s">
        <v>40</v>
      </c>
      <c r="B17" s="17" t="s">
        <v>21</v>
      </c>
      <c r="C17" s="17" t="s">
        <v>25</v>
      </c>
      <c r="D17" s="32" t="s">
        <v>41</v>
      </c>
      <c r="E17" s="18">
        <v>51.88</v>
      </c>
      <c r="F17" s="18">
        <v>81.52</v>
      </c>
      <c r="G17" s="19">
        <f t="shared" si="5"/>
        <v>4229.26</v>
      </c>
      <c r="H17" s="18">
        <v>51.88</v>
      </c>
      <c r="I17" s="36"/>
      <c r="J17" s="19">
        <f t="shared" si="6"/>
        <v>0</v>
      </c>
    </row>
    <row r="18" spans="1:10" x14ac:dyDescent="0.25">
      <c r="A18" s="16" t="s">
        <v>42</v>
      </c>
      <c r="B18" s="17" t="s">
        <v>21</v>
      </c>
      <c r="C18" s="17" t="s">
        <v>43</v>
      </c>
      <c r="D18" s="32" t="s">
        <v>44</v>
      </c>
      <c r="E18" s="18">
        <v>19088</v>
      </c>
      <c r="F18" s="18">
        <v>2.1</v>
      </c>
      <c r="G18" s="19">
        <f t="shared" si="5"/>
        <v>40084.800000000003</v>
      </c>
      <c r="H18" s="18">
        <v>19088</v>
      </c>
      <c r="I18" s="36"/>
      <c r="J18" s="19">
        <f t="shared" si="6"/>
        <v>0</v>
      </c>
    </row>
    <row r="19" spans="1:10" x14ac:dyDescent="0.25">
      <c r="A19" s="16" t="s">
        <v>45</v>
      </c>
      <c r="B19" s="17" t="s">
        <v>21</v>
      </c>
      <c r="C19" s="17" t="s">
        <v>46</v>
      </c>
      <c r="D19" s="32" t="s">
        <v>47</v>
      </c>
      <c r="E19" s="18">
        <v>90.45</v>
      </c>
      <c r="F19" s="18">
        <v>10.89</v>
      </c>
      <c r="G19" s="19">
        <f t="shared" si="5"/>
        <v>985</v>
      </c>
      <c r="H19" s="18">
        <v>90.45</v>
      </c>
      <c r="I19" s="36"/>
      <c r="J19" s="19">
        <f t="shared" si="6"/>
        <v>0</v>
      </c>
    </row>
    <row r="20" spans="1:10" x14ac:dyDescent="0.25">
      <c r="A20" s="16" t="s">
        <v>48</v>
      </c>
      <c r="B20" s="17" t="s">
        <v>21</v>
      </c>
      <c r="C20" s="17" t="s">
        <v>25</v>
      </c>
      <c r="D20" s="32" t="s">
        <v>49</v>
      </c>
      <c r="E20" s="18">
        <v>301.05</v>
      </c>
      <c r="F20" s="18">
        <v>21.22</v>
      </c>
      <c r="G20" s="19">
        <f t="shared" si="5"/>
        <v>6388.28</v>
      </c>
      <c r="H20" s="18">
        <v>301.05</v>
      </c>
      <c r="I20" s="36"/>
      <c r="J20" s="19">
        <f t="shared" si="6"/>
        <v>0</v>
      </c>
    </row>
    <row r="21" spans="1:10" x14ac:dyDescent="0.25">
      <c r="A21" s="16" t="s">
        <v>50</v>
      </c>
      <c r="B21" s="17" t="s">
        <v>21</v>
      </c>
      <c r="C21" s="17" t="s">
        <v>25</v>
      </c>
      <c r="D21" s="32" t="s">
        <v>51</v>
      </c>
      <c r="E21" s="18">
        <v>61.2</v>
      </c>
      <c r="F21" s="18">
        <v>17.649999999999999</v>
      </c>
      <c r="G21" s="19">
        <f t="shared" si="5"/>
        <v>1080.18</v>
      </c>
      <c r="H21" s="18">
        <v>61.2</v>
      </c>
      <c r="I21" s="36"/>
      <c r="J21" s="19">
        <f t="shared" si="6"/>
        <v>0</v>
      </c>
    </row>
    <row r="22" spans="1:10" x14ac:dyDescent="0.25">
      <c r="A22" s="16" t="s">
        <v>52</v>
      </c>
      <c r="B22" s="17" t="s">
        <v>21</v>
      </c>
      <c r="C22" s="17" t="s">
        <v>25</v>
      </c>
      <c r="D22" s="32" t="s">
        <v>53</v>
      </c>
      <c r="E22" s="18">
        <v>37.56</v>
      </c>
      <c r="F22" s="18">
        <v>15.26</v>
      </c>
      <c r="G22" s="19">
        <f t="shared" si="5"/>
        <v>573.16999999999996</v>
      </c>
      <c r="H22" s="18">
        <v>37.56</v>
      </c>
      <c r="I22" s="36"/>
      <c r="J22" s="19">
        <f t="shared" si="6"/>
        <v>0</v>
      </c>
    </row>
    <row r="23" spans="1:10" x14ac:dyDescent="0.25">
      <c r="A23" s="16" t="s">
        <v>54</v>
      </c>
      <c r="B23" s="17" t="s">
        <v>21</v>
      </c>
      <c r="C23" s="17" t="s">
        <v>46</v>
      </c>
      <c r="D23" s="32" t="s">
        <v>55</v>
      </c>
      <c r="E23" s="18">
        <v>176.78</v>
      </c>
      <c r="F23" s="18">
        <v>2.44</v>
      </c>
      <c r="G23" s="19">
        <f t="shared" si="5"/>
        <v>431.34</v>
      </c>
      <c r="H23" s="18">
        <v>176.78</v>
      </c>
      <c r="I23" s="36"/>
      <c r="J23" s="19">
        <f t="shared" si="6"/>
        <v>0</v>
      </c>
    </row>
    <row r="24" spans="1:10" ht="22.5" x14ac:dyDescent="0.25">
      <c r="A24" s="16" t="s">
        <v>56</v>
      </c>
      <c r="B24" s="17" t="s">
        <v>21</v>
      </c>
      <c r="C24" s="17" t="s">
        <v>25</v>
      </c>
      <c r="D24" s="32" t="s">
        <v>57</v>
      </c>
      <c r="E24" s="18">
        <v>111.6</v>
      </c>
      <c r="F24" s="18">
        <v>12.51</v>
      </c>
      <c r="G24" s="19">
        <f t="shared" si="5"/>
        <v>1396.12</v>
      </c>
      <c r="H24" s="18">
        <v>111.6</v>
      </c>
      <c r="I24" s="36"/>
      <c r="J24" s="19">
        <f t="shared" si="6"/>
        <v>0</v>
      </c>
    </row>
    <row r="25" spans="1:10" ht="22.5" x14ac:dyDescent="0.25">
      <c r="A25" s="16" t="s">
        <v>58</v>
      </c>
      <c r="B25" s="17" t="s">
        <v>21</v>
      </c>
      <c r="C25" s="17" t="s">
        <v>25</v>
      </c>
      <c r="D25" s="32" t="s">
        <v>59</v>
      </c>
      <c r="E25" s="18">
        <v>3.3</v>
      </c>
      <c r="F25" s="18">
        <v>19.61</v>
      </c>
      <c r="G25" s="19">
        <f t="shared" si="5"/>
        <v>64.709999999999994</v>
      </c>
      <c r="H25" s="18">
        <v>3.3</v>
      </c>
      <c r="I25" s="36"/>
      <c r="J25" s="19">
        <f t="shared" si="6"/>
        <v>0</v>
      </c>
    </row>
    <row r="26" spans="1:10" x14ac:dyDescent="0.25">
      <c r="A26" s="16" t="s">
        <v>60</v>
      </c>
      <c r="B26" s="17" t="s">
        <v>21</v>
      </c>
      <c r="C26" s="17" t="s">
        <v>22</v>
      </c>
      <c r="D26" s="32" t="s">
        <v>61</v>
      </c>
      <c r="E26" s="18">
        <v>7</v>
      </c>
      <c r="F26" s="18">
        <v>23.54</v>
      </c>
      <c r="G26" s="19">
        <f t="shared" si="5"/>
        <v>164.78</v>
      </c>
      <c r="H26" s="18">
        <v>7</v>
      </c>
      <c r="I26" s="36"/>
      <c r="J26" s="19">
        <f t="shared" si="6"/>
        <v>0</v>
      </c>
    </row>
    <row r="27" spans="1:10" x14ac:dyDescent="0.25">
      <c r="A27" s="16" t="s">
        <v>62</v>
      </c>
      <c r="B27" s="17" t="s">
        <v>21</v>
      </c>
      <c r="C27" s="17" t="s">
        <v>22</v>
      </c>
      <c r="D27" s="32" t="s">
        <v>63</v>
      </c>
      <c r="E27" s="18">
        <v>2</v>
      </c>
      <c r="F27" s="18">
        <v>5.46</v>
      </c>
      <c r="G27" s="19">
        <f t="shared" si="5"/>
        <v>10.92</v>
      </c>
      <c r="H27" s="18">
        <v>2</v>
      </c>
      <c r="I27" s="36"/>
      <c r="J27" s="19">
        <f t="shared" si="6"/>
        <v>0</v>
      </c>
    </row>
    <row r="28" spans="1:10" x14ac:dyDescent="0.25">
      <c r="A28" s="20"/>
      <c r="B28" s="20"/>
      <c r="C28" s="20"/>
      <c r="D28" s="33" t="s">
        <v>64</v>
      </c>
      <c r="E28" s="18">
        <v>1</v>
      </c>
      <c r="F28" s="21">
        <f>SUM(G9:G27)</f>
        <v>110530.18</v>
      </c>
      <c r="G28" s="21">
        <f t="shared" si="5"/>
        <v>110530.18</v>
      </c>
      <c r="H28" s="18">
        <v>1</v>
      </c>
      <c r="I28" s="21">
        <f>SUM(J9:J27)</f>
        <v>0</v>
      </c>
      <c r="J28" s="21">
        <f t="shared" si="6"/>
        <v>0</v>
      </c>
    </row>
    <row r="29" spans="1:10" ht="0.95" customHeight="1" x14ac:dyDescent="0.25">
      <c r="A29" s="22"/>
      <c r="B29" s="22"/>
      <c r="C29" s="22"/>
      <c r="D29" s="34"/>
      <c r="E29" s="22"/>
      <c r="F29" s="22"/>
      <c r="G29" s="22"/>
      <c r="H29" s="22"/>
      <c r="I29" s="22"/>
      <c r="J29" s="22"/>
    </row>
    <row r="30" spans="1:10" x14ac:dyDescent="0.25">
      <c r="A30" s="14" t="s">
        <v>65</v>
      </c>
      <c r="B30" s="14" t="s">
        <v>9</v>
      </c>
      <c r="C30" s="14" t="s">
        <v>10</v>
      </c>
      <c r="D30" s="31" t="s">
        <v>66</v>
      </c>
      <c r="E30" s="15">
        <f t="shared" ref="E30:J30" si="7">E62</f>
        <v>1</v>
      </c>
      <c r="F30" s="15">
        <f t="shared" si="7"/>
        <v>59864.24</v>
      </c>
      <c r="G30" s="15">
        <f t="shared" si="7"/>
        <v>59864.24</v>
      </c>
      <c r="H30" s="15">
        <f t="shared" si="7"/>
        <v>1</v>
      </c>
      <c r="I30" s="15">
        <f t="shared" si="7"/>
        <v>0</v>
      </c>
      <c r="J30" s="15">
        <f t="shared" si="7"/>
        <v>0</v>
      </c>
    </row>
    <row r="31" spans="1:10" x14ac:dyDescent="0.25">
      <c r="A31" s="23" t="s">
        <v>67</v>
      </c>
      <c r="B31" s="23" t="s">
        <v>9</v>
      </c>
      <c r="C31" s="23" t="s">
        <v>10</v>
      </c>
      <c r="D31" s="35" t="s">
        <v>68</v>
      </c>
      <c r="E31" s="24">
        <f t="shared" ref="E31:J31" si="8">E39</f>
        <v>1</v>
      </c>
      <c r="F31" s="24">
        <f t="shared" si="8"/>
        <v>15014.34</v>
      </c>
      <c r="G31" s="24">
        <f t="shared" si="8"/>
        <v>15014.34</v>
      </c>
      <c r="H31" s="24">
        <f t="shared" si="8"/>
        <v>1</v>
      </c>
      <c r="I31" s="24">
        <f t="shared" si="8"/>
        <v>0</v>
      </c>
      <c r="J31" s="24">
        <f t="shared" si="8"/>
        <v>0</v>
      </c>
    </row>
    <row r="32" spans="1:10" ht="22.5" x14ac:dyDescent="0.25">
      <c r="A32" s="16" t="s">
        <v>69</v>
      </c>
      <c r="B32" s="17" t="s">
        <v>21</v>
      </c>
      <c r="C32" s="17" t="s">
        <v>25</v>
      </c>
      <c r="D32" s="32" t="s">
        <v>70</v>
      </c>
      <c r="E32" s="18">
        <v>210.43</v>
      </c>
      <c r="F32" s="18">
        <v>24.27</v>
      </c>
      <c r="G32" s="19">
        <f t="shared" ref="G32:G39" si="9">ROUND(E32*F32,2)</f>
        <v>5107.1400000000003</v>
      </c>
      <c r="H32" s="18">
        <v>210.43</v>
      </c>
      <c r="I32" s="36"/>
      <c r="J32" s="19">
        <f t="shared" ref="J32:J39" si="10">ROUND(H32*I32,2)</f>
        <v>0</v>
      </c>
    </row>
    <row r="33" spans="1:10" x14ac:dyDescent="0.25">
      <c r="A33" s="16" t="s">
        <v>71</v>
      </c>
      <c r="B33" s="17" t="s">
        <v>21</v>
      </c>
      <c r="C33" s="17" t="s">
        <v>25</v>
      </c>
      <c r="D33" s="32" t="s">
        <v>72</v>
      </c>
      <c r="E33" s="18">
        <v>96.65</v>
      </c>
      <c r="F33" s="18">
        <v>40.36</v>
      </c>
      <c r="G33" s="19">
        <f t="shared" si="9"/>
        <v>3900.79</v>
      </c>
      <c r="H33" s="18">
        <v>96.65</v>
      </c>
      <c r="I33" s="36"/>
      <c r="J33" s="19">
        <f t="shared" si="10"/>
        <v>0</v>
      </c>
    </row>
    <row r="34" spans="1:10" ht="22.5" x14ac:dyDescent="0.25">
      <c r="A34" s="16" t="s">
        <v>73</v>
      </c>
      <c r="B34" s="17" t="s">
        <v>21</v>
      </c>
      <c r="C34" s="17" t="s">
        <v>25</v>
      </c>
      <c r="D34" s="32" t="s">
        <v>74</v>
      </c>
      <c r="E34" s="18">
        <v>22.82</v>
      </c>
      <c r="F34" s="18">
        <v>24.19</v>
      </c>
      <c r="G34" s="19">
        <f t="shared" si="9"/>
        <v>552.02</v>
      </c>
      <c r="H34" s="18">
        <v>22.82</v>
      </c>
      <c r="I34" s="36"/>
      <c r="J34" s="19">
        <f t="shared" si="10"/>
        <v>0</v>
      </c>
    </row>
    <row r="35" spans="1:10" ht="22.5" x14ac:dyDescent="0.25">
      <c r="A35" s="16" t="s">
        <v>75</v>
      </c>
      <c r="B35" s="17" t="s">
        <v>21</v>
      </c>
      <c r="C35" s="17" t="s">
        <v>25</v>
      </c>
      <c r="D35" s="32" t="s">
        <v>76</v>
      </c>
      <c r="E35" s="18">
        <v>35.39</v>
      </c>
      <c r="F35" s="18">
        <v>18.559999999999999</v>
      </c>
      <c r="G35" s="19">
        <f t="shared" si="9"/>
        <v>656.84</v>
      </c>
      <c r="H35" s="18">
        <v>35.39</v>
      </c>
      <c r="I35" s="36"/>
      <c r="J35" s="19">
        <f t="shared" si="10"/>
        <v>0</v>
      </c>
    </row>
    <row r="36" spans="1:10" ht="22.5" x14ac:dyDescent="0.25">
      <c r="A36" s="16" t="s">
        <v>77</v>
      </c>
      <c r="B36" s="17" t="s">
        <v>21</v>
      </c>
      <c r="C36" s="17" t="s">
        <v>25</v>
      </c>
      <c r="D36" s="32" t="s">
        <v>78</v>
      </c>
      <c r="E36" s="18">
        <v>43.9</v>
      </c>
      <c r="F36" s="18">
        <v>24.94</v>
      </c>
      <c r="G36" s="19">
        <f t="shared" si="9"/>
        <v>1094.8699999999999</v>
      </c>
      <c r="H36" s="18">
        <v>43.9</v>
      </c>
      <c r="I36" s="36"/>
      <c r="J36" s="19">
        <f t="shared" si="10"/>
        <v>0</v>
      </c>
    </row>
    <row r="37" spans="1:10" x14ac:dyDescent="0.25">
      <c r="A37" s="16" t="s">
        <v>79</v>
      </c>
      <c r="B37" s="17" t="s">
        <v>21</v>
      </c>
      <c r="C37" s="17" t="s">
        <v>25</v>
      </c>
      <c r="D37" s="32" t="s">
        <v>80</v>
      </c>
      <c r="E37" s="18">
        <v>33.71</v>
      </c>
      <c r="F37" s="18">
        <v>6.62</v>
      </c>
      <c r="G37" s="19">
        <f t="shared" si="9"/>
        <v>223.16</v>
      </c>
      <c r="H37" s="18">
        <v>33.71</v>
      </c>
      <c r="I37" s="36"/>
      <c r="J37" s="19">
        <f t="shared" si="10"/>
        <v>0</v>
      </c>
    </row>
    <row r="38" spans="1:10" x14ac:dyDescent="0.25">
      <c r="A38" s="16" t="s">
        <v>81</v>
      </c>
      <c r="B38" s="17" t="s">
        <v>21</v>
      </c>
      <c r="C38" s="17" t="s">
        <v>25</v>
      </c>
      <c r="D38" s="32" t="s">
        <v>82</v>
      </c>
      <c r="E38" s="18">
        <v>66</v>
      </c>
      <c r="F38" s="18">
        <v>52.72</v>
      </c>
      <c r="G38" s="19">
        <f t="shared" si="9"/>
        <v>3479.52</v>
      </c>
      <c r="H38" s="18">
        <v>66</v>
      </c>
      <c r="I38" s="36"/>
      <c r="J38" s="19">
        <f t="shared" si="10"/>
        <v>0</v>
      </c>
    </row>
    <row r="39" spans="1:10" x14ac:dyDescent="0.25">
      <c r="A39" s="20"/>
      <c r="B39" s="20"/>
      <c r="C39" s="20"/>
      <c r="D39" s="33" t="s">
        <v>83</v>
      </c>
      <c r="E39" s="18">
        <v>1</v>
      </c>
      <c r="F39" s="21">
        <f>SUM(G32:G38)</f>
        <v>15014.34</v>
      </c>
      <c r="G39" s="21">
        <f t="shared" si="9"/>
        <v>15014.34</v>
      </c>
      <c r="H39" s="18">
        <v>1</v>
      </c>
      <c r="I39" s="21">
        <f>SUM(J32:J38)</f>
        <v>0</v>
      </c>
      <c r="J39" s="21">
        <f t="shared" si="10"/>
        <v>0</v>
      </c>
    </row>
    <row r="40" spans="1:10" ht="0.95" customHeight="1" x14ac:dyDescent="0.25">
      <c r="A40" s="22"/>
      <c r="B40" s="22"/>
      <c r="C40" s="22"/>
      <c r="D40" s="34"/>
      <c r="E40" s="22"/>
      <c r="F40" s="22"/>
      <c r="G40" s="22"/>
      <c r="H40" s="22"/>
      <c r="I40" s="22"/>
      <c r="J40" s="22"/>
    </row>
    <row r="41" spans="1:10" x14ac:dyDescent="0.25">
      <c r="A41" s="23" t="s">
        <v>84</v>
      </c>
      <c r="B41" s="23" t="s">
        <v>9</v>
      </c>
      <c r="C41" s="23" t="s">
        <v>10</v>
      </c>
      <c r="D41" s="35" t="s">
        <v>85</v>
      </c>
      <c r="E41" s="24">
        <f t="shared" ref="E41:J41" si="11">E44</f>
        <v>1</v>
      </c>
      <c r="F41" s="24">
        <f t="shared" si="11"/>
        <v>10816.41</v>
      </c>
      <c r="G41" s="24">
        <f t="shared" si="11"/>
        <v>10816.41</v>
      </c>
      <c r="H41" s="24">
        <f t="shared" si="11"/>
        <v>1</v>
      </c>
      <c r="I41" s="24">
        <f t="shared" si="11"/>
        <v>0</v>
      </c>
      <c r="J41" s="24">
        <f t="shared" si="11"/>
        <v>0</v>
      </c>
    </row>
    <row r="42" spans="1:10" x14ac:dyDescent="0.25">
      <c r="A42" s="16" t="s">
        <v>86</v>
      </c>
      <c r="B42" s="17" t="s">
        <v>21</v>
      </c>
      <c r="C42" s="17" t="s">
        <v>25</v>
      </c>
      <c r="D42" s="32" t="s">
        <v>87</v>
      </c>
      <c r="E42" s="18">
        <v>96.65</v>
      </c>
      <c r="F42" s="18">
        <v>16.170000000000002</v>
      </c>
      <c r="G42" s="19">
        <f>ROUND(E42*F42,2)</f>
        <v>1562.83</v>
      </c>
      <c r="H42" s="18">
        <v>96.65</v>
      </c>
      <c r="I42" s="36"/>
      <c r="J42" s="19">
        <f>ROUND(H42*I42,2)</f>
        <v>0</v>
      </c>
    </row>
    <row r="43" spans="1:10" x14ac:dyDescent="0.25">
      <c r="A43" s="16" t="s">
        <v>88</v>
      </c>
      <c r="B43" s="17" t="s">
        <v>21</v>
      </c>
      <c r="C43" s="17" t="s">
        <v>25</v>
      </c>
      <c r="D43" s="32" t="s">
        <v>89</v>
      </c>
      <c r="E43" s="18">
        <v>588.65</v>
      </c>
      <c r="F43" s="18">
        <v>15.72</v>
      </c>
      <c r="G43" s="19">
        <f>ROUND(E43*F43,2)</f>
        <v>9253.58</v>
      </c>
      <c r="H43" s="18">
        <v>588.65</v>
      </c>
      <c r="I43" s="36"/>
      <c r="J43" s="19">
        <f>ROUND(H43*I43,2)</f>
        <v>0</v>
      </c>
    </row>
    <row r="44" spans="1:10" x14ac:dyDescent="0.25">
      <c r="A44" s="20"/>
      <c r="B44" s="20"/>
      <c r="C44" s="20"/>
      <c r="D44" s="33" t="s">
        <v>90</v>
      </c>
      <c r="E44" s="18">
        <v>1</v>
      </c>
      <c r="F44" s="21">
        <f>SUM(G42:G43)</f>
        <v>10816.41</v>
      </c>
      <c r="G44" s="21">
        <f>ROUND(E44*F44,2)</f>
        <v>10816.41</v>
      </c>
      <c r="H44" s="18">
        <v>1</v>
      </c>
      <c r="I44" s="21">
        <f>SUM(J42:J43)</f>
        <v>0</v>
      </c>
      <c r="J44" s="21">
        <f>ROUND(H44*I44,2)</f>
        <v>0</v>
      </c>
    </row>
    <row r="45" spans="1:10" ht="0.95" customHeight="1" x14ac:dyDescent="0.25">
      <c r="A45" s="22"/>
      <c r="B45" s="22"/>
      <c r="C45" s="22"/>
      <c r="D45" s="34"/>
      <c r="E45" s="22"/>
      <c r="F45" s="22"/>
      <c r="G45" s="22"/>
      <c r="H45" s="22"/>
      <c r="I45" s="22"/>
      <c r="J45" s="22"/>
    </row>
    <row r="46" spans="1:10" x14ac:dyDescent="0.25">
      <c r="A46" s="23" t="s">
        <v>91</v>
      </c>
      <c r="B46" s="23" t="s">
        <v>9</v>
      </c>
      <c r="C46" s="23" t="s">
        <v>10</v>
      </c>
      <c r="D46" s="35" t="s">
        <v>92</v>
      </c>
      <c r="E46" s="24">
        <f t="shared" ref="E46:J46" si="12">E51</f>
        <v>1</v>
      </c>
      <c r="F46" s="24">
        <f t="shared" si="12"/>
        <v>22514.13</v>
      </c>
      <c r="G46" s="24">
        <f t="shared" si="12"/>
        <v>22514.13</v>
      </c>
      <c r="H46" s="24">
        <f t="shared" si="12"/>
        <v>1</v>
      </c>
      <c r="I46" s="24">
        <f t="shared" si="12"/>
        <v>0</v>
      </c>
      <c r="J46" s="24">
        <f t="shared" si="12"/>
        <v>0</v>
      </c>
    </row>
    <row r="47" spans="1:10" x14ac:dyDescent="0.25">
      <c r="A47" s="16" t="s">
        <v>93</v>
      </c>
      <c r="B47" s="17" t="s">
        <v>21</v>
      </c>
      <c r="C47" s="17" t="s">
        <v>22</v>
      </c>
      <c r="D47" s="32" t="s">
        <v>94</v>
      </c>
      <c r="E47" s="18">
        <v>5</v>
      </c>
      <c r="F47" s="18">
        <v>110.89</v>
      </c>
      <c r="G47" s="19">
        <f>ROUND(E47*F47,2)</f>
        <v>554.45000000000005</v>
      </c>
      <c r="H47" s="18">
        <v>5</v>
      </c>
      <c r="I47" s="36"/>
      <c r="J47" s="19">
        <f>ROUND(H47*I47,2)</f>
        <v>0</v>
      </c>
    </row>
    <row r="48" spans="1:10" x14ac:dyDescent="0.25">
      <c r="A48" s="16" t="s">
        <v>95</v>
      </c>
      <c r="B48" s="17" t="s">
        <v>21</v>
      </c>
      <c r="C48" s="17" t="s">
        <v>25</v>
      </c>
      <c r="D48" s="32" t="s">
        <v>96</v>
      </c>
      <c r="E48" s="18">
        <v>124.19</v>
      </c>
      <c r="F48" s="18">
        <v>25.1</v>
      </c>
      <c r="G48" s="19">
        <f>ROUND(E48*F48,2)</f>
        <v>3117.17</v>
      </c>
      <c r="H48" s="18">
        <v>124.19</v>
      </c>
      <c r="I48" s="36"/>
      <c r="J48" s="19">
        <f>ROUND(H48*I48,2)</f>
        <v>0</v>
      </c>
    </row>
    <row r="49" spans="1:10" ht="22.5" x14ac:dyDescent="0.25">
      <c r="A49" s="16" t="s">
        <v>97</v>
      </c>
      <c r="B49" s="17" t="s">
        <v>21</v>
      </c>
      <c r="C49" s="17" t="s">
        <v>25</v>
      </c>
      <c r="D49" s="32" t="s">
        <v>98</v>
      </c>
      <c r="E49" s="18">
        <v>101.88</v>
      </c>
      <c r="F49" s="18">
        <v>40.549999999999997</v>
      </c>
      <c r="G49" s="19">
        <f>ROUND(E49*F49,2)</f>
        <v>4131.2299999999996</v>
      </c>
      <c r="H49" s="18">
        <v>101.88</v>
      </c>
      <c r="I49" s="36"/>
      <c r="J49" s="19">
        <f>ROUND(H49*I49,2)</f>
        <v>0</v>
      </c>
    </row>
    <row r="50" spans="1:10" ht="22.5" x14ac:dyDescent="0.25">
      <c r="A50" s="16" t="s">
        <v>99</v>
      </c>
      <c r="B50" s="17" t="s">
        <v>21</v>
      </c>
      <c r="C50" s="17" t="s">
        <v>25</v>
      </c>
      <c r="D50" s="32" t="s">
        <v>100</v>
      </c>
      <c r="E50" s="18">
        <v>275.08</v>
      </c>
      <c r="F50" s="18">
        <v>53.48</v>
      </c>
      <c r="G50" s="19">
        <f>ROUND(E50*F50,2)</f>
        <v>14711.28</v>
      </c>
      <c r="H50" s="18">
        <v>275.08</v>
      </c>
      <c r="I50" s="36"/>
      <c r="J50" s="19">
        <f>ROUND(H50*I50,2)</f>
        <v>0</v>
      </c>
    </row>
    <row r="51" spans="1:10" x14ac:dyDescent="0.25">
      <c r="A51" s="20"/>
      <c r="B51" s="20"/>
      <c r="C51" s="20"/>
      <c r="D51" s="33" t="s">
        <v>101</v>
      </c>
      <c r="E51" s="18">
        <v>1</v>
      </c>
      <c r="F51" s="21">
        <f>SUM(G47:G50)</f>
        <v>22514.13</v>
      </c>
      <c r="G51" s="21">
        <f>ROUND(E51*F51,2)</f>
        <v>22514.13</v>
      </c>
      <c r="H51" s="18">
        <v>1</v>
      </c>
      <c r="I51" s="21">
        <f>SUM(J47:J50)</f>
        <v>0</v>
      </c>
      <c r="J51" s="21">
        <f>ROUND(H51*I51,2)</f>
        <v>0</v>
      </c>
    </row>
    <row r="52" spans="1:10" ht="0.95" customHeight="1" x14ac:dyDescent="0.25">
      <c r="A52" s="22"/>
      <c r="B52" s="22"/>
      <c r="C52" s="22"/>
      <c r="D52" s="34"/>
      <c r="E52" s="22"/>
      <c r="F52" s="22"/>
      <c r="G52" s="22"/>
      <c r="H52" s="22"/>
      <c r="I52" s="22"/>
      <c r="J52" s="22"/>
    </row>
    <row r="53" spans="1:10" x14ac:dyDescent="0.25">
      <c r="A53" s="23" t="s">
        <v>102</v>
      </c>
      <c r="B53" s="23" t="s">
        <v>9</v>
      </c>
      <c r="C53" s="23" t="s">
        <v>10</v>
      </c>
      <c r="D53" s="35" t="s">
        <v>103</v>
      </c>
      <c r="E53" s="24">
        <f t="shared" ref="E53:J53" si="13">E60</f>
        <v>1</v>
      </c>
      <c r="F53" s="24">
        <f t="shared" si="13"/>
        <v>11519.36</v>
      </c>
      <c r="G53" s="24">
        <f t="shared" si="13"/>
        <v>11519.36</v>
      </c>
      <c r="H53" s="24">
        <f t="shared" si="13"/>
        <v>1</v>
      </c>
      <c r="I53" s="24">
        <f t="shared" si="13"/>
        <v>0</v>
      </c>
      <c r="J53" s="24">
        <f t="shared" si="13"/>
        <v>0</v>
      </c>
    </row>
    <row r="54" spans="1:10" x14ac:dyDescent="0.25">
      <c r="A54" s="16" t="s">
        <v>104</v>
      </c>
      <c r="B54" s="17" t="s">
        <v>21</v>
      </c>
      <c r="C54" s="17" t="s">
        <v>25</v>
      </c>
      <c r="D54" s="32" t="s">
        <v>105</v>
      </c>
      <c r="E54" s="18">
        <v>46.86</v>
      </c>
      <c r="F54" s="18">
        <v>24.59</v>
      </c>
      <c r="G54" s="19">
        <f t="shared" ref="G54:G60" si="14">ROUND(E54*F54,2)</f>
        <v>1152.29</v>
      </c>
      <c r="H54" s="18">
        <v>46.86</v>
      </c>
      <c r="I54" s="36"/>
      <c r="J54" s="19">
        <f t="shared" ref="J54:J60" si="15">ROUND(H54*I54,2)</f>
        <v>0</v>
      </c>
    </row>
    <row r="55" spans="1:10" x14ac:dyDescent="0.25">
      <c r="A55" s="16" t="s">
        <v>106</v>
      </c>
      <c r="B55" s="17" t="s">
        <v>21</v>
      </c>
      <c r="C55" s="17" t="s">
        <v>25</v>
      </c>
      <c r="D55" s="32" t="s">
        <v>107</v>
      </c>
      <c r="E55" s="18">
        <v>243.66</v>
      </c>
      <c r="F55" s="18">
        <v>18.78</v>
      </c>
      <c r="G55" s="19">
        <f t="shared" si="14"/>
        <v>4575.93</v>
      </c>
      <c r="H55" s="18">
        <v>243.66</v>
      </c>
      <c r="I55" s="36"/>
      <c r="J55" s="19">
        <f t="shared" si="15"/>
        <v>0</v>
      </c>
    </row>
    <row r="56" spans="1:10" x14ac:dyDescent="0.25">
      <c r="A56" s="16" t="s">
        <v>108</v>
      </c>
      <c r="B56" s="17" t="s">
        <v>21</v>
      </c>
      <c r="C56" s="17" t="s">
        <v>25</v>
      </c>
      <c r="D56" s="32" t="s">
        <v>109</v>
      </c>
      <c r="E56" s="18">
        <v>248.52</v>
      </c>
      <c r="F56" s="18">
        <v>17.78</v>
      </c>
      <c r="G56" s="19">
        <f t="shared" si="14"/>
        <v>4418.6899999999996</v>
      </c>
      <c r="H56" s="18">
        <v>248.52</v>
      </c>
      <c r="I56" s="36"/>
      <c r="J56" s="19">
        <f t="shared" si="15"/>
        <v>0</v>
      </c>
    </row>
    <row r="57" spans="1:10" x14ac:dyDescent="0.25">
      <c r="A57" s="16" t="s">
        <v>110</v>
      </c>
      <c r="B57" s="17" t="s">
        <v>21</v>
      </c>
      <c r="C57" s="17" t="s">
        <v>46</v>
      </c>
      <c r="D57" s="32" t="s">
        <v>111</v>
      </c>
      <c r="E57" s="18">
        <v>20.8</v>
      </c>
      <c r="F57" s="18">
        <v>34.86</v>
      </c>
      <c r="G57" s="19">
        <f t="shared" si="14"/>
        <v>725.09</v>
      </c>
      <c r="H57" s="18">
        <v>20.8</v>
      </c>
      <c r="I57" s="36"/>
      <c r="J57" s="19">
        <f t="shared" si="15"/>
        <v>0</v>
      </c>
    </row>
    <row r="58" spans="1:10" x14ac:dyDescent="0.25">
      <c r="A58" s="16" t="s">
        <v>112</v>
      </c>
      <c r="B58" s="17" t="s">
        <v>21</v>
      </c>
      <c r="C58" s="17" t="s">
        <v>46</v>
      </c>
      <c r="D58" s="32" t="s">
        <v>113</v>
      </c>
      <c r="E58" s="18">
        <v>20</v>
      </c>
      <c r="F58" s="18">
        <v>32.31</v>
      </c>
      <c r="G58" s="19">
        <f t="shared" si="14"/>
        <v>646.20000000000005</v>
      </c>
      <c r="H58" s="18">
        <v>20</v>
      </c>
      <c r="I58" s="36"/>
      <c r="J58" s="19">
        <f t="shared" si="15"/>
        <v>0</v>
      </c>
    </row>
    <row r="59" spans="1:10" x14ac:dyDescent="0.25">
      <c r="A59" s="16" t="s">
        <v>114</v>
      </c>
      <c r="B59" s="17" t="s">
        <v>21</v>
      </c>
      <c r="C59" s="17" t="s">
        <v>22</v>
      </c>
      <c r="D59" s="32" t="s">
        <v>115</v>
      </c>
      <c r="E59" s="18">
        <v>1</v>
      </c>
      <c r="F59" s="18">
        <v>1.1599999999999999</v>
      </c>
      <c r="G59" s="19">
        <f t="shared" si="14"/>
        <v>1.1599999999999999</v>
      </c>
      <c r="H59" s="18">
        <v>1</v>
      </c>
      <c r="I59" s="36"/>
      <c r="J59" s="19">
        <f t="shared" si="15"/>
        <v>0</v>
      </c>
    </row>
    <row r="60" spans="1:10" x14ac:dyDescent="0.25">
      <c r="A60" s="20"/>
      <c r="B60" s="20"/>
      <c r="C60" s="20"/>
      <c r="D60" s="33" t="s">
        <v>116</v>
      </c>
      <c r="E60" s="18">
        <v>1</v>
      </c>
      <c r="F60" s="21">
        <f>SUM(G54:G59)</f>
        <v>11519.36</v>
      </c>
      <c r="G60" s="21">
        <f t="shared" si="14"/>
        <v>11519.36</v>
      </c>
      <c r="H60" s="18">
        <v>1</v>
      </c>
      <c r="I60" s="21">
        <f>SUM(J54:J59)</f>
        <v>0</v>
      </c>
      <c r="J60" s="21">
        <f t="shared" si="15"/>
        <v>0</v>
      </c>
    </row>
    <row r="61" spans="1:10" ht="0.95" customHeight="1" x14ac:dyDescent="0.25">
      <c r="A61" s="22"/>
      <c r="B61" s="22"/>
      <c r="C61" s="22"/>
      <c r="D61" s="34"/>
      <c r="E61" s="22"/>
      <c r="F61" s="22"/>
      <c r="G61" s="22"/>
      <c r="H61" s="22"/>
      <c r="I61" s="22"/>
      <c r="J61" s="22"/>
    </row>
    <row r="62" spans="1:10" x14ac:dyDescent="0.25">
      <c r="A62" s="20"/>
      <c r="B62" s="20"/>
      <c r="C62" s="20"/>
      <c r="D62" s="33" t="s">
        <v>117</v>
      </c>
      <c r="E62" s="18">
        <v>1</v>
      </c>
      <c r="F62" s="21">
        <f>G31+G41+G46+G53</f>
        <v>59864.24</v>
      </c>
      <c r="G62" s="21">
        <f>ROUND(E62*F62,2)</f>
        <v>59864.24</v>
      </c>
      <c r="H62" s="18">
        <v>1</v>
      </c>
      <c r="I62" s="21">
        <f>J31+J41+J46+J53</f>
        <v>0</v>
      </c>
      <c r="J62" s="21">
        <f>ROUND(H62*I62,2)</f>
        <v>0</v>
      </c>
    </row>
    <row r="63" spans="1:10" ht="0.95" customHeight="1" x14ac:dyDescent="0.25">
      <c r="A63" s="22"/>
      <c r="B63" s="22"/>
      <c r="C63" s="22"/>
      <c r="D63" s="34"/>
      <c r="E63" s="22"/>
      <c r="F63" s="22"/>
      <c r="G63" s="22"/>
      <c r="H63" s="22"/>
      <c r="I63" s="22"/>
      <c r="J63" s="22"/>
    </row>
    <row r="64" spans="1:10" x14ac:dyDescent="0.25">
      <c r="A64" s="14" t="s">
        <v>118</v>
      </c>
      <c r="B64" s="14" t="s">
        <v>9</v>
      </c>
      <c r="C64" s="14" t="s">
        <v>10</v>
      </c>
      <c r="D64" s="31" t="s">
        <v>119</v>
      </c>
      <c r="E64" s="15">
        <f t="shared" ref="E64:J64" si="16">E78</f>
        <v>1</v>
      </c>
      <c r="F64" s="15">
        <f t="shared" si="16"/>
        <v>13426.52</v>
      </c>
      <c r="G64" s="15">
        <f t="shared" si="16"/>
        <v>13426.52</v>
      </c>
      <c r="H64" s="15">
        <f t="shared" si="16"/>
        <v>1</v>
      </c>
      <c r="I64" s="15">
        <f t="shared" si="16"/>
        <v>0</v>
      </c>
      <c r="J64" s="15">
        <f t="shared" si="16"/>
        <v>0</v>
      </c>
    </row>
    <row r="65" spans="1:10" ht="22.5" x14ac:dyDescent="0.25">
      <c r="A65" s="16" t="s">
        <v>120</v>
      </c>
      <c r="B65" s="17" t="s">
        <v>21</v>
      </c>
      <c r="C65" s="17" t="s">
        <v>25</v>
      </c>
      <c r="D65" s="32" t="s">
        <v>121</v>
      </c>
      <c r="E65" s="18">
        <v>110.25</v>
      </c>
      <c r="F65" s="18">
        <v>11.05</v>
      </c>
      <c r="G65" s="19">
        <f t="shared" ref="G65:G78" si="17">ROUND(E65*F65,2)</f>
        <v>1218.26</v>
      </c>
      <c r="H65" s="18">
        <v>110.25</v>
      </c>
      <c r="I65" s="36"/>
      <c r="J65" s="19">
        <f t="shared" ref="J65:J78" si="18">ROUND(H65*I65,2)</f>
        <v>0</v>
      </c>
    </row>
    <row r="66" spans="1:10" x14ac:dyDescent="0.25">
      <c r="A66" s="16" t="s">
        <v>122</v>
      </c>
      <c r="B66" s="17" t="s">
        <v>21</v>
      </c>
      <c r="C66" s="17" t="s">
        <v>25</v>
      </c>
      <c r="D66" s="32" t="s">
        <v>123</v>
      </c>
      <c r="E66" s="18">
        <v>110.25</v>
      </c>
      <c r="F66" s="18">
        <v>6.21</v>
      </c>
      <c r="G66" s="19">
        <f t="shared" si="17"/>
        <v>684.65</v>
      </c>
      <c r="H66" s="18">
        <v>110.25</v>
      </c>
      <c r="I66" s="36"/>
      <c r="J66" s="19">
        <f t="shared" si="18"/>
        <v>0</v>
      </c>
    </row>
    <row r="67" spans="1:10" ht="22.5" x14ac:dyDescent="0.25">
      <c r="A67" s="16" t="s">
        <v>124</v>
      </c>
      <c r="B67" s="17" t="s">
        <v>21</v>
      </c>
      <c r="C67" s="17" t="s">
        <v>25</v>
      </c>
      <c r="D67" s="32" t="s">
        <v>125</v>
      </c>
      <c r="E67" s="18">
        <v>110.25</v>
      </c>
      <c r="F67" s="18">
        <v>31.77</v>
      </c>
      <c r="G67" s="19">
        <f t="shared" si="17"/>
        <v>3502.64</v>
      </c>
      <c r="H67" s="18">
        <v>110.25</v>
      </c>
      <c r="I67" s="36"/>
      <c r="J67" s="19">
        <f t="shared" si="18"/>
        <v>0</v>
      </c>
    </row>
    <row r="68" spans="1:10" x14ac:dyDescent="0.25">
      <c r="A68" s="16" t="s">
        <v>126</v>
      </c>
      <c r="B68" s="17" t="s">
        <v>21</v>
      </c>
      <c r="C68" s="17" t="s">
        <v>25</v>
      </c>
      <c r="D68" s="32" t="s">
        <v>127</v>
      </c>
      <c r="E68" s="18">
        <v>110.25</v>
      </c>
      <c r="F68" s="18">
        <v>0.97</v>
      </c>
      <c r="G68" s="19">
        <f t="shared" si="17"/>
        <v>106.94</v>
      </c>
      <c r="H68" s="18">
        <v>110.25</v>
      </c>
      <c r="I68" s="36"/>
      <c r="J68" s="19">
        <f t="shared" si="18"/>
        <v>0</v>
      </c>
    </row>
    <row r="69" spans="1:10" x14ac:dyDescent="0.25">
      <c r="A69" s="16" t="s">
        <v>128</v>
      </c>
      <c r="B69" s="17" t="s">
        <v>21</v>
      </c>
      <c r="C69" s="17" t="s">
        <v>25</v>
      </c>
      <c r="D69" s="32" t="s">
        <v>129</v>
      </c>
      <c r="E69" s="18">
        <v>110.25</v>
      </c>
      <c r="F69" s="18">
        <v>22.5</v>
      </c>
      <c r="G69" s="19">
        <f t="shared" si="17"/>
        <v>2480.63</v>
      </c>
      <c r="H69" s="18">
        <v>110.25</v>
      </c>
      <c r="I69" s="36"/>
      <c r="J69" s="19">
        <f t="shared" si="18"/>
        <v>0</v>
      </c>
    </row>
    <row r="70" spans="1:10" ht="22.5" x14ac:dyDescent="0.25">
      <c r="A70" s="16" t="s">
        <v>130</v>
      </c>
      <c r="B70" s="17" t="s">
        <v>21</v>
      </c>
      <c r="C70" s="17" t="s">
        <v>46</v>
      </c>
      <c r="D70" s="32" t="s">
        <v>131</v>
      </c>
      <c r="E70" s="18">
        <v>40.549999999999997</v>
      </c>
      <c r="F70" s="18">
        <v>54.43</v>
      </c>
      <c r="G70" s="19">
        <f t="shared" si="17"/>
        <v>2207.14</v>
      </c>
      <c r="H70" s="18">
        <v>40.549999999999997</v>
      </c>
      <c r="I70" s="36"/>
      <c r="J70" s="19">
        <f t="shared" si="18"/>
        <v>0</v>
      </c>
    </row>
    <row r="71" spans="1:10" x14ac:dyDescent="0.25">
      <c r="A71" s="16" t="s">
        <v>132</v>
      </c>
      <c r="B71" s="17" t="s">
        <v>21</v>
      </c>
      <c r="C71" s="17" t="s">
        <v>46</v>
      </c>
      <c r="D71" s="32" t="s">
        <v>133</v>
      </c>
      <c r="E71" s="18">
        <v>40.549999999999997</v>
      </c>
      <c r="F71" s="18">
        <v>14.55</v>
      </c>
      <c r="G71" s="19">
        <f t="shared" si="17"/>
        <v>590</v>
      </c>
      <c r="H71" s="18">
        <v>40.549999999999997</v>
      </c>
      <c r="I71" s="36"/>
      <c r="J71" s="19">
        <f t="shared" si="18"/>
        <v>0</v>
      </c>
    </row>
    <row r="72" spans="1:10" x14ac:dyDescent="0.25">
      <c r="A72" s="16" t="s">
        <v>134</v>
      </c>
      <c r="B72" s="17" t="s">
        <v>21</v>
      </c>
      <c r="C72" s="17" t="s">
        <v>22</v>
      </c>
      <c r="D72" s="32" t="s">
        <v>135</v>
      </c>
      <c r="E72" s="18">
        <v>2</v>
      </c>
      <c r="F72" s="18">
        <v>43.25</v>
      </c>
      <c r="G72" s="19">
        <f t="shared" si="17"/>
        <v>86.5</v>
      </c>
      <c r="H72" s="18">
        <v>2</v>
      </c>
      <c r="I72" s="36"/>
      <c r="J72" s="19">
        <f t="shared" si="18"/>
        <v>0</v>
      </c>
    </row>
    <row r="73" spans="1:10" x14ac:dyDescent="0.25">
      <c r="A73" s="16" t="s">
        <v>136</v>
      </c>
      <c r="B73" s="17" t="s">
        <v>21</v>
      </c>
      <c r="C73" s="17" t="s">
        <v>25</v>
      </c>
      <c r="D73" s="32" t="s">
        <v>137</v>
      </c>
      <c r="E73" s="18">
        <v>3.74</v>
      </c>
      <c r="F73" s="18">
        <v>29.17</v>
      </c>
      <c r="G73" s="19">
        <f t="shared" si="17"/>
        <v>109.1</v>
      </c>
      <c r="H73" s="18">
        <v>3.74</v>
      </c>
      <c r="I73" s="36"/>
      <c r="J73" s="19">
        <f t="shared" si="18"/>
        <v>0</v>
      </c>
    </row>
    <row r="74" spans="1:10" x14ac:dyDescent="0.25">
      <c r="A74" s="16" t="s">
        <v>138</v>
      </c>
      <c r="B74" s="17" t="s">
        <v>21</v>
      </c>
      <c r="C74" s="17" t="s">
        <v>22</v>
      </c>
      <c r="D74" s="32" t="s">
        <v>139</v>
      </c>
      <c r="E74" s="18">
        <v>2</v>
      </c>
      <c r="F74" s="18">
        <v>34.06</v>
      </c>
      <c r="G74" s="19">
        <f t="shared" si="17"/>
        <v>68.12</v>
      </c>
      <c r="H74" s="18">
        <v>2</v>
      </c>
      <c r="I74" s="36"/>
      <c r="J74" s="19">
        <f t="shared" si="18"/>
        <v>0</v>
      </c>
    </row>
    <row r="75" spans="1:10" x14ac:dyDescent="0.25">
      <c r="A75" s="16" t="s">
        <v>140</v>
      </c>
      <c r="B75" s="17" t="s">
        <v>21</v>
      </c>
      <c r="C75" s="17" t="s">
        <v>25</v>
      </c>
      <c r="D75" s="32" t="s">
        <v>141</v>
      </c>
      <c r="E75" s="18">
        <v>31.83</v>
      </c>
      <c r="F75" s="18">
        <v>47.69</v>
      </c>
      <c r="G75" s="19">
        <f t="shared" si="17"/>
        <v>1517.97</v>
      </c>
      <c r="H75" s="18">
        <v>31.83</v>
      </c>
      <c r="I75" s="36"/>
      <c r="J75" s="19">
        <f t="shared" si="18"/>
        <v>0</v>
      </c>
    </row>
    <row r="76" spans="1:10" x14ac:dyDescent="0.25">
      <c r="A76" s="16" t="s">
        <v>142</v>
      </c>
      <c r="B76" s="17" t="s">
        <v>21</v>
      </c>
      <c r="C76" s="17" t="s">
        <v>46</v>
      </c>
      <c r="D76" s="32" t="s">
        <v>143</v>
      </c>
      <c r="E76" s="18">
        <v>12</v>
      </c>
      <c r="F76" s="18">
        <v>25.38</v>
      </c>
      <c r="G76" s="19">
        <f t="shared" si="17"/>
        <v>304.56</v>
      </c>
      <c r="H76" s="18">
        <v>12</v>
      </c>
      <c r="I76" s="36"/>
      <c r="J76" s="19">
        <f t="shared" si="18"/>
        <v>0</v>
      </c>
    </row>
    <row r="77" spans="1:10" x14ac:dyDescent="0.25">
      <c r="A77" s="16" t="s">
        <v>144</v>
      </c>
      <c r="B77" s="17" t="s">
        <v>21</v>
      </c>
      <c r="C77" s="17" t="s">
        <v>46</v>
      </c>
      <c r="D77" s="32" t="s">
        <v>145</v>
      </c>
      <c r="E77" s="18">
        <v>17.399999999999999</v>
      </c>
      <c r="F77" s="18">
        <v>31.61</v>
      </c>
      <c r="G77" s="19">
        <f t="shared" si="17"/>
        <v>550.01</v>
      </c>
      <c r="H77" s="18">
        <v>17.399999999999999</v>
      </c>
      <c r="I77" s="36"/>
      <c r="J77" s="19">
        <f t="shared" si="18"/>
        <v>0</v>
      </c>
    </row>
    <row r="78" spans="1:10" x14ac:dyDescent="0.25">
      <c r="A78" s="20"/>
      <c r="B78" s="20"/>
      <c r="C78" s="20"/>
      <c r="D78" s="33" t="s">
        <v>146</v>
      </c>
      <c r="E78" s="18">
        <v>1</v>
      </c>
      <c r="F78" s="21">
        <f>SUM(G65:G77)</f>
        <v>13426.52</v>
      </c>
      <c r="G78" s="21">
        <f t="shared" si="17"/>
        <v>13426.52</v>
      </c>
      <c r="H78" s="18">
        <v>1</v>
      </c>
      <c r="I78" s="21">
        <f>SUM(J65:J77)</f>
        <v>0</v>
      </c>
      <c r="J78" s="21">
        <f t="shared" si="18"/>
        <v>0</v>
      </c>
    </row>
    <row r="79" spans="1:10" ht="0.95" customHeight="1" x14ac:dyDescent="0.25">
      <c r="A79" s="22"/>
      <c r="B79" s="22"/>
      <c r="C79" s="22"/>
      <c r="D79" s="34"/>
      <c r="E79" s="22"/>
      <c r="F79" s="22"/>
      <c r="G79" s="22"/>
      <c r="H79" s="22"/>
      <c r="I79" s="22"/>
      <c r="J79" s="22"/>
    </row>
    <row r="80" spans="1:10" x14ac:dyDescent="0.25">
      <c r="A80" s="14" t="s">
        <v>147</v>
      </c>
      <c r="B80" s="14" t="s">
        <v>9</v>
      </c>
      <c r="C80" s="14" t="s">
        <v>10</v>
      </c>
      <c r="D80" s="31" t="s">
        <v>148</v>
      </c>
      <c r="E80" s="15">
        <f t="shared" ref="E80:J80" si="19">E95</f>
        <v>1</v>
      </c>
      <c r="F80" s="15">
        <f t="shared" si="19"/>
        <v>16972.41</v>
      </c>
      <c r="G80" s="15">
        <f t="shared" si="19"/>
        <v>16972.41</v>
      </c>
      <c r="H80" s="15">
        <f t="shared" si="19"/>
        <v>1</v>
      </c>
      <c r="I80" s="15">
        <f t="shared" si="19"/>
        <v>0</v>
      </c>
      <c r="J80" s="15">
        <f t="shared" si="19"/>
        <v>0</v>
      </c>
    </row>
    <row r="81" spans="1:10" x14ac:dyDescent="0.25">
      <c r="A81" s="23" t="s">
        <v>149</v>
      </c>
      <c r="B81" s="23" t="s">
        <v>9</v>
      </c>
      <c r="C81" s="23" t="s">
        <v>10</v>
      </c>
      <c r="D81" s="35" t="s">
        <v>150</v>
      </c>
      <c r="E81" s="24">
        <f t="shared" ref="E81:J81" si="20">E88</f>
        <v>1</v>
      </c>
      <c r="F81" s="24">
        <f t="shared" si="20"/>
        <v>13485.6</v>
      </c>
      <c r="G81" s="24">
        <f t="shared" si="20"/>
        <v>13485.6</v>
      </c>
      <c r="H81" s="24">
        <f t="shared" si="20"/>
        <v>1</v>
      </c>
      <c r="I81" s="24">
        <f t="shared" si="20"/>
        <v>0</v>
      </c>
      <c r="J81" s="24">
        <f t="shared" si="20"/>
        <v>0</v>
      </c>
    </row>
    <row r="82" spans="1:10" ht="22.5" x14ac:dyDescent="0.25">
      <c r="A82" s="16" t="s">
        <v>151</v>
      </c>
      <c r="B82" s="17" t="s">
        <v>21</v>
      </c>
      <c r="C82" s="17" t="s">
        <v>25</v>
      </c>
      <c r="D82" s="32" t="s">
        <v>152</v>
      </c>
      <c r="E82" s="18">
        <v>42.36</v>
      </c>
      <c r="F82" s="18">
        <v>51.23</v>
      </c>
      <c r="G82" s="19">
        <f t="shared" ref="G82:G88" si="21">ROUND(E82*F82,2)</f>
        <v>2170.1</v>
      </c>
      <c r="H82" s="18">
        <v>42.36</v>
      </c>
      <c r="I82" s="36"/>
      <c r="J82" s="19">
        <f t="shared" ref="J82:J88" si="22">ROUND(H82*I82,2)</f>
        <v>0</v>
      </c>
    </row>
    <row r="83" spans="1:10" ht="22.5" x14ac:dyDescent="0.25">
      <c r="A83" s="16" t="s">
        <v>153</v>
      </c>
      <c r="B83" s="17" t="s">
        <v>21</v>
      </c>
      <c r="C83" s="17" t="s">
        <v>25</v>
      </c>
      <c r="D83" s="32" t="s">
        <v>154</v>
      </c>
      <c r="E83" s="18">
        <v>220.96</v>
      </c>
      <c r="F83" s="18">
        <v>31.42</v>
      </c>
      <c r="G83" s="19">
        <f t="shared" si="21"/>
        <v>6942.56</v>
      </c>
      <c r="H83" s="18">
        <v>220.96</v>
      </c>
      <c r="I83" s="36"/>
      <c r="J83" s="19">
        <f t="shared" si="22"/>
        <v>0</v>
      </c>
    </row>
    <row r="84" spans="1:10" ht="22.5" x14ac:dyDescent="0.25">
      <c r="A84" s="16" t="s">
        <v>155</v>
      </c>
      <c r="B84" s="17" t="s">
        <v>21</v>
      </c>
      <c r="C84" s="17" t="s">
        <v>25</v>
      </c>
      <c r="D84" s="32" t="s">
        <v>156</v>
      </c>
      <c r="E84" s="18">
        <v>136.38</v>
      </c>
      <c r="F84" s="18">
        <v>14.15</v>
      </c>
      <c r="G84" s="19">
        <f t="shared" si="21"/>
        <v>1929.78</v>
      </c>
      <c r="H84" s="18">
        <v>136.38</v>
      </c>
      <c r="I84" s="36"/>
      <c r="J84" s="19">
        <f t="shared" si="22"/>
        <v>0</v>
      </c>
    </row>
    <row r="85" spans="1:10" x14ac:dyDescent="0.25">
      <c r="A85" s="16" t="s">
        <v>157</v>
      </c>
      <c r="B85" s="17" t="s">
        <v>21</v>
      </c>
      <c r="C85" s="17" t="s">
        <v>46</v>
      </c>
      <c r="D85" s="32" t="s">
        <v>158</v>
      </c>
      <c r="E85" s="18">
        <v>150.97</v>
      </c>
      <c r="F85" s="18">
        <v>7.42</v>
      </c>
      <c r="G85" s="19">
        <f t="shared" si="21"/>
        <v>1120.2</v>
      </c>
      <c r="H85" s="18">
        <v>150.97</v>
      </c>
      <c r="I85" s="36"/>
      <c r="J85" s="19">
        <f t="shared" si="22"/>
        <v>0</v>
      </c>
    </row>
    <row r="86" spans="1:10" x14ac:dyDescent="0.25">
      <c r="A86" s="16" t="s">
        <v>159</v>
      </c>
      <c r="B86" s="17" t="s">
        <v>21</v>
      </c>
      <c r="C86" s="17" t="s">
        <v>25</v>
      </c>
      <c r="D86" s="32" t="s">
        <v>160</v>
      </c>
      <c r="E86" s="18">
        <v>28.22</v>
      </c>
      <c r="F86" s="18">
        <v>37.11</v>
      </c>
      <c r="G86" s="19">
        <f t="shared" si="21"/>
        <v>1047.24</v>
      </c>
      <c r="H86" s="18">
        <v>28.22</v>
      </c>
      <c r="I86" s="36"/>
      <c r="J86" s="19">
        <f t="shared" si="22"/>
        <v>0</v>
      </c>
    </row>
    <row r="87" spans="1:10" ht="22.5" x14ac:dyDescent="0.25">
      <c r="A87" s="16" t="s">
        <v>161</v>
      </c>
      <c r="B87" s="17" t="s">
        <v>21</v>
      </c>
      <c r="C87" s="17" t="s">
        <v>46</v>
      </c>
      <c r="D87" s="32" t="s">
        <v>162</v>
      </c>
      <c r="E87" s="18">
        <v>21.9</v>
      </c>
      <c r="F87" s="18">
        <v>12.59</v>
      </c>
      <c r="G87" s="19">
        <f t="shared" si="21"/>
        <v>275.72000000000003</v>
      </c>
      <c r="H87" s="18">
        <v>21.9</v>
      </c>
      <c r="I87" s="36"/>
      <c r="J87" s="19">
        <f t="shared" si="22"/>
        <v>0</v>
      </c>
    </row>
    <row r="88" spans="1:10" x14ac:dyDescent="0.25">
      <c r="A88" s="20"/>
      <c r="B88" s="20"/>
      <c r="C88" s="20"/>
      <c r="D88" s="33" t="s">
        <v>163</v>
      </c>
      <c r="E88" s="18">
        <v>1</v>
      </c>
      <c r="F88" s="21">
        <f>SUM(G82:G87)</f>
        <v>13485.6</v>
      </c>
      <c r="G88" s="21">
        <f t="shared" si="21"/>
        <v>13485.6</v>
      </c>
      <c r="H88" s="18">
        <v>1</v>
      </c>
      <c r="I88" s="21">
        <f>SUM(J82:J87)</f>
        <v>0</v>
      </c>
      <c r="J88" s="21">
        <f t="shared" si="22"/>
        <v>0</v>
      </c>
    </row>
    <row r="89" spans="1:10" ht="0.95" customHeight="1" x14ac:dyDescent="0.25">
      <c r="A89" s="22"/>
      <c r="B89" s="22"/>
      <c r="C89" s="22"/>
      <c r="D89" s="34"/>
      <c r="E89" s="22"/>
      <c r="F89" s="22"/>
      <c r="G89" s="22"/>
      <c r="H89" s="22"/>
      <c r="I89" s="22"/>
      <c r="J89" s="22"/>
    </row>
    <row r="90" spans="1:10" x14ac:dyDescent="0.25">
      <c r="A90" s="23" t="s">
        <v>164</v>
      </c>
      <c r="B90" s="23" t="s">
        <v>9</v>
      </c>
      <c r="C90" s="23" t="s">
        <v>10</v>
      </c>
      <c r="D90" s="35" t="s">
        <v>165</v>
      </c>
      <c r="E90" s="24">
        <f t="shared" ref="E90:J90" si="23">E93</f>
        <v>1</v>
      </c>
      <c r="F90" s="24">
        <f t="shared" si="23"/>
        <v>3486.81</v>
      </c>
      <c r="G90" s="24">
        <f t="shared" si="23"/>
        <v>3486.81</v>
      </c>
      <c r="H90" s="24">
        <f t="shared" si="23"/>
        <v>1</v>
      </c>
      <c r="I90" s="24">
        <f t="shared" si="23"/>
        <v>0</v>
      </c>
      <c r="J90" s="24">
        <f t="shared" si="23"/>
        <v>0</v>
      </c>
    </row>
    <row r="91" spans="1:10" ht="22.5" x14ac:dyDescent="0.25">
      <c r="A91" s="16" t="s">
        <v>166</v>
      </c>
      <c r="B91" s="17" t="s">
        <v>21</v>
      </c>
      <c r="C91" s="17" t="s">
        <v>25</v>
      </c>
      <c r="D91" s="32" t="s">
        <v>167</v>
      </c>
      <c r="E91" s="18">
        <v>12</v>
      </c>
      <c r="F91" s="18">
        <v>27.75</v>
      </c>
      <c r="G91" s="19">
        <f>ROUND(E91*F91,2)</f>
        <v>333</v>
      </c>
      <c r="H91" s="18">
        <v>12</v>
      </c>
      <c r="I91" s="36"/>
      <c r="J91" s="19">
        <f>ROUND(H91*I91,2)</f>
        <v>0</v>
      </c>
    </row>
    <row r="92" spans="1:10" ht="22.5" x14ac:dyDescent="0.25">
      <c r="A92" s="16" t="s">
        <v>168</v>
      </c>
      <c r="B92" s="17" t="s">
        <v>21</v>
      </c>
      <c r="C92" s="17" t="s">
        <v>25</v>
      </c>
      <c r="D92" s="32" t="s">
        <v>169</v>
      </c>
      <c r="E92" s="18">
        <v>108.94</v>
      </c>
      <c r="F92" s="18">
        <v>28.95</v>
      </c>
      <c r="G92" s="19">
        <f>ROUND(E92*F92,2)</f>
        <v>3153.81</v>
      </c>
      <c r="H92" s="18">
        <v>108.94</v>
      </c>
      <c r="I92" s="36"/>
      <c r="J92" s="19">
        <f>ROUND(H92*I92,2)</f>
        <v>0</v>
      </c>
    </row>
    <row r="93" spans="1:10" x14ac:dyDescent="0.25">
      <c r="A93" s="20"/>
      <c r="B93" s="20"/>
      <c r="C93" s="20"/>
      <c r="D93" s="33" t="s">
        <v>170</v>
      </c>
      <c r="E93" s="18">
        <v>1</v>
      </c>
      <c r="F93" s="21">
        <f>SUM(G91:G92)</f>
        <v>3486.81</v>
      </c>
      <c r="G93" s="21">
        <f>ROUND(E93*F93,2)</f>
        <v>3486.81</v>
      </c>
      <c r="H93" s="18">
        <v>1</v>
      </c>
      <c r="I93" s="21">
        <f>SUM(J91:J92)</f>
        <v>0</v>
      </c>
      <c r="J93" s="21">
        <f>ROUND(H93*I93,2)</f>
        <v>0</v>
      </c>
    </row>
    <row r="94" spans="1:10" ht="0.95" customHeight="1" x14ac:dyDescent="0.25">
      <c r="A94" s="22"/>
      <c r="B94" s="22"/>
      <c r="C94" s="22"/>
      <c r="D94" s="34"/>
      <c r="E94" s="22"/>
      <c r="F94" s="22"/>
      <c r="G94" s="22"/>
      <c r="H94" s="22"/>
      <c r="I94" s="22"/>
      <c r="J94" s="22"/>
    </row>
    <row r="95" spans="1:10" x14ac:dyDescent="0.25">
      <c r="A95" s="20"/>
      <c r="B95" s="20"/>
      <c r="C95" s="20"/>
      <c r="D95" s="33" t="s">
        <v>171</v>
      </c>
      <c r="E95" s="18">
        <v>1</v>
      </c>
      <c r="F95" s="21">
        <f>G81+G90</f>
        <v>16972.41</v>
      </c>
      <c r="G95" s="21">
        <f>ROUND(E95*F95,2)</f>
        <v>16972.41</v>
      </c>
      <c r="H95" s="18">
        <v>1</v>
      </c>
      <c r="I95" s="21">
        <f>J81+J90</f>
        <v>0</v>
      </c>
      <c r="J95" s="21">
        <f>ROUND(H95*I95,2)</f>
        <v>0</v>
      </c>
    </row>
    <row r="96" spans="1:10" ht="0.95" customHeight="1" x14ac:dyDescent="0.25">
      <c r="A96" s="22"/>
      <c r="B96" s="22"/>
      <c r="C96" s="22"/>
      <c r="D96" s="34"/>
      <c r="E96" s="22"/>
      <c r="F96" s="22"/>
      <c r="G96" s="22"/>
      <c r="H96" s="22"/>
      <c r="I96" s="22"/>
      <c r="J96" s="22"/>
    </row>
    <row r="97" spans="1:10" x14ac:dyDescent="0.25">
      <c r="A97" s="14" t="s">
        <v>172</v>
      </c>
      <c r="B97" s="14" t="s">
        <v>9</v>
      </c>
      <c r="C97" s="14" t="s">
        <v>10</v>
      </c>
      <c r="D97" s="31" t="s">
        <v>173</v>
      </c>
      <c r="E97" s="15">
        <f t="shared" ref="E97:J97" si="24">E116</f>
        <v>1</v>
      </c>
      <c r="F97" s="15">
        <f t="shared" si="24"/>
        <v>14724.72</v>
      </c>
      <c r="G97" s="15">
        <f t="shared" si="24"/>
        <v>14724.72</v>
      </c>
      <c r="H97" s="15">
        <f t="shared" si="24"/>
        <v>1</v>
      </c>
      <c r="I97" s="15">
        <f t="shared" si="24"/>
        <v>0</v>
      </c>
      <c r="J97" s="15">
        <f t="shared" si="24"/>
        <v>0</v>
      </c>
    </row>
    <row r="98" spans="1:10" x14ac:dyDescent="0.25">
      <c r="A98" s="23" t="s">
        <v>174</v>
      </c>
      <c r="B98" s="23" t="s">
        <v>9</v>
      </c>
      <c r="C98" s="23" t="s">
        <v>10</v>
      </c>
      <c r="D98" s="35" t="s">
        <v>175</v>
      </c>
      <c r="E98" s="24">
        <f t="shared" ref="E98:J98" si="25">E110</f>
        <v>1</v>
      </c>
      <c r="F98" s="24">
        <f t="shared" si="25"/>
        <v>13118.76</v>
      </c>
      <c r="G98" s="24">
        <f t="shared" si="25"/>
        <v>13118.76</v>
      </c>
      <c r="H98" s="24">
        <f t="shared" si="25"/>
        <v>1</v>
      </c>
      <c r="I98" s="24">
        <f t="shared" si="25"/>
        <v>0</v>
      </c>
      <c r="J98" s="24">
        <f t="shared" si="25"/>
        <v>0</v>
      </c>
    </row>
    <row r="99" spans="1:10" ht="22.5" x14ac:dyDescent="0.25">
      <c r="A99" s="16" t="s">
        <v>176</v>
      </c>
      <c r="B99" s="17" t="s">
        <v>21</v>
      </c>
      <c r="C99" s="17" t="s">
        <v>22</v>
      </c>
      <c r="D99" s="32" t="s">
        <v>177</v>
      </c>
      <c r="E99" s="18">
        <v>6</v>
      </c>
      <c r="F99" s="18">
        <v>144.32</v>
      </c>
      <c r="G99" s="19">
        <f t="shared" ref="G99:G110" si="26">ROUND(E99*F99,2)</f>
        <v>865.92</v>
      </c>
      <c r="H99" s="18">
        <v>6</v>
      </c>
      <c r="I99" s="36"/>
      <c r="J99" s="19">
        <f t="shared" ref="J99:J110" si="27">ROUND(H99*I99,2)</f>
        <v>0</v>
      </c>
    </row>
    <row r="100" spans="1:10" ht="22.5" x14ac:dyDescent="0.25">
      <c r="A100" s="16" t="s">
        <v>178</v>
      </c>
      <c r="B100" s="17" t="s">
        <v>21</v>
      </c>
      <c r="C100" s="17" t="s">
        <v>22</v>
      </c>
      <c r="D100" s="32" t="s">
        <v>179</v>
      </c>
      <c r="E100" s="18">
        <v>1</v>
      </c>
      <c r="F100" s="18">
        <v>509.4</v>
      </c>
      <c r="G100" s="19">
        <f t="shared" si="26"/>
        <v>509.4</v>
      </c>
      <c r="H100" s="18">
        <v>1</v>
      </c>
      <c r="I100" s="36"/>
      <c r="J100" s="19">
        <f t="shared" si="27"/>
        <v>0</v>
      </c>
    </row>
    <row r="101" spans="1:10" ht="22.5" x14ac:dyDescent="0.25">
      <c r="A101" s="16" t="s">
        <v>180</v>
      </c>
      <c r="B101" s="17" t="s">
        <v>21</v>
      </c>
      <c r="C101" s="17" t="s">
        <v>22</v>
      </c>
      <c r="D101" s="32" t="s">
        <v>181</v>
      </c>
      <c r="E101" s="18">
        <v>1</v>
      </c>
      <c r="F101" s="18">
        <v>843.24</v>
      </c>
      <c r="G101" s="19">
        <f t="shared" si="26"/>
        <v>843.24</v>
      </c>
      <c r="H101" s="18">
        <v>1</v>
      </c>
      <c r="I101" s="36"/>
      <c r="J101" s="19">
        <f t="shared" si="27"/>
        <v>0</v>
      </c>
    </row>
    <row r="102" spans="1:10" ht="22.5" x14ac:dyDescent="0.25">
      <c r="A102" s="16" t="s">
        <v>182</v>
      </c>
      <c r="B102" s="17" t="s">
        <v>21</v>
      </c>
      <c r="C102" s="17" t="s">
        <v>22</v>
      </c>
      <c r="D102" s="32" t="s">
        <v>183</v>
      </c>
      <c r="E102" s="18">
        <v>1</v>
      </c>
      <c r="F102" s="18">
        <v>385.5</v>
      </c>
      <c r="G102" s="19">
        <f t="shared" si="26"/>
        <v>385.5</v>
      </c>
      <c r="H102" s="18">
        <v>1</v>
      </c>
      <c r="I102" s="36"/>
      <c r="J102" s="19">
        <f t="shared" si="27"/>
        <v>0</v>
      </c>
    </row>
    <row r="103" spans="1:10" ht="22.5" x14ac:dyDescent="0.25">
      <c r="A103" s="16" t="s">
        <v>184</v>
      </c>
      <c r="B103" s="17" t="s">
        <v>21</v>
      </c>
      <c r="C103" s="17" t="s">
        <v>22</v>
      </c>
      <c r="D103" s="32" t="s">
        <v>185</v>
      </c>
      <c r="E103" s="18">
        <v>1</v>
      </c>
      <c r="F103" s="18">
        <v>682.17</v>
      </c>
      <c r="G103" s="19">
        <f t="shared" si="26"/>
        <v>682.17</v>
      </c>
      <c r="H103" s="18">
        <v>1</v>
      </c>
      <c r="I103" s="36"/>
      <c r="J103" s="19">
        <f t="shared" si="27"/>
        <v>0</v>
      </c>
    </row>
    <row r="104" spans="1:10" x14ac:dyDescent="0.25">
      <c r="A104" s="16" t="s">
        <v>186</v>
      </c>
      <c r="B104" s="17" t="s">
        <v>21</v>
      </c>
      <c r="C104" s="17" t="s">
        <v>22</v>
      </c>
      <c r="D104" s="32" t="s">
        <v>187</v>
      </c>
      <c r="E104" s="18">
        <v>3</v>
      </c>
      <c r="F104" s="18">
        <v>1321.69</v>
      </c>
      <c r="G104" s="19">
        <f t="shared" si="26"/>
        <v>3965.07</v>
      </c>
      <c r="H104" s="18">
        <v>3</v>
      </c>
      <c r="I104" s="36"/>
      <c r="J104" s="19">
        <f t="shared" si="27"/>
        <v>0</v>
      </c>
    </row>
    <row r="105" spans="1:10" x14ac:dyDescent="0.25">
      <c r="A105" s="16" t="s">
        <v>188</v>
      </c>
      <c r="B105" s="17" t="s">
        <v>21</v>
      </c>
      <c r="C105" s="17" t="s">
        <v>22</v>
      </c>
      <c r="D105" s="32" t="s">
        <v>189</v>
      </c>
      <c r="E105" s="18">
        <v>3</v>
      </c>
      <c r="F105" s="18">
        <v>34.32</v>
      </c>
      <c r="G105" s="19">
        <f t="shared" si="26"/>
        <v>102.96</v>
      </c>
      <c r="H105" s="18">
        <v>3</v>
      </c>
      <c r="I105" s="36"/>
      <c r="J105" s="19">
        <f t="shared" si="27"/>
        <v>0</v>
      </c>
    </row>
    <row r="106" spans="1:10" x14ac:dyDescent="0.25">
      <c r="A106" s="16" t="s">
        <v>190</v>
      </c>
      <c r="B106" s="17" t="s">
        <v>21</v>
      </c>
      <c r="C106" s="17" t="s">
        <v>46</v>
      </c>
      <c r="D106" s="32" t="s">
        <v>191</v>
      </c>
      <c r="E106" s="18">
        <v>6</v>
      </c>
      <c r="F106" s="18">
        <v>162.66999999999999</v>
      </c>
      <c r="G106" s="19">
        <f t="shared" si="26"/>
        <v>976.02</v>
      </c>
      <c r="H106" s="18">
        <v>6</v>
      </c>
      <c r="I106" s="36"/>
      <c r="J106" s="19">
        <f t="shared" si="27"/>
        <v>0</v>
      </c>
    </row>
    <row r="107" spans="1:10" x14ac:dyDescent="0.25">
      <c r="A107" s="16" t="s">
        <v>192</v>
      </c>
      <c r="B107" s="17" t="s">
        <v>21</v>
      </c>
      <c r="C107" s="17" t="s">
        <v>25</v>
      </c>
      <c r="D107" s="32" t="s">
        <v>193</v>
      </c>
      <c r="E107" s="18">
        <v>15</v>
      </c>
      <c r="F107" s="18">
        <v>214.97</v>
      </c>
      <c r="G107" s="19">
        <f t="shared" si="26"/>
        <v>3224.55</v>
      </c>
      <c r="H107" s="18">
        <v>15</v>
      </c>
      <c r="I107" s="36"/>
      <c r="J107" s="19">
        <f t="shared" si="27"/>
        <v>0</v>
      </c>
    </row>
    <row r="108" spans="1:10" x14ac:dyDescent="0.25">
      <c r="A108" s="16" t="s">
        <v>194</v>
      </c>
      <c r="B108" s="17" t="s">
        <v>21</v>
      </c>
      <c r="C108" s="17" t="s">
        <v>25</v>
      </c>
      <c r="D108" s="32" t="s">
        <v>195</v>
      </c>
      <c r="E108" s="18">
        <v>7.5</v>
      </c>
      <c r="F108" s="18">
        <v>142.81</v>
      </c>
      <c r="G108" s="19">
        <f t="shared" si="26"/>
        <v>1071.08</v>
      </c>
      <c r="H108" s="18">
        <v>7.5</v>
      </c>
      <c r="I108" s="36"/>
      <c r="J108" s="19">
        <f t="shared" si="27"/>
        <v>0</v>
      </c>
    </row>
    <row r="109" spans="1:10" x14ac:dyDescent="0.25">
      <c r="A109" s="16" t="s">
        <v>196</v>
      </c>
      <c r="B109" s="17" t="s">
        <v>21</v>
      </c>
      <c r="C109" s="17" t="s">
        <v>25</v>
      </c>
      <c r="D109" s="32" t="s">
        <v>197</v>
      </c>
      <c r="E109" s="18">
        <v>5</v>
      </c>
      <c r="F109" s="18">
        <v>98.57</v>
      </c>
      <c r="G109" s="19">
        <f t="shared" si="26"/>
        <v>492.85</v>
      </c>
      <c r="H109" s="18">
        <v>5</v>
      </c>
      <c r="I109" s="36"/>
      <c r="J109" s="19">
        <f t="shared" si="27"/>
        <v>0</v>
      </c>
    </row>
    <row r="110" spans="1:10" x14ac:dyDescent="0.25">
      <c r="A110" s="20"/>
      <c r="B110" s="20"/>
      <c r="C110" s="20"/>
      <c r="D110" s="33" t="s">
        <v>198</v>
      </c>
      <c r="E110" s="18">
        <v>1</v>
      </c>
      <c r="F110" s="21">
        <f>SUM(G99:G109)</f>
        <v>13118.76</v>
      </c>
      <c r="G110" s="21">
        <f t="shared" si="26"/>
        <v>13118.76</v>
      </c>
      <c r="H110" s="18">
        <v>1</v>
      </c>
      <c r="I110" s="21">
        <f>SUM(J99:J109)</f>
        <v>0</v>
      </c>
      <c r="J110" s="21">
        <f t="shared" si="27"/>
        <v>0</v>
      </c>
    </row>
    <row r="111" spans="1:10" ht="0.95" customHeight="1" x14ac:dyDescent="0.25">
      <c r="A111" s="22"/>
      <c r="B111" s="22"/>
      <c r="C111" s="22"/>
      <c r="D111" s="34"/>
      <c r="E111" s="22"/>
      <c r="F111" s="22"/>
      <c r="G111" s="22"/>
      <c r="H111" s="22"/>
      <c r="I111" s="22"/>
      <c r="J111" s="22"/>
    </row>
    <row r="112" spans="1:10" x14ac:dyDescent="0.25">
      <c r="A112" s="23" t="s">
        <v>199</v>
      </c>
      <c r="B112" s="23" t="s">
        <v>9</v>
      </c>
      <c r="C112" s="23" t="s">
        <v>10</v>
      </c>
      <c r="D112" s="35" t="s">
        <v>200</v>
      </c>
      <c r="E112" s="24">
        <f t="shared" ref="E112:J112" si="28">E114</f>
        <v>1</v>
      </c>
      <c r="F112" s="24">
        <f t="shared" si="28"/>
        <v>1605.96</v>
      </c>
      <c r="G112" s="24">
        <f t="shared" si="28"/>
        <v>1605.96</v>
      </c>
      <c r="H112" s="24">
        <f t="shared" si="28"/>
        <v>1</v>
      </c>
      <c r="I112" s="24">
        <f t="shared" si="28"/>
        <v>0</v>
      </c>
      <c r="J112" s="24">
        <f t="shared" si="28"/>
        <v>0</v>
      </c>
    </row>
    <row r="113" spans="1:10" x14ac:dyDescent="0.25">
      <c r="A113" s="16" t="s">
        <v>201</v>
      </c>
      <c r="B113" s="17" t="s">
        <v>21</v>
      </c>
      <c r="C113" s="17" t="s">
        <v>22</v>
      </c>
      <c r="D113" s="32" t="s">
        <v>202</v>
      </c>
      <c r="E113" s="18">
        <v>4</v>
      </c>
      <c r="F113" s="18">
        <v>401.49</v>
      </c>
      <c r="G113" s="19">
        <f>ROUND(E113*F113,2)</f>
        <v>1605.96</v>
      </c>
      <c r="H113" s="18">
        <v>4</v>
      </c>
      <c r="I113" s="36"/>
      <c r="J113" s="19">
        <f>ROUND(H113*I113,2)</f>
        <v>0</v>
      </c>
    </row>
    <row r="114" spans="1:10" x14ac:dyDescent="0.25">
      <c r="A114" s="20"/>
      <c r="B114" s="20"/>
      <c r="C114" s="20"/>
      <c r="D114" s="33" t="s">
        <v>203</v>
      </c>
      <c r="E114" s="18">
        <v>1</v>
      </c>
      <c r="F114" s="21">
        <f>G113</f>
        <v>1605.96</v>
      </c>
      <c r="G114" s="21">
        <f>ROUND(E114*F114,2)</f>
        <v>1605.96</v>
      </c>
      <c r="H114" s="18">
        <v>1</v>
      </c>
      <c r="I114" s="21">
        <f>J113</f>
        <v>0</v>
      </c>
      <c r="J114" s="21">
        <f>ROUND(H114*I114,2)</f>
        <v>0</v>
      </c>
    </row>
    <row r="115" spans="1:10" ht="0.95" customHeight="1" x14ac:dyDescent="0.25">
      <c r="A115" s="22"/>
      <c r="B115" s="22"/>
      <c r="C115" s="22"/>
      <c r="D115" s="34"/>
      <c r="E115" s="22"/>
      <c r="F115" s="22"/>
      <c r="G115" s="22"/>
      <c r="H115" s="22"/>
      <c r="I115" s="22"/>
      <c r="J115" s="22"/>
    </row>
    <row r="116" spans="1:10" x14ac:dyDescent="0.25">
      <c r="A116" s="20"/>
      <c r="B116" s="20"/>
      <c r="C116" s="20"/>
      <c r="D116" s="33" t="s">
        <v>204</v>
      </c>
      <c r="E116" s="18">
        <v>1</v>
      </c>
      <c r="F116" s="21">
        <f>G98+G112</f>
        <v>14724.72</v>
      </c>
      <c r="G116" s="21">
        <f>ROUND(E116*F116,2)</f>
        <v>14724.72</v>
      </c>
      <c r="H116" s="18">
        <v>1</v>
      </c>
      <c r="I116" s="21">
        <f>J98+J112</f>
        <v>0</v>
      </c>
      <c r="J116" s="21">
        <f>ROUND(H116*I116,2)</f>
        <v>0</v>
      </c>
    </row>
    <row r="117" spans="1:10" ht="0.95" customHeight="1" x14ac:dyDescent="0.25">
      <c r="A117" s="22"/>
      <c r="B117" s="22"/>
      <c r="C117" s="22"/>
      <c r="D117" s="34"/>
      <c r="E117" s="22"/>
      <c r="F117" s="22"/>
      <c r="G117" s="22"/>
      <c r="H117" s="22"/>
      <c r="I117" s="22"/>
      <c r="J117" s="22"/>
    </row>
    <row r="118" spans="1:10" x14ac:dyDescent="0.25">
      <c r="A118" s="14" t="s">
        <v>205</v>
      </c>
      <c r="B118" s="14" t="s">
        <v>9</v>
      </c>
      <c r="C118" s="14" t="s">
        <v>10</v>
      </c>
      <c r="D118" s="31" t="s">
        <v>206</v>
      </c>
      <c r="E118" s="15">
        <f t="shared" ref="E118:J118" si="29">E124</f>
        <v>1</v>
      </c>
      <c r="F118" s="15">
        <f t="shared" si="29"/>
        <v>40943.47</v>
      </c>
      <c r="G118" s="15">
        <f t="shared" si="29"/>
        <v>40943.47</v>
      </c>
      <c r="H118" s="15">
        <f t="shared" si="29"/>
        <v>1</v>
      </c>
      <c r="I118" s="15">
        <f t="shared" si="29"/>
        <v>0</v>
      </c>
      <c r="J118" s="15">
        <f t="shared" si="29"/>
        <v>0</v>
      </c>
    </row>
    <row r="119" spans="1:10" ht="22.5" x14ac:dyDescent="0.25">
      <c r="A119" s="16" t="s">
        <v>207</v>
      </c>
      <c r="B119" s="17" t="s">
        <v>21</v>
      </c>
      <c r="C119" s="17" t="s">
        <v>25</v>
      </c>
      <c r="D119" s="32" t="s">
        <v>208</v>
      </c>
      <c r="E119" s="18">
        <v>3208.35</v>
      </c>
      <c r="F119" s="18">
        <v>6.76</v>
      </c>
      <c r="G119" s="19">
        <f t="shared" ref="G119:G124" si="30">ROUND(E119*F119,2)</f>
        <v>21688.45</v>
      </c>
      <c r="H119" s="18">
        <v>3208.35</v>
      </c>
      <c r="I119" s="36"/>
      <c r="J119" s="19">
        <f t="shared" ref="J119:J124" si="31">ROUND(H119*I119,2)</f>
        <v>0</v>
      </c>
    </row>
    <row r="120" spans="1:10" ht="22.5" x14ac:dyDescent="0.25">
      <c r="A120" s="16" t="s">
        <v>209</v>
      </c>
      <c r="B120" s="17" t="s">
        <v>21</v>
      </c>
      <c r="C120" s="17" t="s">
        <v>25</v>
      </c>
      <c r="D120" s="32" t="s">
        <v>210</v>
      </c>
      <c r="E120" s="18">
        <v>607.54999999999995</v>
      </c>
      <c r="F120" s="18">
        <v>7.18</v>
      </c>
      <c r="G120" s="19">
        <f t="shared" si="30"/>
        <v>4362.21</v>
      </c>
      <c r="H120" s="18">
        <v>607.54999999999995</v>
      </c>
      <c r="I120" s="36"/>
      <c r="J120" s="19">
        <f t="shared" si="31"/>
        <v>0</v>
      </c>
    </row>
    <row r="121" spans="1:10" ht="22.5" x14ac:dyDescent="0.25">
      <c r="A121" s="16" t="s">
        <v>211</v>
      </c>
      <c r="B121" s="17" t="s">
        <v>21</v>
      </c>
      <c r="C121" s="17" t="s">
        <v>25</v>
      </c>
      <c r="D121" s="32" t="s">
        <v>212</v>
      </c>
      <c r="E121" s="18">
        <v>200</v>
      </c>
      <c r="F121" s="18">
        <v>11.81</v>
      </c>
      <c r="G121" s="19">
        <f t="shared" si="30"/>
        <v>2362</v>
      </c>
      <c r="H121" s="18">
        <v>200</v>
      </c>
      <c r="I121" s="36"/>
      <c r="J121" s="19">
        <f t="shared" si="31"/>
        <v>0</v>
      </c>
    </row>
    <row r="122" spans="1:10" x14ac:dyDescent="0.25">
      <c r="A122" s="16" t="s">
        <v>213</v>
      </c>
      <c r="B122" s="17" t="s">
        <v>21</v>
      </c>
      <c r="C122" s="17" t="s">
        <v>25</v>
      </c>
      <c r="D122" s="32" t="s">
        <v>214</v>
      </c>
      <c r="E122" s="18">
        <v>101.88</v>
      </c>
      <c r="F122" s="18">
        <v>43.17</v>
      </c>
      <c r="G122" s="19">
        <f t="shared" si="30"/>
        <v>4398.16</v>
      </c>
      <c r="H122" s="18">
        <v>101.88</v>
      </c>
      <c r="I122" s="36"/>
      <c r="J122" s="19">
        <f t="shared" si="31"/>
        <v>0</v>
      </c>
    </row>
    <row r="123" spans="1:10" x14ac:dyDescent="0.25">
      <c r="A123" s="16" t="s">
        <v>215</v>
      </c>
      <c r="B123" s="17" t="s">
        <v>21</v>
      </c>
      <c r="C123" s="17" t="s">
        <v>25</v>
      </c>
      <c r="D123" s="32" t="s">
        <v>216</v>
      </c>
      <c r="E123" s="18">
        <v>232.03</v>
      </c>
      <c r="F123" s="18">
        <v>35.049999999999997</v>
      </c>
      <c r="G123" s="19">
        <f t="shared" si="30"/>
        <v>8132.65</v>
      </c>
      <c r="H123" s="18">
        <v>232.03</v>
      </c>
      <c r="I123" s="36"/>
      <c r="J123" s="19">
        <f t="shared" si="31"/>
        <v>0</v>
      </c>
    </row>
    <row r="124" spans="1:10" x14ac:dyDescent="0.25">
      <c r="A124" s="20"/>
      <c r="B124" s="20"/>
      <c r="C124" s="20"/>
      <c r="D124" s="33" t="s">
        <v>217</v>
      </c>
      <c r="E124" s="18">
        <v>1</v>
      </c>
      <c r="F124" s="21">
        <f>SUM(G119:G123)</f>
        <v>40943.47</v>
      </c>
      <c r="G124" s="21">
        <f t="shared" si="30"/>
        <v>40943.47</v>
      </c>
      <c r="H124" s="18">
        <v>1</v>
      </c>
      <c r="I124" s="21">
        <f>SUM(J119:J123)</f>
        <v>0</v>
      </c>
      <c r="J124" s="21">
        <f t="shared" si="31"/>
        <v>0</v>
      </c>
    </row>
    <row r="125" spans="1:10" ht="0.95" customHeight="1" x14ac:dyDescent="0.25">
      <c r="A125" s="22"/>
      <c r="B125" s="22"/>
      <c r="C125" s="22"/>
      <c r="D125" s="34"/>
      <c r="E125" s="22"/>
      <c r="F125" s="22"/>
      <c r="G125" s="22"/>
      <c r="H125" s="22"/>
      <c r="I125" s="22"/>
      <c r="J125" s="22"/>
    </row>
    <row r="126" spans="1:10" x14ac:dyDescent="0.25">
      <c r="A126" s="14" t="s">
        <v>218</v>
      </c>
      <c r="B126" s="14" t="s">
        <v>9</v>
      </c>
      <c r="C126" s="14" t="s">
        <v>10</v>
      </c>
      <c r="D126" s="31" t="s">
        <v>219</v>
      </c>
      <c r="E126" s="15">
        <f t="shared" ref="E126:J126" si="32">E139</f>
        <v>1</v>
      </c>
      <c r="F126" s="15">
        <f t="shared" si="32"/>
        <v>59961.440000000002</v>
      </c>
      <c r="G126" s="15">
        <f t="shared" si="32"/>
        <v>59961.440000000002</v>
      </c>
      <c r="H126" s="15">
        <f t="shared" si="32"/>
        <v>1</v>
      </c>
      <c r="I126" s="15">
        <f t="shared" si="32"/>
        <v>0</v>
      </c>
      <c r="J126" s="15">
        <f t="shared" si="32"/>
        <v>0</v>
      </c>
    </row>
    <row r="127" spans="1:10" x14ac:dyDescent="0.25">
      <c r="A127" s="16" t="s">
        <v>220</v>
      </c>
      <c r="B127" s="17" t="s">
        <v>21</v>
      </c>
      <c r="C127" s="17" t="s">
        <v>22</v>
      </c>
      <c r="D127" s="32" t="s">
        <v>221</v>
      </c>
      <c r="E127" s="18">
        <v>1</v>
      </c>
      <c r="F127" s="18">
        <v>2756.25</v>
      </c>
      <c r="G127" s="19">
        <f t="shared" ref="G127:G139" si="33">ROUND(E127*F127,2)</f>
        <v>2756.25</v>
      </c>
      <c r="H127" s="18">
        <v>1</v>
      </c>
      <c r="I127" s="36"/>
      <c r="J127" s="19">
        <f t="shared" ref="J127:J139" si="34">ROUND(H127*I127,2)</f>
        <v>0</v>
      </c>
    </row>
    <row r="128" spans="1:10" x14ac:dyDescent="0.25">
      <c r="A128" s="16" t="s">
        <v>222</v>
      </c>
      <c r="B128" s="17" t="s">
        <v>21</v>
      </c>
      <c r="C128" s="17" t="s">
        <v>25</v>
      </c>
      <c r="D128" s="32" t="s">
        <v>223</v>
      </c>
      <c r="E128" s="18">
        <v>305</v>
      </c>
      <c r="F128" s="18">
        <v>28.85</v>
      </c>
      <c r="G128" s="19">
        <f t="shared" si="33"/>
        <v>8799.25</v>
      </c>
      <c r="H128" s="18">
        <v>305</v>
      </c>
      <c r="I128" s="36"/>
      <c r="J128" s="19">
        <f t="shared" si="34"/>
        <v>0</v>
      </c>
    </row>
    <row r="129" spans="1:10" x14ac:dyDescent="0.25">
      <c r="A129" s="16" t="s">
        <v>224</v>
      </c>
      <c r="B129" s="17" t="s">
        <v>21</v>
      </c>
      <c r="C129" s="17" t="s">
        <v>38</v>
      </c>
      <c r="D129" s="32" t="s">
        <v>225</v>
      </c>
      <c r="E129" s="18">
        <v>610</v>
      </c>
      <c r="F129" s="18">
        <v>12.99</v>
      </c>
      <c r="G129" s="19">
        <f t="shared" si="33"/>
        <v>7923.9</v>
      </c>
      <c r="H129" s="18">
        <v>610</v>
      </c>
      <c r="I129" s="36"/>
      <c r="J129" s="19">
        <f t="shared" si="34"/>
        <v>0</v>
      </c>
    </row>
    <row r="130" spans="1:10" x14ac:dyDescent="0.25">
      <c r="A130" s="16" t="s">
        <v>226</v>
      </c>
      <c r="B130" s="17" t="s">
        <v>21</v>
      </c>
      <c r="C130" s="17" t="s">
        <v>46</v>
      </c>
      <c r="D130" s="32" t="s">
        <v>227</v>
      </c>
      <c r="E130" s="18">
        <v>50</v>
      </c>
      <c r="F130" s="18">
        <v>26.52</v>
      </c>
      <c r="G130" s="19">
        <f t="shared" si="33"/>
        <v>1326</v>
      </c>
      <c r="H130" s="18">
        <v>50</v>
      </c>
      <c r="I130" s="36"/>
      <c r="J130" s="19">
        <f t="shared" si="34"/>
        <v>0</v>
      </c>
    </row>
    <row r="131" spans="1:10" x14ac:dyDescent="0.25">
      <c r="A131" s="16" t="s">
        <v>228</v>
      </c>
      <c r="B131" s="17" t="s">
        <v>21</v>
      </c>
      <c r="C131" s="17" t="s">
        <v>46</v>
      </c>
      <c r="D131" s="32" t="s">
        <v>229</v>
      </c>
      <c r="E131" s="18">
        <v>50</v>
      </c>
      <c r="F131" s="18">
        <v>27.32</v>
      </c>
      <c r="G131" s="19">
        <f t="shared" si="33"/>
        <v>1366</v>
      </c>
      <c r="H131" s="18">
        <v>50</v>
      </c>
      <c r="I131" s="36"/>
      <c r="J131" s="19">
        <f t="shared" si="34"/>
        <v>0</v>
      </c>
    </row>
    <row r="132" spans="1:10" x14ac:dyDescent="0.25">
      <c r="A132" s="16" t="s">
        <v>230</v>
      </c>
      <c r="B132" s="17" t="s">
        <v>21</v>
      </c>
      <c r="C132" s="17" t="s">
        <v>46</v>
      </c>
      <c r="D132" s="32" t="s">
        <v>231</v>
      </c>
      <c r="E132" s="18">
        <v>200</v>
      </c>
      <c r="F132" s="18">
        <v>37.51</v>
      </c>
      <c r="G132" s="19">
        <f t="shared" si="33"/>
        <v>7502</v>
      </c>
      <c r="H132" s="18">
        <v>200</v>
      </c>
      <c r="I132" s="36"/>
      <c r="J132" s="19">
        <f t="shared" si="34"/>
        <v>0</v>
      </c>
    </row>
    <row r="133" spans="1:10" x14ac:dyDescent="0.25">
      <c r="A133" s="16" t="s">
        <v>232</v>
      </c>
      <c r="B133" s="17" t="s">
        <v>21</v>
      </c>
      <c r="C133" s="17" t="s">
        <v>46</v>
      </c>
      <c r="D133" s="32" t="s">
        <v>233</v>
      </c>
      <c r="E133" s="18">
        <v>400</v>
      </c>
      <c r="F133" s="18">
        <v>41.58</v>
      </c>
      <c r="G133" s="19">
        <f t="shared" si="33"/>
        <v>16632</v>
      </c>
      <c r="H133" s="18">
        <v>400</v>
      </c>
      <c r="I133" s="36"/>
      <c r="J133" s="19">
        <f t="shared" si="34"/>
        <v>0</v>
      </c>
    </row>
    <row r="134" spans="1:10" x14ac:dyDescent="0.25">
      <c r="A134" s="16" t="s">
        <v>234</v>
      </c>
      <c r="B134" s="17" t="s">
        <v>21</v>
      </c>
      <c r="C134" s="17" t="s">
        <v>38</v>
      </c>
      <c r="D134" s="32" t="s">
        <v>235</v>
      </c>
      <c r="E134" s="18">
        <v>506</v>
      </c>
      <c r="F134" s="18">
        <v>11.99</v>
      </c>
      <c r="G134" s="19">
        <f t="shared" si="33"/>
        <v>6066.94</v>
      </c>
      <c r="H134" s="18">
        <v>506</v>
      </c>
      <c r="I134" s="36"/>
      <c r="J134" s="19">
        <f t="shared" si="34"/>
        <v>0</v>
      </c>
    </row>
    <row r="135" spans="1:10" x14ac:dyDescent="0.25">
      <c r="A135" s="16" t="s">
        <v>236</v>
      </c>
      <c r="B135" s="17" t="s">
        <v>21</v>
      </c>
      <c r="C135" s="17" t="s">
        <v>22</v>
      </c>
      <c r="D135" s="32" t="s">
        <v>237</v>
      </c>
      <c r="E135" s="18">
        <v>8</v>
      </c>
      <c r="F135" s="18">
        <v>174.3</v>
      </c>
      <c r="G135" s="19">
        <f t="shared" si="33"/>
        <v>1394.4</v>
      </c>
      <c r="H135" s="18">
        <v>8</v>
      </c>
      <c r="I135" s="36"/>
      <c r="J135" s="19">
        <f t="shared" si="34"/>
        <v>0</v>
      </c>
    </row>
    <row r="136" spans="1:10" x14ac:dyDescent="0.25">
      <c r="A136" s="16" t="s">
        <v>238</v>
      </c>
      <c r="B136" s="17" t="s">
        <v>21</v>
      </c>
      <c r="C136" s="17" t="s">
        <v>46</v>
      </c>
      <c r="D136" s="32" t="s">
        <v>239</v>
      </c>
      <c r="E136" s="18">
        <v>20</v>
      </c>
      <c r="F136" s="18">
        <v>150.34</v>
      </c>
      <c r="G136" s="19">
        <f t="shared" si="33"/>
        <v>3006.8</v>
      </c>
      <c r="H136" s="18">
        <v>20</v>
      </c>
      <c r="I136" s="36"/>
      <c r="J136" s="19">
        <f t="shared" si="34"/>
        <v>0</v>
      </c>
    </row>
    <row r="137" spans="1:10" ht="22.5" x14ac:dyDescent="0.25">
      <c r="A137" s="16" t="s">
        <v>240</v>
      </c>
      <c r="B137" s="17" t="s">
        <v>21</v>
      </c>
      <c r="C137" s="17" t="s">
        <v>22</v>
      </c>
      <c r="D137" s="32" t="s">
        <v>241</v>
      </c>
      <c r="E137" s="18">
        <v>4</v>
      </c>
      <c r="F137" s="18">
        <v>397.55</v>
      </c>
      <c r="G137" s="19">
        <f t="shared" si="33"/>
        <v>1590.2</v>
      </c>
      <c r="H137" s="18">
        <v>4</v>
      </c>
      <c r="I137" s="36"/>
      <c r="J137" s="19">
        <f t="shared" si="34"/>
        <v>0</v>
      </c>
    </row>
    <row r="138" spans="1:10" ht="22.5" x14ac:dyDescent="0.25">
      <c r="A138" s="16" t="s">
        <v>242</v>
      </c>
      <c r="B138" s="17" t="s">
        <v>21</v>
      </c>
      <c r="C138" s="17" t="s">
        <v>46</v>
      </c>
      <c r="D138" s="32" t="s">
        <v>243</v>
      </c>
      <c r="E138" s="18">
        <v>10</v>
      </c>
      <c r="F138" s="18">
        <v>159.77000000000001</v>
      </c>
      <c r="G138" s="19">
        <f t="shared" si="33"/>
        <v>1597.7</v>
      </c>
      <c r="H138" s="18">
        <v>10</v>
      </c>
      <c r="I138" s="36"/>
      <c r="J138" s="19">
        <f t="shared" si="34"/>
        <v>0</v>
      </c>
    </row>
    <row r="139" spans="1:10" x14ac:dyDescent="0.25">
      <c r="A139" s="20"/>
      <c r="B139" s="20"/>
      <c r="C139" s="20"/>
      <c r="D139" s="33" t="s">
        <v>244</v>
      </c>
      <c r="E139" s="18">
        <v>1</v>
      </c>
      <c r="F139" s="21">
        <f>SUM(G127:G138)</f>
        <v>59961.440000000002</v>
      </c>
      <c r="G139" s="21">
        <f t="shared" si="33"/>
        <v>59961.440000000002</v>
      </c>
      <c r="H139" s="18">
        <v>1</v>
      </c>
      <c r="I139" s="21">
        <f>SUM(J127:J138)</f>
        <v>0</v>
      </c>
      <c r="J139" s="21">
        <f t="shared" si="34"/>
        <v>0</v>
      </c>
    </row>
    <row r="140" spans="1:10" ht="0.95" customHeight="1" x14ac:dyDescent="0.25">
      <c r="A140" s="22"/>
      <c r="B140" s="22"/>
      <c r="C140" s="22"/>
      <c r="D140" s="34"/>
      <c r="E140" s="22"/>
      <c r="F140" s="22"/>
      <c r="G140" s="22"/>
      <c r="H140" s="22"/>
      <c r="I140" s="22"/>
      <c r="J140" s="22"/>
    </row>
    <row r="141" spans="1:10" x14ac:dyDescent="0.25">
      <c r="A141" s="14" t="s">
        <v>245</v>
      </c>
      <c r="B141" s="14" t="s">
        <v>9</v>
      </c>
      <c r="C141" s="14" t="s">
        <v>10</v>
      </c>
      <c r="D141" s="31" t="s">
        <v>103</v>
      </c>
      <c r="E141" s="15">
        <f t="shared" ref="E141:J141" si="35">E165</f>
        <v>1</v>
      </c>
      <c r="F141" s="15">
        <f t="shared" si="35"/>
        <v>5195.59</v>
      </c>
      <c r="G141" s="15">
        <f t="shared" si="35"/>
        <v>5195.59</v>
      </c>
      <c r="H141" s="15">
        <f t="shared" si="35"/>
        <v>1</v>
      </c>
      <c r="I141" s="15">
        <f t="shared" si="35"/>
        <v>0</v>
      </c>
      <c r="J141" s="15">
        <f t="shared" si="35"/>
        <v>0</v>
      </c>
    </row>
    <row r="142" spans="1:10" x14ac:dyDescent="0.25">
      <c r="A142" s="23" t="s">
        <v>246</v>
      </c>
      <c r="B142" s="23" t="s">
        <v>9</v>
      </c>
      <c r="C142" s="23" t="s">
        <v>10</v>
      </c>
      <c r="D142" s="35" t="s">
        <v>247</v>
      </c>
      <c r="E142" s="24">
        <f t="shared" ref="E142:J142" si="36">E147</f>
        <v>1</v>
      </c>
      <c r="F142" s="24">
        <f t="shared" si="36"/>
        <v>1970.86</v>
      </c>
      <c r="G142" s="24">
        <f t="shared" si="36"/>
        <v>1970.86</v>
      </c>
      <c r="H142" s="24">
        <f t="shared" si="36"/>
        <v>1</v>
      </c>
      <c r="I142" s="24">
        <f t="shared" si="36"/>
        <v>0</v>
      </c>
      <c r="J142" s="24">
        <f t="shared" si="36"/>
        <v>0</v>
      </c>
    </row>
    <row r="143" spans="1:10" ht="22.5" x14ac:dyDescent="0.25">
      <c r="A143" s="16" t="s">
        <v>248</v>
      </c>
      <c r="B143" s="17" t="s">
        <v>21</v>
      </c>
      <c r="C143" s="17" t="s">
        <v>22</v>
      </c>
      <c r="D143" s="32" t="s">
        <v>249</v>
      </c>
      <c r="E143" s="18">
        <v>3</v>
      </c>
      <c r="F143" s="18">
        <v>212.84</v>
      </c>
      <c r="G143" s="19">
        <f>ROUND(E143*F143,2)</f>
        <v>638.52</v>
      </c>
      <c r="H143" s="18">
        <v>3</v>
      </c>
      <c r="I143" s="36"/>
      <c r="J143" s="19">
        <f>ROUND(H143*I143,2)</f>
        <v>0</v>
      </c>
    </row>
    <row r="144" spans="1:10" x14ac:dyDescent="0.25">
      <c r="A144" s="16" t="s">
        <v>250</v>
      </c>
      <c r="B144" s="17" t="s">
        <v>21</v>
      </c>
      <c r="C144" s="17" t="s">
        <v>22</v>
      </c>
      <c r="D144" s="32" t="s">
        <v>251</v>
      </c>
      <c r="E144" s="18">
        <v>2</v>
      </c>
      <c r="F144" s="18">
        <v>428.55</v>
      </c>
      <c r="G144" s="19">
        <f>ROUND(E144*F144,2)</f>
        <v>857.1</v>
      </c>
      <c r="H144" s="18">
        <v>2</v>
      </c>
      <c r="I144" s="36"/>
      <c r="J144" s="19">
        <f>ROUND(H144*I144,2)</f>
        <v>0</v>
      </c>
    </row>
    <row r="145" spans="1:10" x14ac:dyDescent="0.25">
      <c r="A145" s="16" t="s">
        <v>252</v>
      </c>
      <c r="B145" s="17" t="s">
        <v>21</v>
      </c>
      <c r="C145" s="17" t="s">
        <v>22</v>
      </c>
      <c r="D145" s="32" t="s">
        <v>253</v>
      </c>
      <c r="E145" s="18">
        <v>2</v>
      </c>
      <c r="F145" s="18">
        <v>104.42</v>
      </c>
      <c r="G145" s="19">
        <f>ROUND(E145*F145,2)</f>
        <v>208.84</v>
      </c>
      <c r="H145" s="18">
        <v>2</v>
      </c>
      <c r="I145" s="36"/>
      <c r="J145" s="19">
        <f>ROUND(H145*I145,2)</f>
        <v>0</v>
      </c>
    </row>
    <row r="146" spans="1:10" x14ac:dyDescent="0.25">
      <c r="A146" s="16" t="s">
        <v>254</v>
      </c>
      <c r="B146" s="17" t="s">
        <v>21</v>
      </c>
      <c r="C146" s="17" t="s">
        <v>22</v>
      </c>
      <c r="D146" s="32" t="s">
        <v>255</v>
      </c>
      <c r="E146" s="18">
        <v>3</v>
      </c>
      <c r="F146" s="18">
        <v>88.8</v>
      </c>
      <c r="G146" s="19">
        <f>ROUND(E146*F146,2)</f>
        <v>266.39999999999998</v>
      </c>
      <c r="H146" s="18">
        <v>3</v>
      </c>
      <c r="I146" s="36"/>
      <c r="J146" s="19">
        <f>ROUND(H146*I146,2)</f>
        <v>0</v>
      </c>
    </row>
    <row r="147" spans="1:10" x14ac:dyDescent="0.25">
      <c r="A147" s="20"/>
      <c r="B147" s="20"/>
      <c r="C147" s="20"/>
      <c r="D147" s="33" t="s">
        <v>256</v>
      </c>
      <c r="E147" s="18">
        <v>1</v>
      </c>
      <c r="F147" s="21">
        <f>SUM(G143:G146)</f>
        <v>1970.86</v>
      </c>
      <c r="G147" s="21">
        <f>ROUND(E147*F147,2)</f>
        <v>1970.86</v>
      </c>
      <c r="H147" s="18">
        <v>1</v>
      </c>
      <c r="I147" s="21">
        <f>SUM(J143:J146)</f>
        <v>0</v>
      </c>
      <c r="J147" s="21">
        <f>ROUND(H147*I147,2)</f>
        <v>0</v>
      </c>
    </row>
    <row r="148" spans="1:10" ht="0.95" customHeight="1" x14ac:dyDescent="0.25">
      <c r="A148" s="22"/>
      <c r="B148" s="22"/>
      <c r="C148" s="22"/>
      <c r="D148" s="34"/>
      <c r="E148" s="22"/>
      <c r="F148" s="22"/>
      <c r="G148" s="22"/>
      <c r="H148" s="22"/>
      <c r="I148" s="22"/>
      <c r="J148" s="22"/>
    </row>
    <row r="149" spans="1:10" x14ac:dyDescent="0.25">
      <c r="A149" s="23" t="s">
        <v>257</v>
      </c>
      <c r="B149" s="23" t="s">
        <v>9</v>
      </c>
      <c r="C149" s="23" t="s">
        <v>10</v>
      </c>
      <c r="D149" s="35" t="s">
        <v>258</v>
      </c>
      <c r="E149" s="24">
        <f t="shared" ref="E149:J149" si="37">E151</f>
        <v>1</v>
      </c>
      <c r="F149" s="24">
        <f t="shared" si="37"/>
        <v>1174.6500000000001</v>
      </c>
      <c r="G149" s="24">
        <f t="shared" si="37"/>
        <v>1174.6500000000001</v>
      </c>
      <c r="H149" s="24">
        <f t="shared" si="37"/>
        <v>1</v>
      </c>
      <c r="I149" s="24">
        <f t="shared" si="37"/>
        <v>0</v>
      </c>
      <c r="J149" s="24">
        <f t="shared" si="37"/>
        <v>0</v>
      </c>
    </row>
    <row r="150" spans="1:10" x14ac:dyDescent="0.25">
      <c r="A150" s="16" t="s">
        <v>259</v>
      </c>
      <c r="B150" s="17" t="s">
        <v>21</v>
      </c>
      <c r="C150" s="17" t="s">
        <v>22</v>
      </c>
      <c r="D150" s="32" t="s">
        <v>260</v>
      </c>
      <c r="E150" s="18">
        <v>15</v>
      </c>
      <c r="F150" s="18">
        <v>78.31</v>
      </c>
      <c r="G150" s="19">
        <f>ROUND(E150*F150,2)</f>
        <v>1174.6500000000001</v>
      </c>
      <c r="H150" s="18">
        <v>15</v>
      </c>
      <c r="I150" s="36"/>
      <c r="J150" s="19">
        <f>ROUND(H150*I150,2)</f>
        <v>0</v>
      </c>
    </row>
    <row r="151" spans="1:10" x14ac:dyDescent="0.25">
      <c r="A151" s="20"/>
      <c r="B151" s="20"/>
      <c r="C151" s="20"/>
      <c r="D151" s="33" t="s">
        <v>261</v>
      </c>
      <c r="E151" s="18">
        <v>1</v>
      </c>
      <c r="F151" s="21">
        <f>G150</f>
        <v>1174.6500000000001</v>
      </c>
      <c r="G151" s="21">
        <f>ROUND(E151*F151,2)</f>
        <v>1174.6500000000001</v>
      </c>
      <c r="H151" s="18">
        <v>1</v>
      </c>
      <c r="I151" s="21">
        <f>J150</f>
        <v>0</v>
      </c>
      <c r="J151" s="21">
        <f>ROUND(H151*I151,2)</f>
        <v>0</v>
      </c>
    </row>
    <row r="152" spans="1:10" ht="0.95" customHeight="1" x14ac:dyDescent="0.25">
      <c r="A152" s="22"/>
      <c r="B152" s="22"/>
      <c r="C152" s="22"/>
      <c r="D152" s="34"/>
      <c r="E152" s="22"/>
      <c r="F152" s="22"/>
      <c r="G152" s="22"/>
      <c r="H152" s="22"/>
      <c r="I152" s="22"/>
      <c r="J152" s="22"/>
    </row>
    <row r="153" spans="1:10" x14ac:dyDescent="0.25">
      <c r="A153" s="23" t="s">
        <v>262</v>
      </c>
      <c r="B153" s="23" t="s">
        <v>9</v>
      </c>
      <c r="C153" s="23" t="s">
        <v>10</v>
      </c>
      <c r="D153" s="35" t="s">
        <v>263</v>
      </c>
      <c r="E153" s="24">
        <f t="shared" ref="E153:J153" si="38">E163</f>
        <v>1</v>
      </c>
      <c r="F153" s="24">
        <f t="shared" si="38"/>
        <v>2050.08</v>
      </c>
      <c r="G153" s="24">
        <f t="shared" si="38"/>
        <v>2050.08</v>
      </c>
      <c r="H153" s="24">
        <f t="shared" si="38"/>
        <v>1</v>
      </c>
      <c r="I153" s="24">
        <f t="shared" si="38"/>
        <v>0</v>
      </c>
      <c r="J153" s="24">
        <f t="shared" si="38"/>
        <v>0</v>
      </c>
    </row>
    <row r="154" spans="1:10" x14ac:dyDescent="0.25">
      <c r="A154" s="16" t="s">
        <v>264</v>
      </c>
      <c r="B154" s="17" t="s">
        <v>21</v>
      </c>
      <c r="C154" s="17" t="s">
        <v>46</v>
      </c>
      <c r="D154" s="32" t="s">
        <v>265</v>
      </c>
      <c r="E154" s="18">
        <v>2.25</v>
      </c>
      <c r="F154" s="18">
        <v>191.88</v>
      </c>
      <c r="G154" s="19">
        <f t="shared" ref="G154:G163" si="39">ROUND(E154*F154,2)</f>
        <v>431.73</v>
      </c>
      <c r="H154" s="18">
        <v>2.25</v>
      </c>
      <c r="I154" s="36"/>
      <c r="J154" s="19">
        <f t="shared" ref="J154:J163" si="40">ROUND(H154*I154,2)</f>
        <v>0</v>
      </c>
    </row>
    <row r="155" spans="1:10" ht="22.5" x14ac:dyDescent="0.25">
      <c r="A155" s="16" t="s">
        <v>266</v>
      </c>
      <c r="B155" s="17" t="s">
        <v>21</v>
      </c>
      <c r="C155" s="17" t="s">
        <v>22</v>
      </c>
      <c r="D155" s="32" t="s">
        <v>267</v>
      </c>
      <c r="E155" s="18">
        <v>1</v>
      </c>
      <c r="F155" s="18">
        <v>275.95</v>
      </c>
      <c r="G155" s="19">
        <f t="shared" si="39"/>
        <v>275.95</v>
      </c>
      <c r="H155" s="18">
        <v>1</v>
      </c>
      <c r="I155" s="36"/>
      <c r="J155" s="19">
        <f t="shared" si="40"/>
        <v>0</v>
      </c>
    </row>
    <row r="156" spans="1:10" x14ac:dyDescent="0.25">
      <c r="A156" s="16" t="s">
        <v>268</v>
      </c>
      <c r="B156" s="17" t="s">
        <v>21</v>
      </c>
      <c r="C156" s="17" t="s">
        <v>22</v>
      </c>
      <c r="D156" s="32" t="s">
        <v>269</v>
      </c>
      <c r="E156" s="18">
        <v>2</v>
      </c>
      <c r="F156" s="18">
        <v>71.650000000000006</v>
      </c>
      <c r="G156" s="19">
        <f t="shared" si="39"/>
        <v>143.30000000000001</v>
      </c>
      <c r="H156" s="18">
        <v>2</v>
      </c>
      <c r="I156" s="36"/>
      <c r="J156" s="19">
        <f t="shared" si="40"/>
        <v>0</v>
      </c>
    </row>
    <row r="157" spans="1:10" x14ac:dyDescent="0.25">
      <c r="A157" s="16" t="s">
        <v>270</v>
      </c>
      <c r="B157" s="17" t="s">
        <v>21</v>
      </c>
      <c r="C157" s="17" t="s">
        <v>22</v>
      </c>
      <c r="D157" s="32" t="s">
        <v>271</v>
      </c>
      <c r="E157" s="18">
        <v>2</v>
      </c>
      <c r="F157" s="18">
        <v>73.14</v>
      </c>
      <c r="G157" s="19">
        <f t="shared" si="39"/>
        <v>146.28</v>
      </c>
      <c r="H157" s="18">
        <v>2</v>
      </c>
      <c r="I157" s="36"/>
      <c r="J157" s="19">
        <f t="shared" si="40"/>
        <v>0</v>
      </c>
    </row>
    <row r="158" spans="1:10" x14ac:dyDescent="0.25">
      <c r="A158" s="16" t="s">
        <v>272</v>
      </c>
      <c r="B158" s="17" t="s">
        <v>21</v>
      </c>
      <c r="C158" s="17" t="s">
        <v>22</v>
      </c>
      <c r="D158" s="32" t="s">
        <v>273</v>
      </c>
      <c r="E158" s="18">
        <v>2</v>
      </c>
      <c r="F158" s="18">
        <v>34.5</v>
      </c>
      <c r="G158" s="19">
        <f t="shared" si="39"/>
        <v>69</v>
      </c>
      <c r="H158" s="18">
        <v>2</v>
      </c>
      <c r="I158" s="36"/>
      <c r="J158" s="19">
        <f t="shared" si="40"/>
        <v>0</v>
      </c>
    </row>
    <row r="159" spans="1:10" x14ac:dyDescent="0.25">
      <c r="A159" s="16" t="s">
        <v>274</v>
      </c>
      <c r="B159" s="17" t="s">
        <v>21</v>
      </c>
      <c r="C159" s="17" t="s">
        <v>25</v>
      </c>
      <c r="D159" s="32" t="s">
        <v>275</v>
      </c>
      <c r="E159" s="18">
        <v>1.35</v>
      </c>
      <c r="F159" s="18">
        <v>53.36</v>
      </c>
      <c r="G159" s="19">
        <f t="shared" si="39"/>
        <v>72.040000000000006</v>
      </c>
      <c r="H159" s="18">
        <v>1.35</v>
      </c>
      <c r="I159" s="36"/>
      <c r="J159" s="19">
        <f t="shared" si="40"/>
        <v>0</v>
      </c>
    </row>
    <row r="160" spans="1:10" x14ac:dyDescent="0.25">
      <c r="A160" s="16" t="s">
        <v>276</v>
      </c>
      <c r="B160" s="17" t="s">
        <v>21</v>
      </c>
      <c r="C160" s="17" t="s">
        <v>22</v>
      </c>
      <c r="D160" s="32" t="s">
        <v>277</v>
      </c>
      <c r="E160" s="18">
        <v>2</v>
      </c>
      <c r="F160" s="18">
        <v>196.49</v>
      </c>
      <c r="G160" s="19">
        <f t="shared" si="39"/>
        <v>392.98</v>
      </c>
      <c r="H160" s="18">
        <v>2</v>
      </c>
      <c r="I160" s="36"/>
      <c r="J160" s="19">
        <f t="shared" si="40"/>
        <v>0</v>
      </c>
    </row>
    <row r="161" spans="1:10" x14ac:dyDescent="0.25">
      <c r="A161" s="16" t="s">
        <v>278</v>
      </c>
      <c r="B161" s="17" t="s">
        <v>21</v>
      </c>
      <c r="C161" s="17" t="s">
        <v>22</v>
      </c>
      <c r="D161" s="32" t="s">
        <v>279</v>
      </c>
      <c r="E161" s="18">
        <v>10</v>
      </c>
      <c r="F161" s="18">
        <v>7.78</v>
      </c>
      <c r="G161" s="19">
        <f t="shared" si="39"/>
        <v>77.8</v>
      </c>
      <c r="H161" s="18">
        <v>10</v>
      </c>
      <c r="I161" s="36"/>
      <c r="J161" s="19">
        <f t="shared" si="40"/>
        <v>0</v>
      </c>
    </row>
    <row r="162" spans="1:10" x14ac:dyDescent="0.25">
      <c r="A162" s="16" t="s">
        <v>280</v>
      </c>
      <c r="B162" s="17" t="s">
        <v>21</v>
      </c>
      <c r="C162" s="17" t="s">
        <v>22</v>
      </c>
      <c r="D162" s="32" t="s">
        <v>281</v>
      </c>
      <c r="E162" s="18">
        <v>1</v>
      </c>
      <c r="F162" s="18">
        <v>441</v>
      </c>
      <c r="G162" s="19">
        <f t="shared" si="39"/>
        <v>441</v>
      </c>
      <c r="H162" s="18">
        <v>1</v>
      </c>
      <c r="I162" s="36"/>
      <c r="J162" s="19">
        <f t="shared" si="40"/>
        <v>0</v>
      </c>
    </row>
    <row r="163" spans="1:10" x14ac:dyDescent="0.25">
      <c r="A163" s="20"/>
      <c r="B163" s="20"/>
      <c r="C163" s="20"/>
      <c r="D163" s="33" t="s">
        <v>282</v>
      </c>
      <c r="E163" s="18">
        <v>1</v>
      </c>
      <c r="F163" s="21">
        <f>SUM(G154:G162)</f>
        <v>2050.08</v>
      </c>
      <c r="G163" s="21">
        <f t="shared" si="39"/>
        <v>2050.08</v>
      </c>
      <c r="H163" s="18">
        <v>1</v>
      </c>
      <c r="I163" s="21">
        <f>SUM(J154:J162)</f>
        <v>0</v>
      </c>
      <c r="J163" s="21">
        <f t="shared" si="40"/>
        <v>0</v>
      </c>
    </row>
    <row r="164" spans="1:10" ht="0.95" customHeight="1" x14ac:dyDescent="0.25">
      <c r="A164" s="22"/>
      <c r="B164" s="22"/>
      <c r="C164" s="22"/>
      <c r="D164" s="34"/>
      <c r="E164" s="22"/>
      <c r="F164" s="22"/>
      <c r="G164" s="22"/>
      <c r="H164" s="22"/>
      <c r="I164" s="22"/>
      <c r="J164" s="22"/>
    </row>
    <row r="165" spans="1:10" x14ac:dyDescent="0.25">
      <c r="A165" s="20"/>
      <c r="B165" s="20"/>
      <c r="C165" s="20"/>
      <c r="D165" s="33" t="s">
        <v>283</v>
      </c>
      <c r="E165" s="18">
        <v>1</v>
      </c>
      <c r="F165" s="21">
        <f>G142+G149+G153</f>
        <v>5195.59</v>
      </c>
      <c r="G165" s="21">
        <f>ROUND(E165*F165,2)</f>
        <v>5195.59</v>
      </c>
      <c r="H165" s="18">
        <v>1</v>
      </c>
      <c r="I165" s="21">
        <f>J142+J149+J153</f>
        <v>0</v>
      </c>
      <c r="J165" s="21">
        <f>ROUND(H165*I165,2)</f>
        <v>0</v>
      </c>
    </row>
    <row r="166" spans="1:10" ht="0.95" customHeight="1" x14ac:dyDescent="0.25">
      <c r="A166" s="22"/>
      <c r="B166" s="22"/>
      <c r="C166" s="22"/>
      <c r="D166" s="34"/>
      <c r="E166" s="22"/>
      <c r="F166" s="22"/>
      <c r="G166" s="22"/>
      <c r="H166" s="22"/>
      <c r="I166" s="22"/>
      <c r="J166" s="22"/>
    </row>
    <row r="167" spans="1:10" x14ac:dyDescent="0.25">
      <c r="A167" s="20"/>
      <c r="B167" s="20"/>
      <c r="C167" s="20"/>
      <c r="D167" s="33" t="s">
        <v>284</v>
      </c>
      <c r="E167" s="18">
        <v>1</v>
      </c>
      <c r="F167" s="21">
        <f>G8+G30+G64+G80+G97+G118+G126+G141</f>
        <v>321618.57</v>
      </c>
      <c r="G167" s="21">
        <f>ROUND(E167*F167,2)</f>
        <v>321618.57</v>
      </c>
      <c r="H167" s="18">
        <v>1</v>
      </c>
      <c r="I167" s="21">
        <f>J8+J30+J64+J80+J97+J118+J126+J141</f>
        <v>0</v>
      </c>
      <c r="J167" s="21">
        <f>ROUND(H167*I167,2)</f>
        <v>0</v>
      </c>
    </row>
    <row r="168" spans="1:10" ht="0.95" customHeight="1" x14ac:dyDescent="0.25">
      <c r="A168" s="22"/>
      <c r="B168" s="22"/>
      <c r="C168" s="22"/>
      <c r="D168" s="34"/>
      <c r="E168" s="22"/>
      <c r="F168" s="22"/>
      <c r="G168" s="22"/>
      <c r="H168" s="22"/>
      <c r="I168" s="22"/>
      <c r="J168" s="22"/>
    </row>
    <row r="169" spans="1:10" x14ac:dyDescent="0.25">
      <c r="A169" s="12" t="s">
        <v>285</v>
      </c>
      <c r="B169" s="12" t="s">
        <v>9</v>
      </c>
      <c r="C169" s="12" t="s">
        <v>10</v>
      </c>
      <c r="D169" s="30" t="s">
        <v>286</v>
      </c>
      <c r="E169" s="13">
        <f t="shared" ref="E169:J169" si="41">E193</f>
        <v>1</v>
      </c>
      <c r="F169" s="13">
        <f t="shared" si="41"/>
        <v>24648.799999999999</v>
      </c>
      <c r="G169" s="13">
        <f t="shared" si="41"/>
        <v>24648.799999999999</v>
      </c>
      <c r="H169" s="13">
        <f t="shared" si="41"/>
        <v>1</v>
      </c>
      <c r="I169" s="13">
        <f t="shared" si="41"/>
        <v>0</v>
      </c>
      <c r="J169" s="13">
        <f t="shared" si="41"/>
        <v>0</v>
      </c>
    </row>
    <row r="170" spans="1:10" x14ac:dyDescent="0.25">
      <c r="A170" s="14" t="s">
        <v>287</v>
      </c>
      <c r="B170" s="14" t="s">
        <v>9</v>
      </c>
      <c r="C170" s="14" t="s">
        <v>10</v>
      </c>
      <c r="D170" s="31" t="s">
        <v>288</v>
      </c>
      <c r="E170" s="15">
        <f t="shared" ref="E170:J170" si="42">E177</f>
        <v>1</v>
      </c>
      <c r="F170" s="15">
        <f t="shared" si="42"/>
        <v>6390.02</v>
      </c>
      <c r="G170" s="15">
        <f t="shared" si="42"/>
        <v>6390.02</v>
      </c>
      <c r="H170" s="15">
        <f t="shared" si="42"/>
        <v>1</v>
      </c>
      <c r="I170" s="15">
        <f t="shared" si="42"/>
        <v>0</v>
      </c>
      <c r="J170" s="15">
        <f t="shared" si="42"/>
        <v>0</v>
      </c>
    </row>
    <row r="171" spans="1:10" x14ac:dyDescent="0.25">
      <c r="A171" s="16" t="s">
        <v>289</v>
      </c>
      <c r="B171" s="17" t="s">
        <v>21</v>
      </c>
      <c r="C171" s="17" t="s">
        <v>25</v>
      </c>
      <c r="D171" s="32" t="s">
        <v>290</v>
      </c>
      <c r="E171" s="18">
        <v>48.2</v>
      </c>
      <c r="F171" s="18">
        <v>28.83</v>
      </c>
      <c r="G171" s="19">
        <f t="shared" ref="G171:G177" si="43">ROUND(E171*F171,2)</f>
        <v>1389.61</v>
      </c>
      <c r="H171" s="18">
        <v>48.2</v>
      </c>
      <c r="I171" s="36"/>
      <c r="J171" s="19">
        <f t="shared" ref="J171:J177" si="44">ROUND(H171*I171,2)</f>
        <v>0</v>
      </c>
    </row>
    <row r="172" spans="1:10" x14ac:dyDescent="0.25">
      <c r="A172" s="16" t="s">
        <v>291</v>
      </c>
      <c r="B172" s="17" t="s">
        <v>21</v>
      </c>
      <c r="C172" s="17" t="s">
        <v>46</v>
      </c>
      <c r="D172" s="32" t="s">
        <v>292</v>
      </c>
      <c r="E172" s="18">
        <v>35.6</v>
      </c>
      <c r="F172" s="18">
        <v>6.86</v>
      </c>
      <c r="G172" s="19">
        <f t="shared" si="43"/>
        <v>244.22</v>
      </c>
      <c r="H172" s="18">
        <v>35.6</v>
      </c>
      <c r="I172" s="36"/>
      <c r="J172" s="19">
        <f t="shared" si="44"/>
        <v>0</v>
      </c>
    </row>
    <row r="173" spans="1:10" ht="22.5" x14ac:dyDescent="0.25">
      <c r="A173" s="16" t="s">
        <v>293</v>
      </c>
      <c r="B173" s="17" t="s">
        <v>21</v>
      </c>
      <c r="C173" s="17" t="s">
        <v>22</v>
      </c>
      <c r="D173" s="32" t="s">
        <v>294</v>
      </c>
      <c r="E173" s="18">
        <v>1</v>
      </c>
      <c r="F173" s="18">
        <v>3654.34</v>
      </c>
      <c r="G173" s="19">
        <f t="shared" si="43"/>
        <v>3654.34</v>
      </c>
      <c r="H173" s="18">
        <v>1</v>
      </c>
      <c r="I173" s="36"/>
      <c r="J173" s="19">
        <f t="shared" si="44"/>
        <v>0</v>
      </c>
    </row>
    <row r="174" spans="1:10" x14ac:dyDescent="0.25">
      <c r="A174" s="16" t="s">
        <v>52</v>
      </c>
      <c r="B174" s="17" t="s">
        <v>21</v>
      </c>
      <c r="C174" s="17" t="s">
        <v>25</v>
      </c>
      <c r="D174" s="32" t="s">
        <v>53</v>
      </c>
      <c r="E174" s="18">
        <v>37.56</v>
      </c>
      <c r="F174" s="18">
        <v>15.26</v>
      </c>
      <c r="G174" s="19">
        <f t="shared" si="43"/>
        <v>573.16999999999996</v>
      </c>
      <c r="H174" s="18">
        <v>37.56</v>
      </c>
      <c r="I174" s="36"/>
      <c r="J174" s="19">
        <f t="shared" si="44"/>
        <v>0</v>
      </c>
    </row>
    <row r="175" spans="1:10" x14ac:dyDescent="0.25">
      <c r="A175" s="16" t="s">
        <v>295</v>
      </c>
      <c r="B175" s="17" t="s">
        <v>21</v>
      </c>
      <c r="C175" s="17" t="s">
        <v>22</v>
      </c>
      <c r="D175" s="32" t="s">
        <v>296</v>
      </c>
      <c r="E175" s="18">
        <v>1</v>
      </c>
      <c r="F175" s="18">
        <v>97.34</v>
      </c>
      <c r="G175" s="19">
        <f t="shared" si="43"/>
        <v>97.34</v>
      </c>
      <c r="H175" s="18">
        <v>1</v>
      </c>
      <c r="I175" s="36"/>
      <c r="J175" s="19">
        <f t="shared" si="44"/>
        <v>0</v>
      </c>
    </row>
    <row r="176" spans="1:10" x14ac:dyDescent="0.25">
      <c r="A176" s="16" t="s">
        <v>54</v>
      </c>
      <c r="B176" s="17" t="s">
        <v>21</v>
      </c>
      <c r="C176" s="17" t="s">
        <v>46</v>
      </c>
      <c r="D176" s="32" t="s">
        <v>55</v>
      </c>
      <c r="E176" s="18">
        <v>176.78</v>
      </c>
      <c r="F176" s="18">
        <v>2.44</v>
      </c>
      <c r="G176" s="19">
        <f t="shared" si="43"/>
        <v>431.34</v>
      </c>
      <c r="H176" s="18">
        <v>176.78</v>
      </c>
      <c r="I176" s="36"/>
      <c r="J176" s="19">
        <f t="shared" si="44"/>
        <v>0</v>
      </c>
    </row>
    <row r="177" spans="1:10" x14ac:dyDescent="0.25">
      <c r="A177" s="20"/>
      <c r="B177" s="20"/>
      <c r="C177" s="20"/>
      <c r="D177" s="33" t="s">
        <v>297</v>
      </c>
      <c r="E177" s="18">
        <v>1</v>
      </c>
      <c r="F177" s="21">
        <f>SUM(G171:G176)</f>
        <v>6390.02</v>
      </c>
      <c r="G177" s="21">
        <f t="shared" si="43"/>
        <v>6390.02</v>
      </c>
      <c r="H177" s="18">
        <v>1</v>
      </c>
      <c r="I177" s="21">
        <f>SUM(J171:J176)</f>
        <v>0</v>
      </c>
      <c r="J177" s="21">
        <f t="shared" si="44"/>
        <v>0</v>
      </c>
    </row>
    <row r="178" spans="1:10" ht="0.95" customHeight="1" x14ac:dyDescent="0.25">
      <c r="A178" s="22"/>
      <c r="B178" s="22"/>
      <c r="C178" s="22"/>
      <c r="D178" s="34"/>
      <c r="E178" s="22"/>
      <c r="F178" s="22"/>
      <c r="G178" s="22"/>
      <c r="H178" s="22"/>
      <c r="I178" s="22"/>
      <c r="J178" s="22"/>
    </row>
    <row r="179" spans="1:10" x14ac:dyDescent="0.25">
      <c r="A179" s="14" t="s">
        <v>298</v>
      </c>
      <c r="B179" s="14" t="s">
        <v>9</v>
      </c>
      <c r="C179" s="14" t="s">
        <v>10</v>
      </c>
      <c r="D179" s="31" t="s">
        <v>299</v>
      </c>
      <c r="E179" s="15">
        <f t="shared" ref="E179:J179" si="45">E182</f>
        <v>1</v>
      </c>
      <c r="F179" s="15">
        <f t="shared" si="45"/>
        <v>8699.66</v>
      </c>
      <c r="G179" s="15">
        <f t="shared" si="45"/>
        <v>8699.66</v>
      </c>
      <c r="H179" s="15">
        <f t="shared" si="45"/>
        <v>1</v>
      </c>
      <c r="I179" s="15">
        <f t="shared" si="45"/>
        <v>0</v>
      </c>
      <c r="J179" s="15">
        <f t="shared" si="45"/>
        <v>0</v>
      </c>
    </row>
    <row r="180" spans="1:10" ht="22.5" x14ac:dyDescent="0.25">
      <c r="A180" s="16" t="s">
        <v>300</v>
      </c>
      <c r="B180" s="17" t="s">
        <v>21</v>
      </c>
      <c r="C180" s="17" t="s">
        <v>38</v>
      </c>
      <c r="D180" s="32" t="s">
        <v>301</v>
      </c>
      <c r="E180" s="18">
        <v>68.7</v>
      </c>
      <c r="F180" s="18">
        <v>95.58</v>
      </c>
      <c r="G180" s="19">
        <f>ROUND(E180*F180,2)</f>
        <v>6566.35</v>
      </c>
      <c r="H180" s="18">
        <v>68.7</v>
      </c>
      <c r="I180" s="36"/>
      <c r="J180" s="19">
        <f>ROUND(H180*I180,2)</f>
        <v>0</v>
      </c>
    </row>
    <row r="181" spans="1:10" ht="22.5" x14ac:dyDescent="0.25">
      <c r="A181" s="16" t="s">
        <v>302</v>
      </c>
      <c r="B181" s="17" t="s">
        <v>21</v>
      </c>
      <c r="C181" s="17" t="s">
        <v>46</v>
      </c>
      <c r="D181" s="32" t="s">
        <v>303</v>
      </c>
      <c r="E181" s="18">
        <v>182.96</v>
      </c>
      <c r="F181" s="18">
        <v>11.66</v>
      </c>
      <c r="G181" s="19">
        <f>ROUND(E181*F181,2)</f>
        <v>2133.31</v>
      </c>
      <c r="H181" s="18">
        <v>182.96</v>
      </c>
      <c r="I181" s="36"/>
      <c r="J181" s="19">
        <f>ROUND(H181*I181,2)</f>
        <v>0</v>
      </c>
    </row>
    <row r="182" spans="1:10" x14ac:dyDescent="0.25">
      <c r="A182" s="20"/>
      <c r="B182" s="20"/>
      <c r="C182" s="20"/>
      <c r="D182" s="33" t="s">
        <v>304</v>
      </c>
      <c r="E182" s="18">
        <v>1</v>
      </c>
      <c r="F182" s="21">
        <f>SUM(G180:G181)</f>
        <v>8699.66</v>
      </c>
      <c r="G182" s="21">
        <f>ROUND(E182*F182,2)</f>
        <v>8699.66</v>
      </c>
      <c r="H182" s="18">
        <v>1</v>
      </c>
      <c r="I182" s="21">
        <f>SUM(J180:J181)</f>
        <v>0</v>
      </c>
      <c r="J182" s="21">
        <f>ROUND(H182*I182,2)</f>
        <v>0</v>
      </c>
    </row>
    <row r="183" spans="1:10" ht="0.95" customHeight="1" x14ac:dyDescent="0.25">
      <c r="A183" s="22"/>
      <c r="B183" s="22"/>
      <c r="C183" s="22"/>
      <c r="D183" s="34"/>
      <c r="E183" s="22"/>
      <c r="F183" s="22"/>
      <c r="G183" s="22"/>
      <c r="H183" s="22"/>
      <c r="I183" s="22"/>
      <c r="J183" s="22"/>
    </row>
    <row r="184" spans="1:10" x14ac:dyDescent="0.25">
      <c r="A184" s="14" t="s">
        <v>305</v>
      </c>
      <c r="B184" s="14" t="s">
        <v>9</v>
      </c>
      <c r="C184" s="14" t="s">
        <v>10</v>
      </c>
      <c r="D184" s="31" t="s">
        <v>306</v>
      </c>
      <c r="E184" s="15">
        <f t="shared" ref="E184:J184" si="46">E191</f>
        <v>1</v>
      </c>
      <c r="F184" s="15">
        <f t="shared" si="46"/>
        <v>9559.1200000000008</v>
      </c>
      <c r="G184" s="15">
        <f t="shared" si="46"/>
        <v>9559.1200000000008</v>
      </c>
      <c r="H184" s="15">
        <f t="shared" si="46"/>
        <v>1</v>
      </c>
      <c r="I184" s="15">
        <f t="shared" si="46"/>
        <v>0</v>
      </c>
      <c r="J184" s="15">
        <f t="shared" si="46"/>
        <v>0</v>
      </c>
    </row>
    <row r="185" spans="1:10" x14ac:dyDescent="0.25">
      <c r="A185" s="16" t="s">
        <v>307</v>
      </c>
      <c r="B185" s="17" t="s">
        <v>21</v>
      </c>
      <c r="C185" s="17" t="s">
        <v>25</v>
      </c>
      <c r="D185" s="32" t="s">
        <v>308</v>
      </c>
      <c r="E185" s="18">
        <v>87.48</v>
      </c>
      <c r="F185" s="18">
        <v>6.95</v>
      </c>
      <c r="G185" s="19">
        <f t="shared" ref="G185:G191" si="47">ROUND(E185*F185,2)</f>
        <v>607.99</v>
      </c>
      <c r="H185" s="18">
        <v>87.48</v>
      </c>
      <c r="I185" s="36"/>
      <c r="J185" s="19">
        <f t="shared" ref="J185:J191" si="48">ROUND(H185*I185,2)</f>
        <v>0</v>
      </c>
    </row>
    <row r="186" spans="1:10" x14ac:dyDescent="0.25">
      <c r="A186" s="16" t="s">
        <v>309</v>
      </c>
      <c r="B186" s="17" t="s">
        <v>21</v>
      </c>
      <c r="C186" s="17" t="s">
        <v>46</v>
      </c>
      <c r="D186" s="32" t="s">
        <v>310</v>
      </c>
      <c r="E186" s="18">
        <v>91.48</v>
      </c>
      <c r="F186" s="18">
        <v>0.79</v>
      </c>
      <c r="G186" s="19">
        <f t="shared" si="47"/>
        <v>72.27</v>
      </c>
      <c r="H186" s="18">
        <v>91.48</v>
      </c>
      <c r="I186" s="36"/>
      <c r="J186" s="19">
        <f t="shared" si="48"/>
        <v>0</v>
      </c>
    </row>
    <row r="187" spans="1:10" x14ac:dyDescent="0.25">
      <c r="A187" s="16" t="s">
        <v>311</v>
      </c>
      <c r="B187" s="17" t="s">
        <v>21</v>
      </c>
      <c r="C187" s="17" t="s">
        <v>25</v>
      </c>
      <c r="D187" s="32" t="s">
        <v>312</v>
      </c>
      <c r="E187" s="18">
        <v>27</v>
      </c>
      <c r="F187" s="18">
        <v>12</v>
      </c>
      <c r="G187" s="19">
        <f t="shared" si="47"/>
        <v>324</v>
      </c>
      <c r="H187" s="18">
        <v>27</v>
      </c>
      <c r="I187" s="36"/>
      <c r="J187" s="19">
        <f t="shared" si="48"/>
        <v>0</v>
      </c>
    </row>
    <row r="188" spans="1:10" ht="22.5" x14ac:dyDescent="0.25">
      <c r="A188" s="16" t="s">
        <v>211</v>
      </c>
      <c r="B188" s="17" t="s">
        <v>21</v>
      </c>
      <c r="C188" s="17" t="s">
        <v>25</v>
      </c>
      <c r="D188" s="32" t="s">
        <v>212</v>
      </c>
      <c r="E188" s="18">
        <v>200</v>
      </c>
      <c r="F188" s="18">
        <v>11.81</v>
      </c>
      <c r="G188" s="19">
        <f t="shared" si="47"/>
        <v>2362</v>
      </c>
      <c r="H188" s="18">
        <v>200</v>
      </c>
      <c r="I188" s="36"/>
      <c r="J188" s="19">
        <f t="shared" si="48"/>
        <v>0</v>
      </c>
    </row>
    <row r="189" spans="1:10" x14ac:dyDescent="0.25">
      <c r="A189" s="16" t="s">
        <v>213</v>
      </c>
      <c r="B189" s="17" t="s">
        <v>21</v>
      </c>
      <c r="C189" s="17" t="s">
        <v>25</v>
      </c>
      <c r="D189" s="32" t="s">
        <v>214</v>
      </c>
      <c r="E189" s="18">
        <v>87.48</v>
      </c>
      <c r="F189" s="18">
        <v>43.17</v>
      </c>
      <c r="G189" s="19">
        <f t="shared" si="47"/>
        <v>3776.51</v>
      </c>
      <c r="H189" s="18">
        <v>87.48</v>
      </c>
      <c r="I189" s="36"/>
      <c r="J189" s="19">
        <f t="shared" si="48"/>
        <v>0</v>
      </c>
    </row>
    <row r="190" spans="1:10" x14ac:dyDescent="0.25">
      <c r="A190" s="16" t="s">
        <v>215</v>
      </c>
      <c r="B190" s="17" t="s">
        <v>21</v>
      </c>
      <c r="C190" s="17" t="s">
        <v>25</v>
      </c>
      <c r="D190" s="32" t="s">
        <v>216</v>
      </c>
      <c r="E190" s="18">
        <v>68.94</v>
      </c>
      <c r="F190" s="18">
        <v>35.049999999999997</v>
      </c>
      <c r="G190" s="19">
        <f t="shared" si="47"/>
        <v>2416.35</v>
      </c>
      <c r="H190" s="18">
        <v>68.94</v>
      </c>
      <c r="I190" s="36"/>
      <c r="J190" s="19">
        <f t="shared" si="48"/>
        <v>0</v>
      </c>
    </row>
    <row r="191" spans="1:10" x14ac:dyDescent="0.25">
      <c r="A191" s="20"/>
      <c r="B191" s="20"/>
      <c r="C191" s="20"/>
      <c r="D191" s="33" t="s">
        <v>313</v>
      </c>
      <c r="E191" s="18">
        <v>1</v>
      </c>
      <c r="F191" s="21">
        <f>SUM(G185:G190)</f>
        <v>9559.1200000000008</v>
      </c>
      <c r="G191" s="21">
        <f t="shared" si="47"/>
        <v>9559.1200000000008</v>
      </c>
      <c r="H191" s="18">
        <v>1</v>
      </c>
      <c r="I191" s="21">
        <f>SUM(J185:J190)</f>
        <v>0</v>
      </c>
      <c r="J191" s="21">
        <f t="shared" si="48"/>
        <v>0</v>
      </c>
    </row>
    <row r="192" spans="1:10" ht="0.95" customHeight="1" x14ac:dyDescent="0.25">
      <c r="A192" s="22"/>
      <c r="B192" s="22"/>
      <c r="C192" s="22"/>
      <c r="D192" s="34"/>
      <c r="E192" s="22"/>
      <c r="F192" s="22"/>
      <c r="G192" s="22"/>
      <c r="H192" s="22"/>
      <c r="I192" s="22"/>
      <c r="J192" s="22"/>
    </row>
    <row r="193" spans="1:10" x14ac:dyDescent="0.25">
      <c r="A193" s="20"/>
      <c r="B193" s="20"/>
      <c r="C193" s="20"/>
      <c r="D193" s="33" t="s">
        <v>314</v>
      </c>
      <c r="E193" s="18">
        <v>1</v>
      </c>
      <c r="F193" s="21">
        <f>G170+G179+G184</f>
        <v>24648.799999999999</v>
      </c>
      <c r="G193" s="21">
        <f>ROUND(E193*F193,2)</f>
        <v>24648.799999999999</v>
      </c>
      <c r="H193" s="18">
        <v>1</v>
      </c>
      <c r="I193" s="21">
        <f>J170+J179+J184</f>
        <v>0</v>
      </c>
      <c r="J193" s="21">
        <f>ROUND(H193*I193,2)</f>
        <v>0</v>
      </c>
    </row>
    <row r="194" spans="1:10" ht="0.95" customHeight="1" x14ac:dyDescent="0.25">
      <c r="A194" s="22"/>
      <c r="B194" s="22"/>
      <c r="C194" s="22"/>
      <c r="D194" s="34"/>
      <c r="E194" s="22"/>
      <c r="F194" s="22"/>
      <c r="G194" s="22"/>
      <c r="H194" s="22"/>
      <c r="I194" s="22"/>
      <c r="J194" s="22"/>
    </row>
    <row r="195" spans="1:10" x14ac:dyDescent="0.25">
      <c r="A195" s="12" t="s">
        <v>315</v>
      </c>
      <c r="B195" s="12" t="s">
        <v>9</v>
      </c>
      <c r="C195" s="12" t="s">
        <v>10</v>
      </c>
      <c r="D195" s="30" t="s">
        <v>316</v>
      </c>
      <c r="E195" s="13">
        <f t="shared" ref="E195:J195" si="49">E215</f>
        <v>1</v>
      </c>
      <c r="F195" s="13">
        <f t="shared" si="49"/>
        <v>22114.45</v>
      </c>
      <c r="G195" s="13">
        <f t="shared" si="49"/>
        <v>22114.45</v>
      </c>
      <c r="H195" s="13">
        <f t="shared" si="49"/>
        <v>1</v>
      </c>
      <c r="I195" s="13">
        <f t="shared" si="49"/>
        <v>0</v>
      </c>
      <c r="J195" s="13">
        <f t="shared" si="49"/>
        <v>0</v>
      </c>
    </row>
    <row r="196" spans="1:10" x14ac:dyDescent="0.25">
      <c r="A196" s="14" t="s">
        <v>317</v>
      </c>
      <c r="B196" s="14" t="s">
        <v>9</v>
      </c>
      <c r="C196" s="14" t="s">
        <v>10</v>
      </c>
      <c r="D196" s="31" t="s">
        <v>318</v>
      </c>
      <c r="E196" s="15">
        <f t="shared" ref="E196:J196" si="50">E202</f>
        <v>1</v>
      </c>
      <c r="F196" s="15">
        <f t="shared" si="50"/>
        <v>15947.04</v>
      </c>
      <c r="G196" s="15">
        <f t="shared" si="50"/>
        <v>15947.04</v>
      </c>
      <c r="H196" s="15">
        <f t="shared" si="50"/>
        <v>1</v>
      </c>
      <c r="I196" s="15">
        <f t="shared" si="50"/>
        <v>0</v>
      </c>
      <c r="J196" s="15">
        <f t="shared" si="50"/>
        <v>0</v>
      </c>
    </row>
    <row r="197" spans="1:10" x14ac:dyDescent="0.25">
      <c r="A197" s="16" t="s">
        <v>45</v>
      </c>
      <c r="B197" s="17" t="s">
        <v>21</v>
      </c>
      <c r="C197" s="17" t="s">
        <v>46</v>
      </c>
      <c r="D197" s="32" t="s">
        <v>47</v>
      </c>
      <c r="E197" s="18">
        <v>15.3</v>
      </c>
      <c r="F197" s="18">
        <v>10.89</v>
      </c>
      <c r="G197" s="19">
        <f t="shared" ref="G197:G202" si="51">ROUND(E197*F197,2)</f>
        <v>166.62</v>
      </c>
      <c r="H197" s="18">
        <v>15.3</v>
      </c>
      <c r="I197" s="36"/>
      <c r="J197" s="19">
        <f t="shared" ref="J197:J202" si="52">ROUND(H197*I197,2)</f>
        <v>0</v>
      </c>
    </row>
    <row r="198" spans="1:10" ht="22.5" x14ac:dyDescent="0.25">
      <c r="A198" s="16" t="s">
        <v>319</v>
      </c>
      <c r="B198" s="17" t="s">
        <v>21</v>
      </c>
      <c r="C198" s="17" t="s">
        <v>25</v>
      </c>
      <c r="D198" s="32" t="s">
        <v>320</v>
      </c>
      <c r="E198" s="18">
        <v>15.3</v>
      </c>
      <c r="F198" s="18">
        <v>6.15</v>
      </c>
      <c r="G198" s="19">
        <f t="shared" si="51"/>
        <v>94.1</v>
      </c>
      <c r="H198" s="18">
        <v>15.3</v>
      </c>
      <c r="I198" s="36"/>
      <c r="J198" s="19">
        <f t="shared" si="52"/>
        <v>0</v>
      </c>
    </row>
    <row r="199" spans="1:10" x14ac:dyDescent="0.25">
      <c r="A199" s="16" t="s">
        <v>321</v>
      </c>
      <c r="B199" s="17" t="s">
        <v>21</v>
      </c>
      <c r="C199" s="17" t="s">
        <v>38</v>
      </c>
      <c r="D199" s="32" t="s">
        <v>322</v>
      </c>
      <c r="E199" s="18">
        <v>3.06</v>
      </c>
      <c r="F199" s="18">
        <v>14.11</v>
      </c>
      <c r="G199" s="19">
        <f t="shared" si="51"/>
        <v>43.18</v>
      </c>
      <c r="H199" s="18">
        <v>3.06</v>
      </c>
      <c r="I199" s="36"/>
      <c r="J199" s="19">
        <f t="shared" si="52"/>
        <v>0</v>
      </c>
    </row>
    <row r="200" spans="1:10" ht="22.5" x14ac:dyDescent="0.25">
      <c r="A200" s="16" t="s">
        <v>323</v>
      </c>
      <c r="B200" s="17" t="s">
        <v>21</v>
      </c>
      <c r="C200" s="17" t="s">
        <v>38</v>
      </c>
      <c r="D200" s="32" t="s">
        <v>324</v>
      </c>
      <c r="E200" s="18">
        <v>52.02</v>
      </c>
      <c r="F200" s="18">
        <v>17.68</v>
      </c>
      <c r="G200" s="19">
        <f t="shared" si="51"/>
        <v>919.71</v>
      </c>
      <c r="H200" s="18">
        <v>52.02</v>
      </c>
      <c r="I200" s="36"/>
      <c r="J200" s="19">
        <f t="shared" si="52"/>
        <v>0</v>
      </c>
    </row>
    <row r="201" spans="1:10" ht="22.5" x14ac:dyDescent="0.25">
      <c r="A201" s="16" t="s">
        <v>325</v>
      </c>
      <c r="B201" s="17" t="s">
        <v>21</v>
      </c>
      <c r="C201" s="17" t="s">
        <v>25</v>
      </c>
      <c r="D201" s="32" t="s">
        <v>326</v>
      </c>
      <c r="E201" s="18">
        <v>55.08</v>
      </c>
      <c r="F201" s="18">
        <v>267.31</v>
      </c>
      <c r="G201" s="19">
        <f t="shared" si="51"/>
        <v>14723.43</v>
      </c>
      <c r="H201" s="18">
        <v>55.08</v>
      </c>
      <c r="I201" s="36"/>
      <c r="J201" s="19">
        <f t="shared" si="52"/>
        <v>0</v>
      </c>
    </row>
    <row r="202" spans="1:10" x14ac:dyDescent="0.25">
      <c r="A202" s="20"/>
      <c r="B202" s="20"/>
      <c r="C202" s="20"/>
      <c r="D202" s="33" t="s">
        <v>327</v>
      </c>
      <c r="E202" s="18">
        <v>1</v>
      </c>
      <c r="F202" s="21">
        <f>SUM(G197:G201)</f>
        <v>15947.04</v>
      </c>
      <c r="G202" s="21">
        <f t="shared" si="51"/>
        <v>15947.04</v>
      </c>
      <c r="H202" s="18">
        <v>1</v>
      </c>
      <c r="I202" s="21">
        <f>SUM(J197:J201)</f>
        <v>0</v>
      </c>
      <c r="J202" s="21">
        <f t="shared" si="52"/>
        <v>0</v>
      </c>
    </row>
    <row r="203" spans="1:10" ht="0.95" customHeight="1" x14ac:dyDescent="0.25">
      <c r="A203" s="22"/>
      <c r="B203" s="22"/>
      <c r="C203" s="22"/>
      <c r="D203" s="34"/>
      <c r="E203" s="22"/>
      <c r="F203" s="22"/>
      <c r="G203" s="22"/>
      <c r="H203" s="22"/>
      <c r="I203" s="22"/>
      <c r="J203" s="22"/>
    </row>
    <row r="204" spans="1:10" x14ac:dyDescent="0.25">
      <c r="A204" s="14" t="s">
        <v>328</v>
      </c>
      <c r="B204" s="14" t="s">
        <v>9</v>
      </c>
      <c r="C204" s="14" t="s">
        <v>10</v>
      </c>
      <c r="D204" s="31" t="s">
        <v>299</v>
      </c>
      <c r="E204" s="15">
        <f t="shared" ref="E204:J204" si="53">E213</f>
        <v>1</v>
      </c>
      <c r="F204" s="15">
        <f t="shared" si="53"/>
        <v>6167.41</v>
      </c>
      <c r="G204" s="15">
        <f t="shared" si="53"/>
        <v>6167.41</v>
      </c>
      <c r="H204" s="15">
        <f t="shared" si="53"/>
        <v>1</v>
      </c>
      <c r="I204" s="15">
        <f t="shared" si="53"/>
        <v>0</v>
      </c>
      <c r="J204" s="15">
        <f t="shared" si="53"/>
        <v>0</v>
      </c>
    </row>
    <row r="205" spans="1:10" ht="22.5" x14ac:dyDescent="0.25">
      <c r="A205" s="16" t="s">
        <v>329</v>
      </c>
      <c r="B205" s="17" t="s">
        <v>21</v>
      </c>
      <c r="C205" s="17" t="s">
        <v>38</v>
      </c>
      <c r="D205" s="32" t="s">
        <v>330</v>
      </c>
      <c r="E205" s="18">
        <v>1.53</v>
      </c>
      <c r="F205" s="18">
        <v>86.13</v>
      </c>
      <c r="G205" s="19">
        <f t="shared" ref="G205:G213" si="54">ROUND(E205*F205,2)</f>
        <v>131.78</v>
      </c>
      <c r="H205" s="18">
        <v>1.53</v>
      </c>
      <c r="I205" s="36"/>
      <c r="J205" s="19">
        <f t="shared" ref="J205:J213" si="55">ROUND(H205*I205,2)</f>
        <v>0</v>
      </c>
    </row>
    <row r="206" spans="1:10" ht="22.5" x14ac:dyDescent="0.25">
      <c r="A206" s="16" t="s">
        <v>331</v>
      </c>
      <c r="B206" s="17" t="s">
        <v>21</v>
      </c>
      <c r="C206" s="17" t="s">
        <v>38</v>
      </c>
      <c r="D206" s="32" t="s">
        <v>332</v>
      </c>
      <c r="E206" s="18">
        <v>4.59</v>
      </c>
      <c r="F206" s="18">
        <v>114.39</v>
      </c>
      <c r="G206" s="19">
        <f t="shared" si="54"/>
        <v>525.04999999999995</v>
      </c>
      <c r="H206" s="18">
        <v>4.59</v>
      </c>
      <c r="I206" s="36"/>
      <c r="J206" s="19">
        <f t="shared" si="55"/>
        <v>0</v>
      </c>
    </row>
    <row r="207" spans="1:10" ht="22.5" x14ac:dyDescent="0.25">
      <c r="A207" s="16" t="s">
        <v>333</v>
      </c>
      <c r="B207" s="17" t="s">
        <v>21</v>
      </c>
      <c r="C207" s="17" t="s">
        <v>38</v>
      </c>
      <c r="D207" s="32" t="s">
        <v>334</v>
      </c>
      <c r="E207" s="18">
        <v>13.5</v>
      </c>
      <c r="F207" s="18">
        <v>117.93</v>
      </c>
      <c r="G207" s="19">
        <f t="shared" si="54"/>
        <v>1592.06</v>
      </c>
      <c r="H207" s="18">
        <v>13.5</v>
      </c>
      <c r="I207" s="36"/>
      <c r="J207" s="19">
        <f t="shared" si="55"/>
        <v>0</v>
      </c>
    </row>
    <row r="208" spans="1:10" ht="22.5" x14ac:dyDescent="0.25">
      <c r="A208" s="16" t="s">
        <v>302</v>
      </c>
      <c r="B208" s="17" t="s">
        <v>21</v>
      </c>
      <c r="C208" s="17" t="s">
        <v>46</v>
      </c>
      <c r="D208" s="32" t="s">
        <v>303</v>
      </c>
      <c r="E208" s="18">
        <v>30</v>
      </c>
      <c r="F208" s="18">
        <v>11.66</v>
      </c>
      <c r="G208" s="19">
        <f t="shared" si="54"/>
        <v>349.8</v>
      </c>
      <c r="H208" s="18">
        <v>30</v>
      </c>
      <c r="I208" s="36"/>
      <c r="J208" s="19">
        <f t="shared" si="55"/>
        <v>0</v>
      </c>
    </row>
    <row r="209" spans="1:10" x14ac:dyDescent="0.25">
      <c r="A209" s="16" t="s">
        <v>335</v>
      </c>
      <c r="B209" s="17" t="s">
        <v>21</v>
      </c>
      <c r="C209" s="17" t="s">
        <v>25</v>
      </c>
      <c r="D209" s="32" t="s">
        <v>336</v>
      </c>
      <c r="E209" s="18">
        <v>41.4</v>
      </c>
      <c r="F209" s="18">
        <v>34.58</v>
      </c>
      <c r="G209" s="19">
        <f t="shared" si="54"/>
        <v>1431.61</v>
      </c>
      <c r="H209" s="18">
        <v>41.4</v>
      </c>
      <c r="I209" s="36"/>
      <c r="J209" s="19">
        <f t="shared" si="55"/>
        <v>0</v>
      </c>
    </row>
    <row r="210" spans="1:10" x14ac:dyDescent="0.25">
      <c r="A210" s="16" t="s">
        <v>337</v>
      </c>
      <c r="B210" s="17" t="s">
        <v>21</v>
      </c>
      <c r="C210" s="17" t="s">
        <v>43</v>
      </c>
      <c r="D210" s="32" t="s">
        <v>338</v>
      </c>
      <c r="E210" s="18">
        <v>1175.8499999999999</v>
      </c>
      <c r="F210" s="18">
        <v>1.37</v>
      </c>
      <c r="G210" s="19">
        <f t="shared" si="54"/>
        <v>1610.91</v>
      </c>
      <c r="H210" s="18">
        <v>1175.8499999999999</v>
      </c>
      <c r="I210" s="36"/>
      <c r="J210" s="19">
        <f t="shared" si="55"/>
        <v>0</v>
      </c>
    </row>
    <row r="211" spans="1:10" x14ac:dyDescent="0.25">
      <c r="A211" s="16" t="s">
        <v>339</v>
      </c>
      <c r="B211" s="17" t="s">
        <v>21</v>
      </c>
      <c r="C211" s="17" t="s">
        <v>22</v>
      </c>
      <c r="D211" s="32" t="s">
        <v>340</v>
      </c>
      <c r="E211" s="18">
        <v>4</v>
      </c>
      <c r="F211" s="18">
        <v>89.59</v>
      </c>
      <c r="G211" s="19">
        <f t="shared" si="54"/>
        <v>358.36</v>
      </c>
      <c r="H211" s="18">
        <v>4</v>
      </c>
      <c r="I211" s="36"/>
      <c r="J211" s="19">
        <f t="shared" si="55"/>
        <v>0</v>
      </c>
    </row>
    <row r="212" spans="1:10" x14ac:dyDescent="0.25">
      <c r="A212" s="16" t="s">
        <v>341</v>
      </c>
      <c r="B212" s="17" t="s">
        <v>21</v>
      </c>
      <c r="C212" s="17" t="s">
        <v>22</v>
      </c>
      <c r="D212" s="32" t="s">
        <v>342</v>
      </c>
      <c r="E212" s="18">
        <v>4</v>
      </c>
      <c r="F212" s="18">
        <v>41.96</v>
      </c>
      <c r="G212" s="19">
        <f t="shared" si="54"/>
        <v>167.84</v>
      </c>
      <c r="H212" s="18">
        <v>4</v>
      </c>
      <c r="I212" s="36"/>
      <c r="J212" s="19">
        <f t="shared" si="55"/>
        <v>0</v>
      </c>
    </row>
    <row r="213" spans="1:10" x14ac:dyDescent="0.25">
      <c r="A213" s="20"/>
      <c r="B213" s="20"/>
      <c r="C213" s="20"/>
      <c r="D213" s="33" t="s">
        <v>343</v>
      </c>
      <c r="E213" s="18">
        <v>1</v>
      </c>
      <c r="F213" s="21">
        <f>SUM(G205:G212)</f>
        <v>6167.41</v>
      </c>
      <c r="G213" s="21">
        <f t="shared" si="54"/>
        <v>6167.41</v>
      </c>
      <c r="H213" s="18">
        <v>1</v>
      </c>
      <c r="I213" s="21">
        <f>SUM(J205:J212)</f>
        <v>0</v>
      </c>
      <c r="J213" s="21">
        <f t="shared" si="55"/>
        <v>0</v>
      </c>
    </row>
    <row r="214" spans="1:10" ht="0.95" customHeight="1" x14ac:dyDescent="0.25">
      <c r="A214" s="22"/>
      <c r="B214" s="22"/>
      <c r="C214" s="22"/>
      <c r="D214" s="34"/>
      <c r="E214" s="22"/>
      <c r="F214" s="22"/>
      <c r="G214" s="22"/>
      <c r="H214" s="22"/>
      <c r="I214" s="22"/>
      <c r="J214" s="22"/>
    </row>
    <row r="215" spans="1:10" x14ac:dyDescent="0.25">
      <c r="A215" s="20"/>
      <c r="B215" s="20"/>
      <c r="C215" s="20"/>
      <c r="D215" s="33" t="s">
        <v>344</v>
      </c>
      <c r="E215" s="18">
        <v>1</v>
      </c>
      <c r="F215" s="21">
        <f>G196+G204</f>
        <v>22114.45</v>
      </c>
      <c r="G215" s="21">
        <f>ROUND(E215*F215,2)</f>
        <v>22114.45</v>
      </c>
      <c r="H215" s="18">
        <v>1</v>
      </c>
      <c r="I215" s="21">
        <f>J196+J204</f>
        <v>0</v>
      </c>
      <c r="J215" s="21">
        <f>ROUND(H215*I215,2)</f>
        <v>0</v>
      </c>
    </row>
    <row r="216" spans="1:10" ht="0.95" customHeight="1" x14ac:dyDescent="0.25">
      <c r="A216" s="22"/>
      <c r="B216" s="22"/>
      <c r="C216" s="22"/>
      <c r="D216" s="34"/>
      <c r="E216" s="22"/>
      <c r="F216" s="22"/>
      <c r="G216" s="22"/>
      <c r="H216" s="22"/>
      <c r="I216" s="22"/>
      <c r="J216" s="22"/>
    </row>
    <row r="217" spans="1:10" x14ac:dyDescent="0.25">
      <c r="A217" s="12" t="s">
        <v>345</v>
      </c>
      <c r="B217" s="12" t="s">
        <v>9</v>
      </c>
      <c r="C217" s="12" t="s">
        <v>10</v>
      </c>
      <c r="D217" s="30" t="s">
        <v>346</v>
      </c>
      <c r="E217" s="13">
        <f t="shared" ref="E217:J217" si="56">E239</f>
        <v>1</v>
      </c>
      <c r="F217" s="13">
        <f t="shared" si="56"/>
        <v>290795.39</v>
      </c>
      <c r="G217" s="13">
        <f t="shared" si="56"/>
        <v>290795.39</v>
      </c>
      <c r="H217" s="13">
        <f t="shared" si="56"/>
        <v>1</v>
      </c>
      <c r="I217" s="13">
        <f t="shared" si="56"/>
        <v>0</v>
      </c>
      <c r="J217" s="13">
        <f t="shared" si="56"/>
        <v>0</v>
      </c>
    </row>
    <row r="218" spans="1:10" x14ac:dyDescent="0.25">
      <c r="A218" s="14" t="s">
        <v>347</v>
      </c>
      <c r="B218" s="14" t="s">
        <v>9</v>
      </c>
      <c r="C218" s="14" t="s">
        <v>10</v>
      </c>
      <c r="D218" s="31" t="s">
        <v>318</v>
      </c>
      <c r="E218" s="15">
        <f t="shared" ref="E218:J218" si="57">E224</f>
        <v>1</v>
      </c>
      <c r="F218" s="15">
        <f t="shared" si="57"/>
        <v>186654.9</v>
      </c>
      <c r="G218" s="15">
        <f t="shared" si="57"/>
        <v>186654.9</v>
      </c>
      <c r="H218" s="15">
        <f t="shared" si="57"/>
        <v>1</v>
      </c>
      <c r="I218" s="15">
        <f t="shared" si="57"/>
        <v>0</v>
      </c>
      <c r="J218" s="15">
        <f t="shared" si="57"/>
        <v>0</v>
      </c>
    </row>
    <row r="219" spans="1:10" x14ac:dyDescent="0.25">
      <c r="A219" s="16" t="s">
        <v>45</v>
      </c>
      <c r="B219" s="17" t="s">
        <v>21</v>
      </c>
      <c r="C219" s="17" t="s">
        <v>46</v>
      </c>
      <c r="D219" s="32" t="s">
        <v>47</v>
      </c>
      <c r="E219" s="18">
        <v>121.2</v>
      </c>
      <c r="F219" s="18">
        <v>10.89</v>
      </c>
      <c r="G219" s="19">
        <f t="shared" ref="G219:G224" si="58">ROUND(E219*F219,2)</f>
        <v>1319.87</v>
      </c>
      <c r="H219" s="18">
        <v>121.2</v>
      </c>
      <c r="I219" s="36"/>
      <c r="J219" s="19">
        <f t="shared" ref="J219:J224" si="59">ROUND(H219*I219,2)</f>
        <v>0</v>
      </c>
    </row>
    <row r="220" spans="1:10" ht="22.5" x14ac:dyDescent="0.25">
      <c r="A220" s="16" t="s">
        <v>319</v>
      </c>
      <c r="B220" s="17" t="s">
        <v>21</v>
      </c>
      <c r="C220" s="17" t="s">
        <v>25</v>
      </c>
      <c r="D220" s="32" t="s">
        <v>320</v>
      </c>
      <c r="E220" s="18">
        <v>152.88</v>
      </c>
      <c r="F220" s="18">
        <v>6.15</v>
      </c>
      <c r="G220" s="19">
        <f t="shared" si="58"/>
        <v>940.21</v>
      </c>
      <c r="H220" s="18">
        <v>152.88</v>
      </c>
      <c r="I220" s="36"/>
      <c r="J220" s="19">
        <f t="shared" si="59"/>
        <v>0</v>
      </c>
    </row>
    <row r="221" spans="1:10" x14ac:dyDescent="0.25">
      <c r="A221" s="16" t="s">
        <v>321</v>
      </c>
      <c r="B221" s="17" t="s">
        <v>21</v>
      </c>
      <c r="C221" s="17" t="s">
        <v>38</v>
      </c>
      <c r="D221" s="32" t="s">
        <v>322</v>
      </c>
      <c r="E221" s="18">
        <v>30.58</v>
      </c>
      <c r="F221" s="18">
        <v>14.11</v>
      </c>
      <c r="G221" s="19">
        <f t="shared" si="58"/>
        <v>431.48</v>
      </c>
      <c r="H221" s="18">
        <v>30.58</v>
      </c>
      <c r="I221" s="36"/>
      <c r="J221" s="19">
        <f t="shared" si="59"/>
        <v>0</v>
      </c>
    </row>
    <row r="222" spans="1:10" ht="22.5" x14ac:dyDescent="0.25">
      <c r="A222" s="16" t="s">
        <v>323</v>
      </c>
      <c r="B222" s="17" t="s">
        <v>21</v>
      </c>
      <c r="C222" s="17" t="s">
        <v>38</v>
      </c>
      <c r="D222" s="32" t="s">
        <v>324</v>
      </c>
      <c r="E222" s="18">
        <v>825.55</v>
      </c>
      <c r="F222" s="18">
        <v>17.68</v>
      </c>
      <c r="G222" s="19">
        <f t="shared" si="58"/>
        <v>14595.72</v>
      </c>
      <c r="H222" s="18">
        <v>825.55</v>
      </c>
      <c r="I222" s="36"/>
      <c r="J222" s="19">
        <f t="shared" si="59"/>
        <v>0</v>
      </c>
    </row>
    <row r="223" spans="1:10" ht="22.5" x14ac:dyDescent="0.25">
      <c r="A223" s="16" t="s">
        <v>325</v>
      </c>
      <c r="B223" s="17" t="s">
        <v>21</v>
      </c>
      <c r="C223" s="17" t="s">
        <v>25</v>
      </c>
      <c r="D223" s="32" t="s">
        <v>326</v>
      </c>
      <c r="E223" s="18">
        <v>633.6</v>
      </c>
      <c r="F223" s="18">
        <v>267.31</v>
      </c>
      <c r="G223" s="19">
        <f t="shared" si="58"/>
        <v>169367.62</v>
      </c>
      <c r="H223" s="18">
        <v>633.6</v>
      </c>
      <c r="I223" s="36"/>
      <c r="J223" s="19">
        <f t="shared" si="59"/>
        <v>0</v>
      </c>
    </row>
    <row r="224" spans="1:10" x14ac:dyDescent="0.25">
      <c r="A224" s="20"/>
      <c r="B224" s="20"/>
      <c r="C224" s="20"/>
      <c r="D224" s="33" t="s">
        <v>348</v>
      </c>
      <c r="E224" s="18">
        <v>1</v>
      </c>
      <c r="F224" s="21">
        <f>SUM(G219:G223)</f>
        <v>186654.9</v>
      </c>
      <c r="G224" s="21">
        <f t="shared" si="58"/>
        <v>186654.9</v>
      </c>
      <c r="H224" s="18">
        <v>1</v>
      </c>
      <c r="I224" s="21">
        <f>SUM(J219:J223)</f>
        <v>0</v>
      </c>
      <c r="J224" s="21">
        <f t="shared" si="59"/>
        <v>0</v>
      </c>
    </row>
    <row r="225" spans="1:10" ht="0.95" customHeight="1" x14ac:dyDescent="0.25">
      <c r="A225" s="22"/>
      <c r="B225" s="22"/>
      <c r="C225" s="22"/>
      <c r="D225" s="34"/>
      <c r="E225" s="22"/>
      <c r="F225" s="22"/>
      <c r="G225" s="22"/>
      <c r="H225" s="22"/>
      <c r="I225" s="22"/>
      <c r="J225" s="22"/>
    </row>
    <row r="226" spans="1:10" x14ac:dyDescent="0.25">
      <c r="A226" s="14" t="s">
        <v>349</v>
      </c>
      <c r="B226" s="14" t="s">
        <v>9</v>
      </c>
      <c r="C226" s="14" t="s">
        <v>10</v>
      </c>
      <c r="D226" s="31" t="s">
        <v>299</v>
      </c>
      <c r="E226" s="15">
        <f t="shared" ref="E226:J226" si="60">E237</f>
        <v>1</v>
      </c>
      <c r="F226" s="15">
        <f t="shared" si="60"/>
        <v>104140.49</v>
      </c>
      <c r="G226" s="15">
        <f t="shared" si="60"/>
        <v>104140.49</v>
      </c>
      <c r="H226" s="15">
        <f t="shared" si="60"/>
        <v>1</v>
      </c>
      <c r="I226" s="15">
        <f t="shared" si="60"/>
        <v>0</v>
      </c>
      <c r="J226" s="15">
        <f t="shared" si="60"/>
        <v>0</v>
      </c>
    </row>
    <row r="227" spans="1:10" ht="22.5" x14ac:dyDescent="0.25">
      <c r="A227" s="16" t="s">
        <v>329</v>
      </c>
      <c r="B227" s="17" t="s">
        <v>21</v>
      </c>
      <c r="C227" s="17" t="s">
        <v>38</v>
      </c>
      <c r="D227" s="32" t="s">
        <v>330</v>
      </c>
      <c r="E227" s="18">
        <v>15.29</v>
      </c>
      <c r="F227" s="18">
        <v>86.13</v>
      </c>
      <c r="G227" s="19">
        <f t="shared" ref="G227:G237" si="61">ROUND(E227*F227,2)</f>
        <v>1316.93</v>
      </c>
      <c r="H227" s="18">
        <v>15.29</v>
      </c>
      <c r="I227" s="36"/>
      <c r="J227" s="19">
        <f t="shared" ref="J227:J237" si="62">ROUND(H227*I227,2)</f>
        <v>0</v>
      </c>
    </row>
    <row r="228" spans="1:10" ht="22.5" x14ac:dyDescent="0.25">
      <c r="A228" s="16" t="s">
        <v>331</v>
      </c>
      <c r="B228" s="17" t="s">
        <v>21</v>
      </c>
      <c r="C228" s="17" t="s">
        <v>38</v>
      </c>
      <c r="D228" s="32" t="s">
        <v>332</v>
      </c>
      <c r="E228" s="18">
        <v>66.17</v>
      </c>
      <c r="F228" s="18">
        <v>114.39</v>
      </c>
      <c r="G228" s="19">
        <f t="shared" si="61"/>
        <v>7569.19</v>
      </c>
      <c r="H228" s="18">
        <v>66.17</v>
      </c>
      <c r="I228" s="36"/>
      <c r="J228" s="19">
        <f t="shared" si="62"/>
        <v>0</v>
      </c>
    </row>
    <row r="229" spans="1:10" ht="22.5" x14ac:dyDescent="0.25">
      <c r="A229" s="16" t="s">
        <v>333</v>
      </c>
      <c r="B229" s="17" t="s">
        <v>21</v>
      </c>
      <c r="C229" s="17" t="s">
        <v>38</v>
      </c>
      <c r="D229" s="32" t="s">
        <v>334</v>
      </c>
      <c r="E229" s="18">
        <v>202.52</v>
      </c>
      <c r="F229" s="18">
        <v>117.93</v>
      </c>
      <c r="G229" s="19">
        <f t="shared" si="61"/>
        <v>23883.18</v>
      </c>
      <c r="H229" s="18">
        <v>202.52</v>
      </c>
      <c r="I229" s="36"/>
      <c r="J229" s="19">
        <f t="shared" si="62"/>
        <v>0</v>
      </c>
    </row>
    <row r="230" spans="1:10" ht="22.5" x14ac:dyDescent="0.25">
      <c r="A230" s="16" t="s">
        <v>302</v>
      </c>
      <c r="B230" s="17" t="s">
        <v>21</v>
      </c>
      <c r="C230" s="17" t="s">
        <v>46</v>
      </c>
      <c r="D230" s="32" t="s">
        <v>303</v>
      </c>
      <c r="E230" s="18">
        <v>460.8</v>
      </c>
      <c r="F230" s="18">
        <v>11.66</v>
      </c>
      <c r="G230" s="19">
        <f t="shared" si="61"/>
        <v>5372.93</v>
      </c>
      <c r="H230" s="18">
        <v>460.8</v>
      </c>
      <c r="I230" s="36"/>
      <c r="J230" s="19">
        <f t="shared" si="62"/>
        <v>0</v>
      </c>
    </row>
    <row r="231" spans="1:10" x14ac:dyDescent="0.25">
      <c r="A231" s="16" t="s">
        <v>350</v>
      </c>
      <c r="B231" s="17" t="s">
        <v>21</v>
      </c>
      <c r="C231" s="17" t="s">
        <v>25</v>
      </c>
      <c r="D231" s="32" t="s">
        <v>351</v>
      </c>
      <c r="E231" s="18">
        <v>495.34</v>
      </c>
      <c r="F231" s="18">
        <v>57.08</v>
      </c>
      <c r="G231" s="19">
        <f t="shared" si="61"/>
        <v>28274.01</v>
      </c>
      <c r="H231" s="18">
        <v>495.34</v>
      </c>
      <c r="I231" s="36"/>
      <c r="J231" s="19">
        <f t="shared" si="62"/>
        <v>0</v>
      </c>
    </row>
    <row r="232" spans="1:10" x14ac:dyDescent="0.25">
      <c r="A232" s="16" t="s">
        <v>337</v>
      </c>
      <c r="B232" s="17" t="s">
        <v>21</v>
      </c>
      <c r="C232" s="17" t="s">
        <v>43</v>
      </c>
      <c r="D232" s="32" t="s">
        <v>338</v>
      </c>
      <c r="E232" s="18">
        <v>24466.2</v>
      </c>
      <c r="F232" s="18">
        <v>1.37</v>
      </c>
      <c r="G232" s="19">
        <f t="shared" si="61"/>
        <v>33518.69</v>
      </c>
      <c r="H232" s="18">
        <v>24466.2</v>
      </c>
      <c r="I232" s="36"/>
      <c r="J232" s="19">
        <f t="shared" si="62"/>
        <v>0</v>
      </c>
    </row>
    <row r="233" spans="1:10" x14ac:dyDescent="0.25">
      <c r="A233" s="16" t="s">
        <v>352</v>
      </c>
      <c r="B233" s="17" t="s">
        <v>21</v>
      </c>
      <c r="C233" s="17" t="s">
        <v>22</v>
      </c>
      <c r="D233" s="32" t="s">
        <v>353</v>
      </c>
      <c r="E233" s="18">
        <v>14</v>
      </c>
      <c r="F233" s="18">
        <v>43.1</v>
      </c>
      <c r="G233" s="19">
        <f t="shared" si="61"/>
        <v>603.4</v>
      </c>
      <c r="H233" s="18">
        <v>14</v>
      </c>
      <c r="I233" s="36"/>
      <c r="J233" s="19">
        <f t="shared" si="62"/>
        <v>0</v>
      </c>
    </row>
    <row r="234" spans="1:10" x14ac:dyDescent="0.25">
      <c r="A234" s="16" t="s">
        <v>354</v>
      </c>
      <c r="B234" s="17" t="s">
        <v>21</v>
      </c>
      <c r="C234" s="17" t="s">
        <v>46</v>
      </c>
      <c r="D234" s="32" t="s">
        <v>355</v>
      </c>
      <c r="E234" s="18">
        <v>12</v>
      </c>
      <c r="F234" s="18">
        <v>78.48</v>
      </c>
      <c r="G234" s="19">
        <f t="shared" si="61"/>
        <v>941.76</v>
      </c>
      <c r="H234" s="18">
        <v>12</v>
      </c>
      <c r="I234" s="36"/>
      <c r="J234" s="19">
        <f t="shared" si="62"/>
        <v>0</v>
      </c>
    </row>
    <row r="235" spans="1:10" x14ac:dyDescent="0.25">
      <c r="A235" s="16" t="s">
        <v>356</v>
      </c>
      <c r="B235" s="17" t="s">
        <v>21</v>
      </c>
      <c r="C235" s="17" t="s">
        <v>46</v>
      </c>
      <c r="D235" s="32" t="s">
        <v>357</v>
      </c>
      <c r="E235" s="18">
        <v>54</v>
      </c>
      <c r="F235" s="18">
        <v>29.9</v>
      </c>
      <c r="G235" s="19">
        <f t="shared" si="61"/>
        <v>1614.6</v>
      </c>
      <c r="H235" s="18">
        <v>54</v>
      </c>
      <c r="I235" s="36"/>
      <c r="J235" s="19">
        <f t="shared" si="62"/>
        <v>0</v>
      </c>
    </row>
    <row r="236" spans="1:10" x14ac:dyDescent="0.25">
      <c r="A236" s="16" t="s">
        <v>236</v>
      </c>
      <c r="B236" s="17" t="s">
        <v>21</v>
      </c>
      <c r="C236" s="17" t="s">
        <v>22</v>
      </c>
      <c r="D236" s="32" t="s">
        <v>237</v>
      </c>
      <c r="E236" s="18">
        <v>6</v>
      </c>
      <c r="F236" s="18">
        <v>174.3</v>
      </c>
      <c r="G236" s="19">
        <f t="shared" si="61"/>
        <v>1045.8</v>
      </c>
      <c r="H236" s="18">
        <v>6</v>
      </c>
      <c r="I236" s="36"/>
      <c r="J236" s="19">
        <f t="shared" si="62"/>
        <v>0</v>
      </c>
    </row>
    <row r="237" spans="1:10" x14ac:dyDescent="0.25">
      <c r="A237" s="20"/>
      <c r="B237" s="20"/>
      <c r="C237" s="20"/>
      <c r="D237" s="33" t="s">
        <v>358</v>
      </c>
      <c r="E237" s="18">
        <v>1</v>
      </c>
      <c r="F237" s="21">
        <f>SUM(G227:G236)</f>
        <v>104140.49</v>
      </c>
      <c r="G237" s="21">
        <f t="shared" si="61"/>
        <v>104140.49</v>
      </c>
      <c r="H237" s="18">
        <v>1</v>
      </c>
      <c r="I237" s="21">
        <f>SUM(J227:J236)</f>
        <v>0</v>
      </c>
      <c r="J237" s="21">
        <f t="shared" si="62"/>
        <v>0</v>
      </c>
    </row>
    <row r="238" spans="1:10" ht="0.95" customHeight="1" x14ac:dyDescent="0.25">
      <c r="A238" s="22"/>
      <c r="B238" s="22"/>
      <c r="C238" s="22"/>
      <c r="D238" s="34"/>
      <c r="E238" s="22"/>
      <c r="F238" s="22"/>
      <c r="G238" s="22"/>
      <c r="H238" s="22"/>
      <c r="I238" s="22"/>
      <c r="J238" s="22"/>
    </row>
    <row r="239" spans="1:10" x14ac:dyDescent="0.25">
      <c r="A239" s="20"/>
      <c r="B239" s="20"/>
      <c r="C239" s="20"/>
      <c r="D239" s="33" t="s">
        <v>359</v>
      </c>
      <c r="E239" s="18">
        <v>1</v>
      </c>
      <c r="F239" s="21">
        <f>G218+G226</f>
        <v>290795.39</v>
      </c>
      <c r="G239" s="21">
        <f>ROUND(E239*F239,2)</f>
        <v>290795.39</v>
      </c>
      <c r="H239" s="18">
        <v>1</v>
      </c>
      <c r="I239" s="21">
        <f>J218+J226</f>
        <v>0</v>
      </c>
      <c r="J239" s="21">
        <f>ROUND(H239*I239,2)</f>
        <v>0</v>
      </c>
    </row>
    <row r="240" spans="1:10" ht="0.95" customHeight="1" x14ac:dyDescent="0.25">
      <c r="A240" s="22"/>
      <c r="B240" s="22"/>
      <c r="C240" s="22"/>
      <c r="D240" s="34"/>
      <c r="E240" s="22"/>
      <c r="F240" s="22"/>
      <c r="G240" s="22"/>
      <c r="H240" s="22"/>
      <c r="I240" s="22"/>
      <c r="J240" s="22"/>
    </row>
    <row r="241" spans="1:10" x14ac:dyDescent="0.25">
      <c r="A241" s="12" t="s">
        <v>360</v>
      </c>
      <c r="B241" s="12" t="s">
        <v>9</v>
      </c>
      <c r="C241" s="12" t="s">
        <v>10</v>
      </c>
      <c r="D241" s="30" t="s">
        <v>361</v>
      </c>
      <c r="E241" s="13">
        <f t="shared" ref="E241:J241" si="63">E270</f>
        <v>1</v>
      </c>
      <c r="F241" s="13">
        <f t="shared" si="63"/>
        <v>21246.99</v>
      </c>
      <c r="G241" s="13">
        <f t="shared" si="63"/>
        <v>21246.99</v>
      </c>
      <c r="H241" s="13">
        <f t="shared" si="63"/>
        <v>1</v>
      </c>
      <c r="I241" s="13">
        <f t="shared" si="63"/>
        <v>0</v>
      </c>
      <c r="J241" s="13">
        <f t="shared" si="63"/>
        <v>0</v>
      </c>
    </row>
    <row r="242" spans="1:10" x14ac:dyDescent="0.25">
      <c r="A242" s="14" t="s">
        <v>362</v>
      </c>
      <c r="B242" s="14" t="s">
        <v>9</v>
      </c>
      <c r="C242" s="14" t="s">
        <v>10</v>
      </c>
      <c r="D242" s="31" t="s">
        <v>318</v>
      </c>
      <c r="E242" s="15">
        <f t="shared" ref="E242:J242" si="64">E247</f>
        <v>1</v>
      </c>
      <c r="F242" s="15">
        <f t="shared" si="64"/>
        <v>1666.77</v>
      </c>
      <c r="G242" s="15">
        <f t="shared" si="64"/>
        <v>1666.77</v>
      </c>
      <c r="H242" s="15">
        <f t="shared" si="64"/>
        <v>1</v>
      </c>
      <c r="I242" s="15">
        <f t="shared" si="64"/>
        <v>0</v>
      </c>
      <c r="J242" s="15">
        <f t="shared" si="64"/>
        <v>0</v>
      </c>
    </row>
    <row r="243" spans="1:10" x14ac:dyDescent="0.25">
      <c r="A243" s="16" t="s">
        <v>45</v>
      </c>
      <c r="B243" s="17" t="s">
        <v>21</v>
      </c>
      <c r="C243" s="17" t="s">
        <v>46</v>
      </c>
      <c r="D243" s="32" t="s">
        <v>47</v>
      </c>
      <c r="E243" s="18">
        <v>45.84</v>
      </c>
      <c r="F243" s="18">
        <v>10.89</v>
      </c>
      <c r="G243" s="19">
        <f>ROUND(E243*F243,2)</f>
        <v>499.2</v>
      </c>
      <c r="H243" s="18">
        <v>45.84</v>
      </c>
      <c r="I243" s="36"/>
      <c r="J243" s="19">
        <f>ROUND(H243*I243,2)</f>
        <v>0</v>
      </c>
    </row>
    <row r="244" spans="1:10" ht="22.5" x14ac:dyDescent="0.25">
      <c r="A244" s="16" t="s">
        <v>319</v>
      </c>
      <c r="B244" s="17" t="s">
        <v>21</v>
      </c>
      <c r="C244" s="17" t="s">
        <v>25</v>
      </c>
      <c r="D244" s="32" t="s">
        <v>320</v>
      </c>
      <c r="E244" s="18">
        <v>47.94</v>
      </c>
      <c r="F244" s="18">
        <v>6.15</v>
      </c>
      <c r="G244" s="19">
        <f>ROUND(E244*F244,2)</f>
        <v>294.83</v>
      </c>
      <c r="H244" s="18">
        <v>47.94</v>
      </c>
      <c r="I244" s="36"/>
      <c r="J244" s="19">
        <f>ROUND(H244*I244,2)</f>
        <v>0</v>
      </c>
    </row>
    <row r="245" spans="1:10" x14ac:dyDescent="0.25">
      <c r="A245" s="16" t="s">
        <v>321</v>
      </c>
      <c r="B245" s="17" t="s">
        <v>21</v>
      </c>
      <c r="C245" s="17" t="s">
        <v>38</v>
      </c>
      <c r="D245" s="32" t="s">
        <v>322</v>
      </c>
      <c r="E245" s="18">
        <v>9.59</v>
      </c>
      <c r="F245" s="18">
        <v>14.11</v>
      </c>
      <c r="G245" s="19">
        <f>ROUND(E245*F245,2)</f>
        <v>135.31</v>
      </c>
      <c r="H245" s="18">
        <v>9.59</v>
      </c>
      <c r="I245" s="36"/>
      <c r="J245" s="19">
        <f>ROUND(H245*I245,2)</f>
        <v>0</v>
      </c>
    </row>
    <row r="246" spans="1:10" ht="22.5" x14ac:dyDescent="0.25">
      <c r="A246" s="16" t="s">
        <v>323</v>
      </c>
      <c r="B246" s="17" t="s">
        <v>21</v>
      </c>
      <c r="C246" s="17" t="s">
        <v>38</v>
      </c>
      <c r="D246" s="32" t="s">
        <v>324</v>
      </c>
      <c r="E246" s="18">
        <v>41.71</v>
      </c>
      <c r="F246" s="18">
        <v>17.68</v>
      </c>
      <c r="G246" s="19">
        <f>ROUND(E246*F246,2)</f>
        <v>737.43</v>
      </c>
      <c r="H246" s="18">
        <v>41.71</v>
      </c>
      <c r="I246" s="36"/>
      <c r="J246" s="19">
        <f>ROUND(H246*I246,2)</f>
        <v>0</v>
      </c>
    </row>
    <row r="247" spans="1:10" x14ac:dyDescent="0.25">
      <c r="A247" s="20"/>
      <c r="B247" s="20"/>
      <c r="C247" s="20"/>
      <c r="D247" s="33" t="s">
        <v>363</v>
      </c>
      <c r="E247" s="18">
        <v>1</v>
      </c>
      <c r="F247" s="21">
        <f>SUM(G243:G246)</f>
        <v>1666.77</v>
      </c>
      <c r="G247" s="21">
        <f>ROUND(E247*F247,2)</f>
        <v>1666.77</v>
      </c>
      <c r="H247" s="18">
        <v>1</v>
      </c>
      <c r="I247" s="21">
        <f>SUM(J243:J246)</f>
        <v>0</v>
      </c>
      <c r="J247" s="21">
        <f>ROUND(H247*I247,2)</f>
        <v>0</v>
      </c>
    </row>
    <row r="248" spans="1:10" ht="0.95" customHeight="1" x14ac:dyDescent="0.25">
      <c r="A248" s="22"/>
      <c r="B248" s="22"/>
      <c r="C248" s="22"/>
      <c r="D248" s="34"/>
      <c r="E248" s="22"/>
      <c r="F248" s="22"/>
      <c r="G248" s="22"/>
      <c r="H248" s="22"/>
      <c r="I248" s="22"/>
      <c r="J248" s="22"/>
    </row>
    <row r="249" spans="1:10" x14ac:dyDescent="0.25">
      <c r="A249" s="14" t="s">
        <v>364</v>
      </c>
      <c r="B249" s="14" t="s">
        <v>9</v>
      </c>
      <c r="C249" s="14" t="s">
        <v>10</v>
      </c>
      <c r="D249" s="31" t="s">
        <v>299</v>
      </c>
      <c r="E249" s="15">
        <f t="shared" ref="E249:J249" si="65">E259</f>
        <v>1</v>
      </c>
      <c r="F249" s="15">
        <f t="shared" si="65"/>
        <v>10490.79</v>
      </c>
      <c r="G249" s="15">
        <f t="shared" si="65"/>
        <v>10490.79</v>
      </c>
      <c r="H249" s="15">
        <f t="shared" si="65"/>
        <v>1</v>
      </c>
      <c r="I249" s="15">
        <f t="shared" si="65"/>
        <v>0</v>
      </c>
      <c r="J249" s="15">
        <f t="shared" si="65"/>
        <v>0</v>
      </c>
    </row>
    <row r="250" spans="1:10" ht="22.5" x14ac:dyDescent="0.25">
      <c r="A250" s="16" t="s">
        <v>329</v>
      </c>
      <c r="B250" s="17" t="s">
        <v>21</v>
      </c>
      <c r="C250" s="17" t="s">
        <v>38</v>
      </c>
      <c r="D250" s="32" t="s">
        <v>330</v>
      </c>
      <c r="E250" s="18">
        <v>4.79</v>
      </c>
      <c r="F250" s="18">
        <v>86.13</v>
      </c>
      <c r="G250" s="19">
        <f t="shared" ref="G250:G259" si="66">ROUND(E250*F250,2)</f>
        <v>412.56</v>
      </c>
      <c r="H250" s="18">
        <v>4.79</v>
      </c>
      <c r="I250" s="36"/>
      <c r="J250" s="19">
        <f t="shared" ref="J250:J259" si="67">ROUND(H250*I250,2)</f>
        <v>0</v>
      </c>
    </row>
    <row r="251" spans="1:10" ht="22.5" x14ac:dyDescent="0.25">
      <c r="A251" s="16" t="s">
        <v>331</v>
      </c>
      <c r="B251" s="17" t="s">
        <v>21</v>
      </c>
      <c r="C251" s="17" t="s">
        <v>38</v>
      </c>
      <c r="D251" s="32" t="s">
        <v>332</v>
      </c>
      <c r="E251" s="18">
        <v>16.78</v>
      </c>
      <c r="F251" s="18">
        <v>114.39</v>
      </c>
      <c r="G251" s="19">
        <f t="shared" si="66"/>
        <v>1919.46</v>
      </c>
      <c r="H251" s="18">
        <v>16.78</v>
      </c>
      <c r="I251" s="36"/>
      <c r="J251" s="19">
        <f t="shared" si="67"/>
        <v>0</v>
      </c>
    </row>
    <row r="252" spans="1:10" ht="22.5" x14ac:dyDescent="0.25">
      <c r="A252" s="16" t="s">
        <v>333</v>
      </c>
      <c r="B252" s="17" t="s">
        <v>21</v>
      </c>
      <c r="C252" s="17" t="s">
        <v>38</v>
      </c>
      <c r="D252" s="32" t="s">
        <v>334</v>
      </c>
      <c r="E252" s="18">
        <v>7.12</v>
      </c>
      <c r="F252" s="18">
        <v>117.93</v>
      </c>
      <c r="G252" s="19">
        <f t="shared" si="66"/>
        <v>839.66</v>
      </c>
      <c r="H252" s="18">
        <v>7.12</v>
      </c>
      <c r="I252" s="36"/>
      <c r="J252" s="19">
        <f t="shared" si="67"/>
        <v>0</v>
      </c>
    </row>
    <row r="253" spans="1:10" ht="22.5" x14ac:dyDescent="0.25">
      <c r="A253" s="16" t="s">
        <v>302</v>
      </c>
      <c r="B253" s="17" t="s">
        <v>21</v>
      </c>
      <c r="C253" s="17" t="s">
        <v>46</v>
      </c>
      <c r="D253" s="32" t="s">
        <v>303</v>
      </c>
      <c r="E253" s="18">
        <v>45.84</v>
      </c>
      <c r="F253" s="18">
        <v>11.66</v>
      </c>
      <c r="G253" s="19">
        <f t="shared" si="66"/>
        <v>534.49</v>
      </c>
      <c r="H253" s="18">
        <v>45.84</v>
      </c>
      <c r="I253" s="36"/>
      <c r="J253" s="19">
        <f t="shared" si="67"/>
        <v>0</v>
      </c>
    </row>
    <row r="254" spans="1:10" x14ac:dyDescent="0.25">
      <c r="A254" s="16" t="s">
        <v>335</v>
      </c>
      <c r="B254" s="17" t="s">
        <v>21</v>
      </c>
      <c r="C254" s="17" t="s">
        <v>25</v>
      </c>
      <c r="D254" s="32" t="s">
        <v>336</v>
      </c>
      <c r="E254" s="18">
        <v>20.03</v>
      </c>
      <c r="F254" s="18">
        <v>34.58</v>
      </c>
      <c r="G254" s="19">
        <f t="shared" si="66"/>
        <v>692.64</v>
      </c>
      <c r="H254" s="18">
        <v>20.03</v>
      </c>
      <c r="I254" s="36"/>
      <c r="J254" s="19">
        <f t="shared" si="67"/>
        <v>0</v>
      </c>
    </row>
    <row r="255" spans="1:10" x14ac:dyDescent="0.25">
      <c r="A255" s="16" t="s">
        <v>337</v>
      </c>
      <c r="B255" s="17" t="s">
        <v>21</v>
      </c>
      <c r="C255" s="17" t="s">
        <v>43</v>
      </c>
      <c r="D255" s="32" t="s">
        <v>338</v>
      </c>
      <c r="E255" s="18">
        <v>2946.9</v>
      </c>
      <c r="F255" s="18">
        <v>1.37</v>
      </c>
      <c r="G255" s="19">
        <f t="shared" si="66"/>
        <v>4037.25</v>
      </c>
      <c r="H255" s="18">
        <v>2946.9</v>
      </c>
      <c r="I255" s="36"/>
      <c r="J255" s="19">
        <f t="shared" si="67"/>
        <v>0</v>
      </c>
    </row>
    <row r="256" spans="1:10" x14ac:dyDescent="0.25">
      <c r="A256" s="16" t="s">
        <v>365</v>
      </c>
      <c r="B256" s="17" t="s">
        <v>21</v>
      </c>
      <c r="C256" s="17" t="s">
        <v>22</v>
      </c>
      <c r="D256" s="32" t="s">
        <v>366</v>
      </c>
      <c r="E256" s="18">
        <v>30</v>
      </c>
      <c r="F256" s="18">
        <v>23.54</v>
      </c>
      <c r="G256" s="19">
        <f t="shared" si="66"/>
        <v>706.2</v>
      </c>
      <c r="H256" s="18">
        <v>30</v>
      </c>
      <c r="I256" s="36"/>
      <c r="J256" s="19">
        <f t="shared" si="67"/>
        <v>0</v>
      </c>
    </row>
    <row r="257" spans="1:10" x14ac:dyDescent="0.25">
      <c r="A257" s="16" t="s">
        <v>367</v>
      </c>
      <c r="B257" s="17" t="s">
        <v>21</v>
      </c>
      <c r="C257" s="17" t="s">
        <v>22</v>
      </c>
      <c r="D257" s="32" t="s">
        <v>368</v>
      </c>
      <c r="E257" s="18">
        <v>24</v>
      </c>
      <c r="F257" s="18">
        <v>43.19</v>
      </c>
      <c r="G257" s="19">
        <f t="shared" si="66"/>
        <v>1036.56</v>
      </c>
      <c r="H257" s="18">
        <v>24</v>
      </c>
      <c r="I257" s="36"/>
      <c r="J257" s="19">
        <f t="shared" si="67"/>
        <v>0</v>
      </c>
    </row>
    <row r="258" spans="1:10" x14ac:dyDescent="0.25">
      <c r="A258" s="16" t="s">
        <v>369</v>
      </c>
      <c r="B258" s="17" t="s">
        <v>21</v>
      </c>
      <c r="C258" s="17" t="s">
        <v>22</v>
      </c>
      <c r="D258" s="32" t="s">
        <v>370</v>
      </c>
      <c r="E258" s="18">
        <v>3</v>
      </c>
      <c r="F258" s="18">
        <v>103.99</v>
      </c>
      <c r="G258" s="19">
        <f t="shared" si="66"/>
        <v>311.97000000000003</v>
      </c>
      <c r="H258" s="18">
        <v>3</v>
      </c>
      <c r="I258" s="36"/>
      <c r="J258" s="19">
        <f t="shared" si="67"/>
        <v>0</v>
      </c>
    </row>
    <row r="259" spans="1:10" x14ac:dyDescent="0.25">
      <c r="A259" s="20"/>
      <c r="B259" s="20"/>
      <c r="C259" s="20"/>
      <c r="D259" s="33" t="s">
        <v>371</v>
      </c>
      <c r="E259" s="18">
        <v>1</v>
      </c>
      <c r="F259" s="21">
        <f>SUM(G250:G258)</f>
        <v>10490.79</v>
      </c>
      <c r="G259" s="21">
        <f t="shared" si="66"/>
        <v>10490.79</v>
      </c>
      <c r="H259" s="18">
        <v>1</v>
      </c>
      <c r="I259" s="21">
        <f>SUM(J250:J258)</f>
        <v>0</v>
      </c>
      <c r="J259" s="21">
        <f t="shared" si="67"/>
        <v>0</v>
      </c>
    </row>
    <row r="260" spans="1:10" ht="0.95" customHeight="1" x14ac:dyDescent="0.25">
      <c r="A260" s="22"/>
      <c r="B260" s="22"/>
      <c r="C260" s="22"/>
      <c r="D260" s="34"/>
      <c r="E260" s="22"/>
      <c r="F260" s="22"/>
      <c r="G260" s="22"/>
      <c r="H260" s="22"/>
      <c r="I260" s="22"/>
      <c r="J260" s="22"/>
    </row>
    <row r="261" spans="1:10" x14ac:dyDescent="0.25">
      <c r="A261" s="14" t="s">
        <v>372</v>
      </c>
      <c r="B261" s="14" t="s">
        <v>9</v>
      </c>
      <c r="C261" s="14" t="s">
        <v>10</v>
      </c>
      <c r="D261" s="31" t="s">
        <v>306</v>
      </c>
      <c r="E261" s="15">
        <f t="shared" ref="E261:J261" si="68">E268</f>
        <v>1</v>
      </c>
      <c r="F261" s="15">
        <f t="shared" si="68"/>
        <v>9089.43</v>
      </c>
      <c r="G261" s="15">
        <f t="shared" si="68"/>
        <v>9089.43</v>
      </c>
      <c r="H261" s="15">
        <f t="shared" si="68"/>
        <v>1</v>
      </c>
      <c r="I261" s="15">
        <f t="shared" si="68"/>
        <v>0</v>
      </c>
      <c r="J261" s="15">
        <f t="shared" si="68"/>
        <v>0</v>
      </c>
    </row>
    <row r="262" spans="1:10" x14ac:dyDescent="0.25">
      <c r="A262" s="16" t="s">
        <v>307</v>
      </c>
      <c r="B262" s="17" t="s">
        <v>21</v>
      </c>
      <c r="C262" s="17" t="s">
        <v>25</v>
      </c>
      <c r="D262" s="32" t="s">
        <v>308</v>
      </c>
      <c r="E262" s="18">
        <v>87.48</v>
      </c>
      <c r="F262" s="18">
        <v>6.95</v>
      </c>
      <c r="G262" s="19">
        <f t="shared" ref="G262:G268" si="69">ROUND(E262*F262,2)</f>
        <v>607.99</v>
      </c>
      <c r="H262" s="18">
        <v>87.48</v>
      </c>
      <c r="I262" s="36"/>
      <c r="J262" s="19">
        <f t="shared" ref="J262:J268" si="70">ROUND(H262*I262,2)</f>
        <v>0</v>
      </c>
    </row>
    <row r="263" spans="1:10" x14ac:dyDescent="0.25">
      <c r="A263" s="16" t="s">
        <v>309</v>
      </c>
      <c r="B263" s="17" t="s">
        <v>21</v>
      </c>
      <c r="C263" s="17" t="s">
        <v>46</v>
      </c>
      <c r="D263" s="32" t="s">
        <v>310</v>
      </c>
      <c r="E263" s="18">
        <v>91.48</v>
      </c>
      <c r="F263" s="18">
        <v>0.79</v>
      </c>
      <c r="G263" s="19">
        <f t="shared" si="69"/>
        <v>72.27</v>
      </c>
      <c r="H263" s="18">
        <v>91.48</v>
      </c>
      <c r="I263" s="36"/>
      <c r="J263" s="19">
        <f t="shared" si="70"/>
        <v>0</v>
      </c>
    </row>
    <row r="264" spans="1:10" x14ac:dyDescent="0.25">
      <c r="A264" s="16" t="s">
        <v>311</v>
      </c>
      <c r="B264" s="17" t="s">
        <v>21</v>
      </c>
      <c r="C264" s="17" t="s">
        <v>25</v>
      </c>
      <c r="D264" s="32" t="s">
        <v>312</v>
      </c>
      <c r="E264" s="18">
        <v>27</v>
      </c>
      <c r="F264" s="18">
        <v>12</v>
      </c>
      <c r="G264" s="19">
        <f t="shared" si="69"/>
        <v>324</v>
      </c>
      <c r="H264" s="18">
        <v>27</v>
      </c>
      <c r="I264" s="36"/>
      <c r="J264" s="19">
        <f t="shared" si="70"/>
        <v>0</v>
      </c>
    </row>
    <row r="265" spans="1:10" ht="22.5" x14ac:dyDescent="0.25">
      <c r="A265" s="16" t="s">
        <v>211</v>
      </c>
      <c r="B265" s="17" t="s">
        <v>21</v>
      </c>
      <c r="C265" s="17" t="s">
        <v>25</v>
      </c>
      <c r="D265" s="32" t="s">
        <v>212</v>
      </c>
      <c r="E265" s="18">
        <v>200</v>
      </c>
      <c r="F265" s="18">
        <v>11.81</v>
      </c>
      <c r="G265" s="19">
        <f t="shared" si="69"/>
        <v>2362</v>
      </c>
      <c r="H265" s="18">
        <v>200</v>
      </c>
      <c r="I265" s="36"/>
      <c r="J265" s="19">
        <f t="shared" si="70"/>
        <v>0</v>
      </c>
    </row>
    <row r="266" spans="1:10" x14ac:dyDescent="0.25">
      <c r="A266" s="16" t="s">
        <v>213</v>
      </c>
      <c r="B266" s="17" t="s">
        <v>21</v>
      </c>
      <c r="C266" s="17" t="s">
        <v>25</v>
      </c>
      <c r="D266" s="32" t="s">
        <v>214</v>
      </c>
      <c r="E266" s="18">
        <v>76.599999999999994</v>
      </c>
      <c r="F266" s="18">
        <v>43.17</v>
      </c>
      <c r="G266" s="19">
        <f t="shared" si="69"/>
        <v>3306.82</v>
      </c>
      <c r="H266" s="18">
        <v>76.599999999999994</v>
      </c>
      <c r="I266" s="36"/>
      <c r="J266" s="19">
        <f t="shared" si="70"/>
        <v>0</v>
      </c>
    </row>
    <row r="267" spans="1:10" x14ac:dyDescent="0.25">
      <c r="A267" s="16" t="s">
        <v>215</v>
      </c>
      <c r="B267" s="17" t="s">
        <v>21</v>
      </c>
      <c r="C267" s="17" t="s">
        <v>25</v>
      </c>
      <c r="D267" s="32" t="s">
        <v>216</v>
      </c>
      <c r="E267" s="18">
        <v>68.94</v>
      </c>
      <c r="F267" s="18">
        <v>35.049999999999997</v>
      </c>
      <c r="G267" s="19">
        <f t="shared" si="69"/>
        <v>2416.35</v>
      </c>
      <c r="H267" s="18">
        <v>68.94</v>
      </c>
      <c r="I267" s="36"/>
      <c r="J267" s="19">
        <f t="shared" si="70"/>
        <v>0</v>
      </c>
    </row>
    <row r="268" spans="1:10" x14ac:dyDescent="0.25">
      <c r="A268" s="20"/>
      <c r="B268" s="20"/>
      <c r="C268" s="20"/>
      <c r="D268" s="33" t="s">
        <v>373</v>
      </c>
      <c r="E268" s="18">
        <v>1</v>
      </c>
      <c r="F268" s="21">
        <f>SUM(G262:G267)</f>
        <v>9089.43</v>
      </c>
      <c r="G268" s="21">
        <f t="shared" si="69"/>
        <v>9089.43</v>
      </c>
      <c r="H268" s="18">
        <v>1</v>
      </c>
      <c r="I268" s="21">
        <f>SUM(J262:J267)</f>
        <v>0</v>
      </c>
      <c r="J268" s="21">
        <f t="shared" si="70"/>
        <v>0</v>
      </c>
    </row>
    <row r="269" spans="1:10" ht="0.95" customHeight="1" x14ac:dyDescent="0.25">
      <c r="A269" s="22"/>
      <c r="B269" s="22"/>
      <c r="C269" s="22"/>
      <c r="D269" s="34"/>
      <c r="E269" s="22"/>
      <c r="F269" s="22"/>
      <c r="G269" s="22"/>
      <c r="H269" s="22"/>
      <c r="I269" s="22"/>
      <c r="J269" s="22"/>
    </row>
    <row r="270" spans="1:10" x14ac:dyDescent="0.25">
      <c r="A270" s="20"/>
      <c r="B270" s="20"/>
      <c r="C270" s="20"/>
      <c r="D270" s="33" t="s">
        <v>374</v>
      </c>
      <c r="E270" s="18">
        <v>1</v>
      </c>
      <c r="F270" s="21">
        <f>G242+G249+G261</f>
        <v>21246.99</v>
      </c>
      <c r="G270" s="21">
        <f>ROUND(E270*F270,2)</f>
        <v>21246.99</v>
      </c>
      <c r="H270" s="18">
        <v>1</v>
      </c>
      <c r="I270" s="21">
        <f>J242+J249+J261</f>
        <v>0</v>
      </c>
      <c r="J270" s="21">
        <f>ROUND(H270*I270,2)</f>
        <v>0</v>
      </c>
    </row>
    <row r="271" spans="1:10" ht="0.95" customHeight="1" x14ac:dyDescent="0.25">
      <c r="A271" s="22"/>
      <c r="B271" s="22"/>
      <c r="C271" s="22"/>
      <c r="D271" s="34"/>
      <c r="E271" s="22"/>
      <c r="F271" s="22"/>
      <c r="G271" s="22"/>
      <c r="H271" s="22"/>
      <c r="I271" s="22"/>
      <c r="J271" s="22"/>
    </row>
    <row r="272" spans="1:10" x14ac:dyDescent="0.25">
      <c r="A272" s="12" t="s">
        <v>375</v>
      </c>
      <c r="B272" s="12" t="s">
        <v>9</v>
      </c>
      <c r="C272" s="12" t="s">
        <v>10</v>
      </c>
      <c r="D272" s="30" t="s">
        <v>376</v>
      </c>
      <c r="E272" s="13">
        <f t="shared" ref="E272:J272" si="71">E302</f>
        <v>1</v>
      </c>
      <c r="F272" s="13">
        <f t="shared" si="71"/>
        <v>126669.29</v>
      </c>
      <c r="G272" s="13">
        <f t="shared" si="71"/>
        <v>126669.29</v>
      </c>
      <c r="H272" s="13">
        <f t="shared" si="71"/>
        <v>1</v>
      </c>
      <c r="I272" s="13">
        <f t="shared" si="71"/>
        <v>0</v>
      </c>
      <c r="J272" s="13">
        <f t="shared" si="71"/>
        <v>0</v>
      </c>
    </row>
    <row r="273" spans="1:10" x14ac:dyDescent="0.25">
      <c r="A273" s="14" t="s">
        <v>377</v>
      </c>
      <c r="B273" s="14" t="s">
        <v>9</v>
      </c>
      <c r="C273" s="14" t="s">
        <v>10</v>
      </c>
      <c r="D273" s="31" t="s">
        <v>318</v>
      </c>
      <c r="E273" s="15">
        <f t="shared" ref="E273:J273" si="72">E278</f>
        <v>1</v>
      </c>
      <c r="F273" s="15">
        <f t="shared" si="72"/>
        <v>1974.54</v>
      </c>
      <c r="G273" s="15">
        <f t="shared" si="72"/>
        <v>1974.54</v>
      </c>
      <c r="H273" s="15">
        <f t="shared" si="72"/>
        <v>1</v>
      </c>
      <c r="I273" s="15">
        <f t="shared" si="72"/>
        <v>0</v>
      </c>
      <c r="J273" s="15">
        <f t="shared" si="72"/>
        <v>0</v>
      </c>
    </row>
    <row r="274" spans="1:10" x14ac:dyDescent="0.25">
      <c r="A274" s="16" t="s">
        <v>45</v>
      </c>
      <c r="B274" s="17" t="s">
        <v>21</v>
      </c>
      <c r="C274" s="17" t="s">
        <v>46</v>
      </c>
      <c r="D274" s="32" t="s">
        <v>47</v>
      </c>
      <c r="E274" s="18">
        <v>42.1</v>
      </c>
      <c r="F274" s="18">
        <v>10.89</v>
      </c>
      <c r="G274" s="19">
        <f>ROUND(E274*F274,2)</f>
        <v>458.47</v>
      </c>
      <c r="H274" s="18">
        <v>42.1</v>
      </c>
      <c r="I274" s="36"/>
      <c r="J274" s="19">
        <f>ROUND(H274*I274,2)</f>
        <v>0</v>
      </c>
    </row>
    <row r="275" spans="1:10" ht="22.5" x14ac:dyDescent="0.25">
      <c r="A275" s="16" t="s">
        <v>378</v>
      </c>
      <c r="B275" s="17" t="s">
        <v>21</v>
      </c>
      <c r="C275" s="17" t="s">
        <v>25</v>
      </c>
      <c r="D275" s="32" t="s">
        <v>379</v>
      </c>
      <c r="E275" s="18">
        <v>110.77</v>
      </c>
      <c r="F275" s="18">
        <v>6.69</v>
      </c>
      <c r="G275" s="19">
        <f>ROUND(E275*F275,2)</f>
        <v>741.05</v>
      </c>
      <c r="H275" s="18">
        <v>110.77</v>
      </c>
      <c r="I275" s="36"/>
      <c r="J275" s="19">
        <f>ROUND(H275*I275,2)</f>
        <v>0</v>
      </c>
    </row>
    <row r="276" spans="1:10" x14ac:dyDescent="0.25">
      <c r="A276" s="16" t="s">
        <v>321</v>
      </c>
      <c r="B276" s="17" t="s">
        <v>21</v>
      </c>
      <c r="C276" s="17" t="s">
        <v>38</v>
      </c>
      <c r="D276" s="32" t="s">
        <v>322</v>
      </c>
      <c r="E276" s="18">
        <v>11.08</v>
      </c>
      <c r="F276" s="18">
        <v>14.11</v>
      </c>
      <c r="G276" s="19">
        <f>ROUND(E276*F276,2)</f>
        <v>156.34</v>
      </c>
      <c r="H276" s="18">
        <v>11.08</v>
      </c>
      <c r="I276" s="36"/>
      <c r="J276" s="19">
        <f>ROUND(H276*I276,2)</f>
        <v>0</v>
      </c>
    </row>
    <row r="277" spans="1:10" x14ac:dyDescent="0.25">
      <c r="A277" s="16" t="s">
        <v>380</v>
      </c>
      <c r="B277" s="17" t="s">
        <v>21</v>
      </c>
      <c r="C277" s="17" t="s">
        <v>38</v>
      </c>
      <c r="D277" s="32" t="s">
        <v>381</v>
      </c>
      <c r="E277" s="18">
        <v>39.71</v>
      </c>
      <c r="F277" s="18">
        <v>15.58</v>
      </c>
      <c r="G277" s="19">
        <f>ROUND(E277*F277,2)</f>
        <v>618.67999999999995</v>
      </c>
      <c r="H277" s="18">
        <v>39.71</v>
      </c>
      <c r="I277" s="36"/>
      <c r="J277" s="19">
        <f>ROUND(H277*I277,2)</f>
        <v>0</v>
      </c>
    </row>
    <row r="278" spans="1:10" x14ac:dyDescent="0.25">
      <c r="A278" s="20"/>
      <c r="B278" s="20"/>
      <c r="C278" s="20"/>
      <c r="D278" s="33" t="s">
        <v>382</v>
      </c>
      <c r="E278" s="18">
        <v>1</v>
      </c>
      <c r="F278" s="21">
        <f>SUM(G274:G277)</f>
        <v>1974.54</v>
      </c>
      <c r="G278" s="21">
        <f>ROUND(E278*F278,2)</f>
        <v>1974.54</v>
      </c>
      <c r="H278" s="18">
        <v>1</v>
      </c>
      <c r="I278" s="21">
        <f>SUM(J274:J277)</f>
        <v>0</v>
      </c>
      <c r="J278" s="21">
        <f>ROUND(H278*I278,2)</f>
        <v>0</v>
      </c>
    </row>
    <row r="279" spans="1:10" ht="0.95" customHeight="1" x14ac:dyDescent="0.25">
      <c r="A279" s="22"/>
      <c r="B279" s="22"/>
      <c r="C279" s="22"/>
      <c r="D279" s="34"/>
      <c r="E279" s="22"/>
      <c r="F279" s="22"/>
      <c r="G279" s="22"/>
      <c r="H279" s="22"/>
      <c r="I279" s="22"/>
      <c r="J279" s="22"/>
    </row>
    <row r="280" spans="1:10" x14ac:dyDescent="0.25">
      <c r="A280" s="14" t="s">
        <v>383</v>
      </c>
      <c r="B280" s="14" t="s">
        <v>9</v>
      </c>
      <c r="C280" s="14" t="s">
        <v>10</v>
      </c>
      <c r="D280" s="31" t="s">
        <v>384</v>
      </c>
      <c r="E280" s="15">
        <f t="shared" ref="E280:J280" si="73">E289</f>
        <v>1</v>
      </c>
      <c r="F280" s="15">
        <f t="shared" si="73"/>
        <v>90858.42</v>
      </c>
      <c r="G280" s="15">
        <f t="shared" si="73"/>
        <v>90858.42</v>
      </c>
      <c r="H280" s="15">
        <f t="shared" si="73"/>
        <v>1</v>
      </c>
      <c r="I280" s="15">
        <f t="shared" si="73"/>
        <v>0</v>
      </c>
      <c r="J280" s="15">
        <f t="shared" si="73"/>
        <v>0</v>
      </c>
    </row>
    <row r="281" spans="1:10" ht="22.5" x14ac:dyDescent="0.25">
      <c r="A281" s="16" t="s">
        <v>300</v>
      </c>
      <c r="B281" s="17" t="s">
        <v>21</v>
      </c>
      <c r="C281" s="17" t="s">
        <v>38</v>
      </c>
      <c r="D281" s="32" t="s">
        <v>301</v>
      </c>
      <c r="E281" s="18">
        <v>16</v>
      </c>
      <c r="F281" s="18">
        <v>95.58</v>
      </c>
      <c r="G281" s="19">
        <f t="shared" ref="G281:G289" si="74">ROUND(E281*F281,2)</f>
        <v>1529.28</v>
      </c>
      <c r="H281" s="18">
        <v>16</v>
      </c>
      <c r="I281" s="36"/>
      <c r="J281" s="19">
        <f t="shared" ref="J281:J289" si="75">ROUND(H281*I281,2)</f>
        <v>0</v>
      </c>
    </row>
    <row r="282" spans="1:10" ht="22.5" x14ac:dyDescent="0.25">
      <c r="A282" s="16" t="s">
        <v>329</v>
      </c>
      <c r="B282" s="17" t="s">
        <v>21</v>
      </c>
      <c r="C282" s="17" t="s">
        <v>38</v>
      </c>
      <c r="D282" s="32" t="s">
        <v>330</v>
      </c>
      <c r="E282" s="18">
        <v>11.08</v>
      </c>
      <c r="F282" s="18">
        <v>86.13</v>
      </c>
      <c r="G282" s="19">
        <f t="shared" si="74"/>
        <v>954.32</v>
      </c>
      <c r="H282" s="18">
        <v>11.08</v>
      </c>
      <c r="I282" s="36"/>
      <c r="J282" s="19">
        <f t="shared" si="75"/>
        <v>0</v>
      </c>
    </row>
    <row r="283" spans="1:10" ht="22.5" x14ac:dyDescent="0.25">
      <c r="A283" s="16" t="s">
        <v>385</v>
      </c>
      <c r="B283" s="17" t="s">
        <v>21</v>
      </c>
      <c r="C283" s="17" t="s">
        <v>38</v>
      </c>
      <c r="D283" s="32" t="s">
        <v>386</v>
      </c>
      <c r="E283" s="18">
        <v>6.48</v>
      </c>
      <c r="F283" s="18">
        <v>110.52</v>
      </c>
      <c r="G283" s="19">
        <f t="shared" si="74"/>
        <v>716.17</v>
      </c>
      <c r="H283" s="18">
        <v>6.48</v>
      </c>
      <c r="I283" s="36"/>
      <c r="J283" s="19">
        <f t="shared" si="75"/>
        <v>0</v>
      </c>
    </row>
    <row r="284" spans="1:10" ht="22.5" x14ac:dyDescent="0.25">
      <c r="A284" s="16" t="s">
        <v>331</v>
      </c>
      <c r="B284" s="17" t="s">
        <v>21</v>
      </c>
      <c r="C284" s="17" t="s">
        <v>38</v>
      </c>
      <c r="D284" s="32" t="s">
        <v>332</v>
      </c>
      <c r="E284" s="18">
        <v>22.15</v>
      </c>
      <c r="F284" s="18">
        <v>114.39</v>
      </c>
      <c r="G284" s="19">
        <f t="shared" si="74"/>
        <v>2533.7399999999998</v>
      </c>
      <c r="H284" s="18">
        <v>22.15</v>
      </c>
      <c r="I284" s="36"/>
      <c r="J284" s="19">
        <f t="shared" si="75"/>
        <v>0</v>
      </c>
    </row>
    <row r="285" spans="1:10" x14ac:dyDescent="0.25">
      <c r="A285" s="16" t="s">
        <v>337</v>
      </c>
      <c r="B285" s="17" t="s">
        <v>21</v>
      </c>
      <c r="C285" s="17" t="s">
        <v>43</v>
      </c>
      <c r="D285" s="32" t="s">
        <v>338</v>
      </c>
      <c r="E285" s="18">
        <v>4200.25</v>
      </c>
      <c r="F285" s="18">
        <v>1.37</v>
      </c>
      <c r="G285" s="19">
        <f t="shared" si="74"/>
        <v>5754.34</v>
      </c>
      <c r="H285" s="18">
        <v>4200.25</v>
      </c>
      <c r="I285" s="36"/>
      <c r="J285" s="19">
        <f t="shared" si="75"/>
        <v>0</v>
      </c>
    </row>
    <row r="286" spans="1:10" ht="22.5" x14ac:dyDescent="0.25">
      <c r="A286" s="16" t="s">
        <v>387</v>
      </c>
      <c r="B286" s="17" t="s">
        <v>21</v>
      </c>
      <c r="C286" s="17" t="s">
        <v>46</v>
      </c>
      <c r="D286" s="32" t="s">
        <v>388</v>
      </c>
      <c r="E286" s="18">
        <v>84</v>
      </c>
      <c r="F286" s="18">
        <v>131.83000000000001</v>
      </c>
      <c r="G286" s="19">
        <f t="shared" si="74"/>
        <v>11073.72</v>
      </c>
      <c r="H286" s="18">
        <v>84</v>
      </c>
      <c r="I286" s="36"/>
      <c r="J286" s="19">
        <f t="shared" si="75"/>
        <v>0</v>
      </c>
    </row>
    <row r="287" spans="1:10" ht="22.5" x14ac:dyDescent="0.25">
      <c r="A287" s="16" t="s">
        <v>389</v>
      </c>
      <c r="B287" s="17" t="s">
        <v>21</v>
      </c>
      <c r="C287" s="17" t="s">
        <v>46</v>
      </c>
      <c r="D287" s="32" t="s">
        <v>390</v>
      </c>
      <c r="E287" s="18">
        <v>552</v>
      </c>
      <c r="F287" s="18">
        <v>123.05</v>
      </c>
      <c r="G287" s="19">
        <f t="shared" si="74"/>
        <v>67923.600000000006</v>
      </c>
      <c r="H287" s="18">
        <v>552</v>
      </c>
      <c r="I287" s="36"/>
      <c r="J287" s="19">
        <f t="shared" si="75"/>
        <v>0</v>
      </c>
    </row>
    <row r="288" spans="1:10" x14ac:dyDescent="0.25">
      <c r="A288" s="16" t="s">
        <v>391</v>
      </c>
      <c r="B288" s="17" t="s">
        <v>21</v>
      </c>
      <c r="C288" s="17" t="s">
        <v>25</v>
      </c>
      <c r="D288" s="32" t="s">
        <v>392</v>
      </c>
      <c r="E288" s="18">
        <v>12.96</v>
      </c>
      <c r="F288" s="18">
        <v>28.8</v>
      </c>
      <c r="G288" s="19">
        <f t="shared" si="74"/>
        <v>373.25</v>
      </c>
      <c r="H288" s="18">
        <v>12.96</v>
      </c>
      <c r="I288" s="36"/>
      <c r="J288" s="19">
        <f t="shared" si="75"/>
        <v>0</v>
      </c>
    </row>
    <row r="289" spans="1:10" x14ac:dyDescent="0.25">
      <c r="A289" s="20"/>
      <c r="B289" s="20"/>
      <c r="C289" s="20"/>
      <c r="D289" s="33" t="s">
        <v>393</v>
      </c>
      <c r="E289" s="18">
        <v>1</v>
      </c>
      <c r="F289" s="21">
        <f>SUM(G281:G288)</f>
        <v>90858.42</v>
      </c>
      <c r="G289" s="21">
        <f t="shared" si="74"/>
        <v>90858.42</v>
      </c>
      <c r="H289" s="18">
        <v>1</v>
      </c>
      <c r="I289" s="21">
        <f>SUM(J281:J288)</f>
        <v>0</v>
      </c>
      <c r="J289" s="21">
        <f t="shared" si="75"/>
        <v>0</v>
      </c>
    </row>
    <row r="290" spans="1:10" ht="0.95" customHeight="1" x14ac:dyDescent="0.25">
      <c r="A290" s="22"/>
      <c r="B290" s="22"/>
      <c r="C290" s="22"/>
      <c r="D290" s="34"/>
      <c r="E290" s="22"/>
      <c r="F290" s="22"/>
      <c r="G290" s="22"/>
      <c r="H290" s="22"/>
      <c r="I290" s="22"/>
      <c r="J290" s="22"/>
    </row>
    <row r="291" spans="1:10" x14ac:dyDescent="0.25">
      <c r="A291" s="14" t="s">
        <v>394</v>
      </c>
      <c r="B291" s="14" t="s">
        <v>9</v>
      </c>
      <c r="C291" s="14" t="s">
        <v>10</v>
      </c>
      <c r="D291" s="31" t="s">
        <v>395</v>
      </c>
      <c r="E291" s="15">
        <f t="shared" ref="E291:J291" si="76">E300</f>
        <v>1</v>
      </c>
      <c r="F291" s="15">
        <f t="shared" si="76"/>
        <v>33836.33</v>
      </c>
      <c r="G291" s="15">
        <f t="shared" si="76"/>
        <v>33836.33</v>
      </c>
      <c r="H291" s="15">
        <f t="shared" si="76"/>
        <v>1</v>
      </c>
      <c r="I291" s="15">
        <f t="shared" si="76"/>
        <v>0</v>
      </c>
      <c r="J291" s="15">
        <f t="shared" si="76"/>
        <v>0</v>
      </c>
    </row>
    <row r="292" spans="1:10" x14ac:dyDescent="0.25">
      <c r="A292" s="16" t="s">
        <v>396</v>
      </c>
      <c r="B292" s="17" t="s">
        <v>21</v>
      </c>
      <c r="C292" s="17" t="s">
        <v>25</v>
      </c>
      <c r="D292" s="32" t="s">
        <v>397</v>
      </c>
      <c r="E292" s="18">
        <v>110.77</v>
      </c>
      <c r="F292" s="18">
        <v>29.34</v>
      </c>
      <c r="G292" s="19">
        <f t="shared" ref="G292:G300" si="77">ROUND(E292*F292,2)</f>
        <v>3249.99</v>
      </c>
      <c r="H292" s="18">
        <v>110.77</v>
      </c>
      <c r="I292" s="36"/>
      <c r="J292" s="19">
        <f t="shared" ref="J292:J300" si="78">ROUND(H292*I292,2)</f>
        <v>0</v>
      </c>
    </row>
    <row r="293" spans="1:10" x14ac:dyDescent="0.25">
      <c r="A293" s="16" t="s">
        <v>337</v>
      </c>
      <c r="B293" s="17" t="s">
        <v>21</v>
      </c>
      <c r="C293" s="17" t="s">
        <v>43</v>
      </c>
      <c r="D293" s="32" t="s">
        <v>338</v>
      </c>
      <c r="E293" s="18">
        <v>935</v>
      </c>
      <c r="F293" s="18">
        <v>1.37</v>
      </c>
      <c r="G293" s="19">
        <f t="shared" si="77"/>
        <v>1280.95</v>
      </c>
      <c r="H293" s="18">
        <v>935</v>
      </c>
      <c r="I293" s="36"/>
      <c r="J293" s="19">
        <f t="shared" si="78"/>
        <v>0</v>
      </c>
    </row>
    <row r="294" spans="1:10" x14ac:dyDescent="0.25">
      <c r="A294" s="16" t="s">
        <v>398</v>
      </c>
      <c r="B294" s="17" t="s">
        <v>21</v>
      </c>
      <c r="C294" s="17" t="s">
        <v>43</v>
      </c>
      <c r="D294" s="32" t="s">
        <v>399</v>
      </c>
      <c r="E294" s="18">
        <v>4800.82</v>
      </c>
      <c r="F294" s="18">
        <v>2.29</v>
      </c>
      <c r="G294" s="19">
        <f t="shared" si="77"/>
        <v>10993.88</v>
      </c>
      <c r="H294" s="18">
        <v>4800.82</v>
      </c>
      <c r="I294" s="36"/>
      <c r="J294" s="19">
        <f t="shared" si="78"/>
        <v>0</v>
      </c>
    </row>
    <row r="295" spans="1:10" x14ac:dyDescent="0.25">
      <c r="A295" s="16" t="s">
        <v>400</v>
      </c>
      <c r="B295" s="17" t="s">
        <v>21</v>
      </c>
      <c r="C295" s="17" t="s">
        <v>25</v>
      </c>
      <c r="D295" s="32" t="s">
        <v>401</v>
      </c>
      <c r="E295" s="18">
        <v>138.63999999999999</v>
      </c>
      <c r="F295" s="18">
        <v>15.09</v>
      </c>
      <c r="G295" s="19">
        <f t="shared" si="77"/>
        <v>2092.08</v>
      </c>
      <c r="H295" s="18">
        <v>138.63999999999999</v>
      </c>
      <c r="I295" s="36"/>
      <c r="J295" s="19">
        <f t="shared" si="78"/>
        <v>0</v>
      </c>
    </row>
    <row r="296" spans="1:10" x14ac:dyDescent="0.25">
      <c r="A296" s="16" t="s">
        <v>402</v>
      </c>
      <c r="B296" s="17" t="s">
        <v>21</v>
      </c>
      <c r="C296" s="17" t="s">
        <v>25</v>
      </c>
      <c r="D296" s="32" t="s">
        <v>403</v>
      </c>
      <c r="E296" s="18">
        <v>138.63999999999999</v>
      </c>
      <c r="F296" s="18">
        <v>29.57</v>
      </c>
      <c r="G296" s="19">
        <f t="shared" si="77"/>
        <v>4099.58</v>
      </c>
      <c r="H296" s="18">
        <v>138.63999999999999</v>
      </c>
      <c r="I296" s="36"/>
      <c r="J296" s="19">
        <f t="shared" si="78"/>
        <v>0</v>
      </c>
    </row>
    <row r="297" spans="1:10" x14ac:dyDescent="0.25">
      <c r="A297" s="16" t="s">
        <v>404</v>
      </c>
      <c r="B297" s="17" t="s">
        <v>21</v>
      </c>
      <c r="C297" s="17" t="s">
        <v>22</v>
      </c>
      <c r="D297" s="32" t="s">
        <v>405</v>
      </c>
      <c r="E297" s="18">
        <v>8</v>
      </c>
      <c r="F297" s="18">
        <v>44.18</v>
      </c>
      <c r="G297" s="19">
        <f t="shared" si="77"/>
        <v>353.44</v>
      </c>
      <c r="H297" s="18">
        <v>8</v>
      </c>
      <c r="I297" s="36"/>
      <c r="J297" s="19">
        <f t="shared" si="78"/>
        <v>0</v>
      </c>
    </row>
    <row r="298" spans="1:10" x14ac:dyDescent="0.25">
      <c r="A298" s="16" t="s">
        <v>406</v>
      </c>
      <c r="B298" s="17" t="s">
        <v>21</v>
      </c>
      <c r="C298" s="17" t="s">
        <v>22</v>
      </c>
      <c r="D298" s="32" t="s">
        <v>407</v>
      </c>
      <c r="E298" s="18">
        <v>1</v>
      </c>
      <c r="F298" s="18">
        <v>52.41</v>
      </c>
      <c r="G298" s="19">
        <f t="shared" si="77"/>
        <v>52.41</v>
      </c>
      <c r="H298" s="18">
        <v>1</v>
      </c>
      <c r="I298" s="36"/>
      <c r="J298" s="19">
        <f t="shared" si="78"/>
        <v>0</v>
      </c>
    </row>
    <row r="299" spans="1:10" x14ac:dyDescent="0.25">
      <c r="A299" s="16" t="s">
        <v>408</v>
      </c>
      <c r="B299" s="17" t="s">
        <v>21</v>
      </c>
      <c r="C299" s="17" t="s">
        <v>43</v>
      </c>
      <c r="D299" s="32" t="s">
        <v>409</v>
      </c>
      <c r="E299" s="18">
        <v>4800.82</v>
      </c>
      <c r="F299" s="18">
        <v>2.44</v>
      </c>
      <c r="G299" s="19">
        <f t="shared" si="77"/>
        <v>11714</v>
      </c>
      <c r="H299" s="18">
        <v>4800.82</v>
      </c>
      <c r="I299" s="36"/>
      <c r="J299" s="19">
        <f t="shared" si="78"/>
        <v>0</v>
      </c>
    </row>
    <row r="300" spans="1:10" x14ac:dyDescent="0.25">
      <c r="A300" s="20"/>
      <c r="B300" s="20"/>
      <c r="C300" s="20"/>
      <c r="D300" s="33" t="s">
        <v>410</v>
      </c>
      <c r="E300" s="18">
        <v>1</v>
      </c>
      <c r="F300" s="21">
        <f>SUM(G292:G299)</f>
        <v>33836.33</v>
      </c>
      <c r="G300" s="21">
        <f t="shared" si="77"/>
        <v>33836.33</v>
      </c>
      <c r="H300" s="18">
        <v>1</v>
      </c>
      <c r="I300" s="21">
        <f>SUM(J292:J299)</f>
        <v>0</v>
      </c>
      <c r="J300" s="21">
        <f t="shared" si="78"/>
        <v>0</v>
      </c>
    </row>
    <row r="301" spans="1:10" ht="0.95" customHeight="1" x14ac:dyDescent="0.25">
      <c r="A301" s="22"/>
      <c r="B301" s="22"/>
      <c r="C301" s="22"/>
      <c r="D301" s="34"/>
      <c r="E301" s="22"/>
      <c r="F301" s="22"/>
      <c r="G301" s="22"/>
      <c r="H301" s="22"/>
      <c r="I301" s="22"/>
      <c r="J301" s="22"/>
    </row>
    <row r="302" spans="1:10" x14ac:dyDescent="0.25">
      <c r="A302" s="20"/>
      <c r="B302" s="20"/>
      <c r="C302" s="20"/>
      <c r="D302" s="33" t="s">
        <v>411</v>
      </c>
      <c r="E302" s="18">
        <v>1</v>
      </c>
      <c r="F302" s="21">
        <f>G273+G280+G291</f>
        <v>126669.29</v>
      </c>
      <c r="G302" s="21">
        <f>ROUND(E302*F302,2)</f>
        <v>126669.29</v>
      </c>
      <c r="H302" s="18">
        <v>1</v>
      </c>
      <c r="I302" s="21">
        <f>J273+J280+J291</f>
        <v>0</v>
      </c>
      <c r="J302" s="21">
        <f>ROUND(H302*I302,2)</f>
        <v>0</v>
      </c>
    </row>
    <row r="303" spans="1:10" ht="0.95" customHeight="1" x14ac:dyDescent="0.25">
      <c r="A303" s="22"/>
      <c r="B303" s="22"/>
      <c r="C303" s="22"/>
      <c r="D303" s="34"/>
      <c r="E303" s="22"/>
      <c r="F303" s="22"/>
      <c r="G303" s="22"/>
      <c r="H303" s="22"/>
      <c r="I303" s="22"/>
      <c r="J303" s="22"/>
    </row>
    <row r="304" spans="1:10" x14ac:dyDescent="0.25">
      <c r="A304" s="12" t="s">
        <v>412</v>
      </c>
      <c r="B304" s="12" t="s">
        <v>9</v>
      </c>
      <c r="C304" s="12" t="s">
        <v>10</v>
      </c>
      <c r="D304" s="30" t="s">
        <v>413</v>
      </c>
      <c r="E304" s="13">
        <f t="shared" ref="E304:J304" si="79">E328</f>
        <v>1</v>
      </c>
      <c r="F304" s="13">
        <f t="shared" si="79"/>
        <v>419550.41</v>
      </c>
      <c r="G304" s="13">
        <f t="shared" si="79"/>
        <v>419550.41</v>
      </c>
      <c r="H304" s="13">
        <f t="shared" si="79"/>
        <v>1</v>
      </c>
      <c r="I304" s="13">
        <f t="shared" si="79"/>
        <v>0</v>
      </c>
      <c r="J304" s="13">
        <f t="shared" si="79"/>
        <v>0</v>
      </c>
    </row>
    <row r="305" spans="1:10" x14ac:dyDescent="0.25">
      <c r="A305" s="14" t="s">
        <v>414</v>
      </c>
      <c r="B305" s="14" t="s">
        <v>9</v>
      </c>
      <c r="C305" s="14" t="s">
        <v>10</v>
      </c>
      <c r="D305" s="31" t="s">
        <v>318</v>
      </c>
      <c r="E305" s="15">
        <f t="shared" ref="E305:J305" si="80">E310</f>
        <v>1</v>
      </c>
      <c r="F305" s="15">
        <f t="shared" si="80"/>
        <v>6982.8</v>
      </c>
      <c r="G305" s="15">
        <f t="shared" si="80"/>
        <v>6982.8</v>
      </c>
      <c r="H305" s="15">
        <f t="shared" si="80"/>
        <v>1</v>
      </c>
      <c r="I305" s="15">
        <f t="shared" si="80"/>
        <v>0</v>
      </c>
      <c r="J305" s="15">
        <f t="shared" si="80"/>
        <v>0</v>
      </c>
    </row>
    <row r="306" spans="1:10" x14ac:dyDescent="0.25">
      <c r="A306" s="16" t="s">
        <v>45</v>
      </c>
      <c r="B306" s="17" t="s">
        <v>21</v>
      </c>
      <c r="C306" s="17" t="s">
        <v>46</v>
      </c>
      <c r="D306" s="32" t="s">
        <v>47</v>
      </c>
      <c r="E306" s="18">
        <v>80</v>
      </c>
      <c r="F306" s="18">
        <v>10.89</v>
      </c>
      <c r="G306" s="19">
        <f>ROUND(E306*F306,2)</f>
        <v>871.2</v>
      </c>
      <c r="H306" s="18">
        <v>80</v>
      </c>
      <c r="I306" s="36"/>
      <c r="J306" s="19">
        <f>ROUND(H306*I306,2)</f>
        <v>0</v>
      </c>
    </row>
    <row r="307" spans="1:10" x14ac:dyDescent="0.25">
      <c r="A307" s="16" t="s">
        <v>380</v>
      </c>
      <c r="B307" s="17" t="s">
        <v>21</v>
      </c>
      <c r="C307" s="17" t="s">
        <v>38</v>
      </c>
      <c r="D307" s="32" t="s">
        <v>381</v>
      </c>
      <c r="E307" s="18">
        <v>64.2</v>
      </c>
      <c r="F307" s="18">
        <v>15.58</v>
      </c>
      <c r="G307" s="19">
        <f>ROUND(E307*F307,2)</f>
        <v>1000.24</v>
      </c>
      <c r="H307" s="18">
        <v>64.2</v>
      </c>
      <c r="I307" s="36"/>
      <c r="J307" s="19">
        <f>ROUND(H307*I307,2)</f>
        <v>0</v>
      </c>
    </row>
    <row r="308" spans="1:10" ht="22.5" x14ac:dyDescent="0.25">
      <c r="A308" s="16" t="s">
        <v>300</v>
      </c>
      <c r="B308" s="17" t="s">
        <v>21</v>
      </c>
      <c r="C308" s="17" t="s">
        <v>38</v>
      </c>
      <c r="D308" s="32" t="s">
        <v>301</v>
      </c>
      <c r="E308" s="18">
        <v>50.2</v>
      </c>
      <c r="F308" s="18">
        <v>95.58</v>
      </c>
      <c r="G308" s="19">
        <f>ROUND(E308*F308,2)</f>
        <v>4798.12</v>
      </c>
      <c r="H308" s="18">
        <v>50.2</v>
      </c>
      <c r="I308" s="36"/>
      <c r="J308" s="19">
        <f>ROUND(H308*I308,2)</f>
        <v>0</v>
      </c>
    </row>
    <row r="309" spans="1:10" x14ac:dyDescent="0.25">
      <c r="A309" s="16" t="s">
        <v>321</v>
      </c>
      <c r="B309" s="17" t="s">
        <v>21</v>
      </c>
      <c r="C309" s="17" t="s">
        <v>38</v>
      </c>
      <c r="D309" s="32" t="s">
        <v>322</v>
      </c>
      <c r="E309" s="18">
        <v>22.2</v>
      </c>
      <c r="F309" s="18">
        <v>14.11</v>
      </c>
      <c r="G309" s="19">
        <f>ROUND(E309*F309,2)</f>
        <v>313.24</v>
      </c>
      <c r="H309" s="18">
        <v>22.2</v>
      </c>
      <c r="I309" s="36"/>
      <c r="J309" s="19">
        <f>ROUND(H309*I309,2)</f>
        <v>0</v>
      </c>
    </row>
    <row r="310" spans="1:10" x14ac:dyDescent="0.25">
      <c r="A310" s="20"/>
      <c r="B310" s="20"/>
      <c r="C310" s="20"/>
      <c r="D310" s="33" t="s">
        <v>415</v>
      </c>
      <c r="E310" s="18">
        <v>1</v>
      </c>
      <c r="F310" s="21">
        <f>SUM(G306:G309)</f>
        <v>6982.8</v>
      </c>
      <c r="G310" s="21">
        <f>ROUND(E310*F310,2)</f>
        <v>6982.8</v>
      </c>
      <c r="H310" s="18">
        <v>1</v>
      </c>
      <c r="I310" s="21">
        <f>SUM(J306:J309)</f>
        <v>0</v>
      </c>
      <c r="J310" s="21">
        <f>ROUND(H310*I310,2)</f>
        <v>0</v>
      </c>
    </row>
    <row r="311" spans="1:10" ht="0.95" customHeight="1" x14ac:dyDescent="0.25">
      <c r="A311" s="22"/>
      <c r="B311" s="22"/>
      <c r="C311" s="22"/>
      <c r="D311" s="34"/>
      <c r="E311" s="22"/>
      <c r="F311" s="22"/>
      <c r="G311" s="22"/>
      <c r="H311" s="22"/>
      <c r="I311" s="22"/>
      <c r="J311" s="22"/>
    </row>
    <row r="312" spans="1:10" x14ac:dyDescent="0.25">
      <c r="A312" s="14" t="s">
        <v>416</v>
      </c>
      <c r="B312" s="14" t="s">
        <v>9</v>
      </c>
      <c r="C312" s="14" t="s">
        <v>10</v>
      </c>
      <c r="D312" s="31" t="s">
        <v>384</v>
      </c>
      <c r="E312" s="15">
        <f t="shared" ref="E312:J312" si="81">E318</f>
        <v>1</v>
      </c>
      <c r="F312" s="15">
        <f t="shared" si="81"/>
        <v>275479.81</v>
      </c>
      <c r="G312" s="15">
        <f t="shared" si="81"/>
        <v>275479.81</v>
      </c>
      <c r="H312" s="15">
        <f t="shared" si="81"/>
        <v>1</v>
      </c>
      <c r="I312" s="15">
        <f t="shared" si="81"/>
        <v>0</v>
      </c>
      <c r="J312" s="15">
        <f t="shared" si="81"/>
        <v>0</v>
      </c>
    </row>
    <row r="313" spans="1:10" ht="22.5" x14ac:dyDescent="0.25">
      <c r="A313" s="16" t="s">
        <v>329</v>
      </c>
      <c r="B313" s="17" t="s">
        <v>21</v>
      </c>
      <c r="C313" s="17" t="s">
        <v>38</v>
      </c>
      <c r="D313" s="32" t="s">
        <v>330</v>
      </c>
      <c r="E313" s="18">
        <v>2</v>
      </c>
      <c r="F313" s="18">
        <v>86.13</v>
      </c>
      <c r="G313" s="19">
        <f t="shared" ref="G313:G318" si="82">ROUND(E313*F313,2)</f>
        <v>172.26</v>
      </c>
      <c r="H313" s="18">
        <v>2</v>
      </c>
      <c r="I313" s="36"/>
      <c r="J313" s="19">
        <f t="shared" ref="J313:J318" si="83">ROUND(H313*I313,2)</f>
        <v>0</v>
      </c>
    </row>
    <row r="314" spans="1:10" ht="22.5" x14ac:dyDescent="0.25">
      <c r="A314" s="16" t="s">
        <v>385</v>
      </c>
      <c r="B314" s="17" t="s">
        <v>21</v>
      </c>
      <c r="C314" s="17" t="s">
        <v>38</v>
      </c>
      <c r="D314" s="32" t="s">
        <v>386</v>
      </c>
      <c r="E314" s="18">
        <v>14</v>
      </c>
      <c r="F314" s="18">
        <v>110.52</v>
      </c>
      <c r="G314" s="19">
        <f t="shared" si="82"/>
        <v>1547.28</v>
      </c>
      <c r="H314" s="18">
        <v>14</v>
      </c>
      <c r="I314" s="36"/>
      <c r="J314" s="19">
        <f t="shared" si="83"/>
        <v>0</v>
      </c>
    </row>
    <row r="315" spans="1:10" x14ac:dyDescent="0.25">
      <c r="A315" s="16" t="s">
        <v>337</v>
      </c>
      <c r="B315" s="17" t="s">
        <v>21</v>
      </c>
      <c r="C315" s="17" t="s">
        <v>43</v>
      </c>
      <c r="D315" s="32" t="s">
        <v>338</v>
      </c>
      <c r="E315" s="18">
        <v>1060</v>
      </c>
      <c r="F315" s="18">
        <v>1.37</v>
      </c>
      <c r="G315" s="19">
        <f t="shared" si="82"/>
        <v>1452.2</v>
      </c>
      <c r="H315" s="18">
        <v>1060</v>
      </c>
      <c r="I315" s="36"/>
      <c r="J315" s="19">
        <f t="shared" si="83"/>
        <v>0</v>
      </c>
    </row>
    <row r="316" spans="1:10" ht="22.5" x14ac:dyDescent="0.25">
      <c r="A316" s="16" t="s">
        <v>417</v>
      </c>
      <c r="B316" s="17" t="s">
        <v>21</v>
      </c>
      <c r="C316" s="17" t="s">
        <v>46</v>
      </c>
      <c r="D316" s="32" t="s">
        <v>418</v>
      </c>
      <c r="E316" s="18">
        <v>400.64</v>
      </c>
      <c r="F316" s="18">
        <v>215.54</v>
      </c>
      <c r="G316" s="19">
        <f t="shared" si="82"/>
        <v>86353.95</v>
      </c>
      <c r="H316" s="18">
        <v>400.64</v>
      </c>
      <c r="I316" s="36"/>
      <c r="J316" s="19">
        <f t="shared" si="83"/>
        <v>0</v>
      </c>
    </row>
    <row r="317" spans="1:10" ht="22.5" x14ac:dyDescent="0.25">
      <c r="A317" s="16" t="s">
        <v>387</v>
      </c>
      <c r="B317" s="17" t="s">
        <v>21</v>
      </c>
      <c r="C317" s="17" t="s">
        <v>46</v>
      </c>
      <c r="D317" s="32" t="s">
        <v>388</v>
      </c>
      <c r="E317" s="18">
        <v>1410.56</v>
      </c>
      <c r="F317" s="18">
        <v>131.83000000000001</v>
      </c>
      <c r="G317" s="19">
        <f t="shared" si="82"/>
        <v>185954.12</v>
      </c>
      <c r="H317" s="18">
        <v>1410.56</v>
      </c>
      <c r="I317" s="36"/>
      <c r="J317" s="19">
        <f t="shared" si="83"/>
        <v>0</v>
      </c>
    </row>
    <row r="318" spans="1:10" x14ac:dyDescent="0.25">
      <c r="A318" s="20"/>
      <c r="B318" s="20"/>
      <c r="C318" s="20"/>
      <c r="D318" s="33" t="s">
        <v>419</v>
      </c>
      <c r="E318" s="18">
        <v>1</v>
      </c>
      <c r="F318" s="21">
        <f>SUM(G313:G317)</f>
        <v>275479.81</v>
      </c>
      <c r="G318" s="21">
        <f t="shared" si="82"/>
        <v>275479.81</v>
      </c>
      <c r="H318" s="18">
        <v>1</v>
      </c>
      <c r="I318" s="21">
        <f>SUM(J313:J317)</f>
        <v>0</v>
      </c>
      <c r="J318" s="21">
        <f t="shared" si="83"/>
        <v>0</v>
      </c>
    </row>
    <row r="319" spans="1:10" ht="0.95" customHeight="1" x14ac:dyDescent="0.25">
      <c r="A319" s="22"/>
      <c r="B319" s="22"/>
      <c r="C319" s="22"/>
      <c r="D319" s="34"/>
      <c r="E319" s="22"/>
      <c r="F319" s="22"/>
      <c r="G319" s="22"/>
      <c r="H319" s="22"/>
      <c r="I319" s="22"/>
      <c r="J319" s="22"/>
    </row>
    <row r="320" spans="1:10" x14ac:dyDescent="0.25">
      <c r="A320" s="14" t="s">
        <v>420</v>
      </c>
      <c r="B320" s="14" t="s">
        <v>9</v>
      </c>
      <c r="C320" s="14" t="s">
        <v>10</v>
      </c>
      <c r="D320" s="31" t="s">
        <v>395</v>
      </c>
      <c r="E320" s="15">
        <f t="shared" ref="E320:J320" si="84">E326</f>
        <v>1</v>
      </c>
      <c r="F320" s="15">
        <f t="shared" si="84"/>
        <v>137087.79999999999</v>
      </c>
      <c r="G320" s="15">
        <f t="shared" si="84"/>
        <v>137087.79999999999</v>
      </c>
      <c r="H320" s="15">
        <f t="shared" si="84"/>
        <v>1</v>
      </c>
      <c r="I320" s="15">
        <f t="shared" si="84"/>
        <v>0</v>
      </c>
      <c r="J320" s="15">
        <f t="shared" si="84"/>
        <v>0</v>
      </c>
    </row>
    <row r="321" spans="1:10" x14ac:dyDescent="0.25">
      <c r="A321" s="16" t="s">
        <v>398</v>
      </c>
      <c r="B321" s="17" t="s">
        <v>21</v>
      </c>
      <c r="C321" s="17" t="s">
        <v>43</v>
      </c>
      <c r="D321" s="32" t="s">
        <v>399</v>
      </c>
      <c r="E321" s="18">
        <v>53964.02</v>
      </c>
      <c r="F321" s="18">
        <v>2.29</v>
      </c>
      <c r="G321" s="19">
        <f t="shared" ref="G321:G326" si="85">ROUND(E321*F321,2)</f>
        <v>123577.61</v>
      </c>
      <c r="H321" s="18">
        <v>53964.02</v>
      </c>
      <c r="I321" s="36"/>
      <c r="J321" s="19">
        <f t="shared" ref="J321:J326" si="86">ROUND(H321*I321,2)</f>
        <v>0</v>
      </c>
    </row>
    <row r="322" spans="1:10" x14ac:dyDescent="0.25">
      <c r="A322" s="16" t="s">
        <v>369</v>
      </c>
      <c r="B322" s="17" t="s">
        <v>21</v>
      </c>
      <c r="C322" s="17" t="s">
        <v>22</v>
      </c>
      <c r="D322" s="32" t="s">
        <v>370</v>
      </c>
      <c r="E322" s="18">
        <v>8.8000000000000007</v>
      </c>
      <c r="F322" s="18">
        <v>103.99</v>
      </c>
      <c r="G322" s="19">
        <f t="shared" si="85"/>
        <v>915.11</v>
      </c>
      <c r="H322" s="18">
        <v>8.8000000000000007</v>
      </c>
      <c r="I322" s="36"/>
      <c r="J322" s="19">
        <f t="shared" si="86"/>
        <v>0</v>
      </c>
    </row>
    <row r="323" spans="1:10" x14ac:dyDescent="0.25">
      <c r="A323" s="16" t="s">
        <v>421</v>
      </c>
      <c r="B323" s="17" t="s">
        <v>21</v>
      </c>
      <c r="C323" s="17" t="s">
        <v>22</v>
      </c>
      <c r="D323" s="32" t="s">
        <v>422</v>
      </c>
      <c r="E323" s="18">
        <v>12</v>
      </c>
      <c r="F323" s="18">
        <v>127.6</v>
      </c>
      <c r="G323" s="19">
        <f t="shared" si="85"/>
        <v>1531.2</v>
      </c>
      <c r="H323" s="18">
        <v>12</v>
      </c>
      <c r="I323" s="36"/>
      <c r="J323" s="19">
        <f t="shared" si="86"/>
        <v>0</v>
      </c>
    </row>
    <row r="324" spans="1:10" x14ac:dyDescent="0.25">
      <c r="A324" s="16" t="s">
        <v>400</v>
      </c>
      <c r="B324" s="17" t="s">
        <v>21</v>
      </c>
      <c r="C324" s="17" t="s">
        <v>25</v>
      </c>
      <c r="D324" s="32" t="s">
        <v>401</v>
      </c>
      <c r="E324" s="18">
        <v>576.74</v>
      </c>
      <c r="F324" s="18">
        <v>15.09</v>
      </c>
      <c r="G324" s="19">
        <f t="shared" si="85"/>
        <v>8703.01</v>
      </c>
      <c r="H324" s="18">
        <v>576.74</v>
      </c>
      <c r="I324" s="36"/>
      <c r="J324" s="19">
        <f t="shared" si="86"/>
        <v>0</v>
      </c>
    </row>
    <row r="325" spans="1:10" x14ac:dyDescent="0.25">
      <c r="A325" s="16" t="s">
        <v>423</v>
      </c>
      <c r="B325" s="17" t="s">
        <v>21</v>
      </c>
      <c r="C325" s="17" t="s">
        <v>22</v>
      </c>
      <c r="D325" s="32" t="s">
        <v>424</v>
      </c>
      <c r="E325" s="18">
        <v>1</v>
      </c>
      <c r="F325" s="18">
        <v>2360.87</v>
      </c>
      <c r="G325" s="19">
        <f t="shared" si="85"/>
        <v>2360.87</v>
      </c>
      <c r="H325" s="18">
        <v>1</v>
      </c>
      <c r="I325" s="36"/>
      <c r="J325" s="19">
        <f t="shared" si="86"/>
        <v>0</v>
      </c>
    </row>
    <row r="326" spans="1:10" x14ac:dyDescent="0.25">
      <c r="A326" s="20"/>
      <c r="B326" s="20"/>
      <c r="C326" s="20"/>
      <c r="D326" s="33" t="s">
        <v>425</v>
      </c>
      <c r="E326" s="18">
        <v>1</v>
      </c>
      <c r="F326" s="21">
        <f>SUM(G321:G325)</f>
        <v>137087.79999999999</v>
      </c>
      <c r="G326" s="21">
        <f t="shared" si="85"/>
        <v>137087.79999999999</v>
      </c>
      <c r="H326" s="18">
        <v>1</v>
      </c>
      <c r="I326" s="21">
        <f>SUM(J321:J325)</f>
        <v>0</v>
      </c>
      <c r="J326" s="21">
        <f t="shared" si="86"/>
        <v>0</v>
      </c>
    </row>
    <row r="327" spans="1:10" ht="0.95" customHeight="1" x14ac:dyDescent="0.25">
      <c r="A327" s="22"/>
      <c r="B327" s="22"/>
      <c r="C327" s="22"/>
      <c r="D327" s="34"/>
      <c r="E327" s="22"/>
      <c r="F327" s="22"/>
      <c r="G327" s="22"/>
      <c r="H327" s="22"/>
      <c r="I327" s="22"/>
      <c r="J327" s="22"/>
    </row>
    <row r="328" spans="1:10" x14ac:dyDescent="0.25">
      <c r="A328" s="20"/>
      <c r="B328" s="20"/>
      <c r="C328" s="20"/>
      <c r="D328" s="33" t="s">
        <v>426</v>
      </c>
      <c r="E328" s="18">
        <v>1</v>
      </c>
      <c r="F328" s="21">
        <f>G305+G312+G320</f>
        <v>419550.41</v>
      </c>
      <c r="G328" s="21">
        <f>ROUND(E328*F328,2)</f>
        <v>419550.41</v>
      </c>
      <c r="H328" s="18">
        <v>1</v>
      </c>
      <c r="I328" s="21">
        <f>J305+J312+J320</f>
        <v>0</v>
      </c>
      <c r="J328" s="21">
        <f>ROUND(H328*I328,2)</f>
        <v>0</v>
      </c>
    </row>
    <row r="329" spans="1:10" ht="0.95" customHeight="1" x14ac:dyDescent="0.25">
      <c r="A329" s="22"/>
      <c r="B329" s="22"/>
      <c r="C329" s="22"/>
      <c r="D329" s="34"/>
      <c r="E329" s="22"/>
      <c r="F329" s="22"/>
      <c r="G329" s="22"/>
      <c r="H329" s="22"/>
      <c r="I329" s="22"/>
      <c r="J329" s="22"/>
    </row>
    <row r="330" spans="1:10" x14ac:dyDescent="0.25">
      <c r="A330" s="12" t="s">
        <v>427</v>
      </c>
      <c r="B330" s="12" t="s">
        <v>9</v>
      </c>
      <c r="C330" s="12" t="s">
        <v>10</v>
      </c>
      <c r="D330" s="30" t="s">
        <v>428</v>
      </c>
      <c r="E330" s="13">
        <f t="shared" ref="E330:J330" si="87">E338</f>
        <v>1</v>
      </c>
      <c r="F330" s="13">
        <f t="shared" si="87"/>
        <v>6982.8</v>
      </c>
      <c r="G330" s="13">
        <f t="shared" si="87"/>
        <v>6982.8</v>
      </c>
      <c r="H330" s="13">
        <f t="shared" si="87"/>
        <v>1</v>
      </c>
      <c r="I330" s="13">
        <f t="shared" si="87"/>
        <v>0</v>
      </c>
      <c r="J330" s="13">
        <f t="shared" si="87"/>
        <v>0</v>
      </c>
    </row>
    <row r="331" spans="1:10" x14ac:dyDescent="0.25">
      <c r="A331" s="14" t="s">
        <v>414</v>
      </c>
      <c r="B331" s="14" t="s">
        <v>9</v>
      </c>
      <c r="C331" s="14" t="s">
        <v>10</v>
      </c>
      <c r="D331" s="31" t="s">
        <v>318</v>
      </c>
      <c r="E331" s="15">
        <f t="shared" ref="E331:J331" si="88">E336</f>
        <v>1</v>
      </c>
      <c r="F331" s="15">
        <f t="shared" si="88"/>
        <v>6982.8</v>
      </c>
      <c r="G331" s="15">
        <f t="shared" si="88"/>
        <v>6982.8</v>
      </c>
      <c r="H331" s="15">
        <f t="shared" si="88"/>
        <v>1</v>
      </c>
      <c r="I331" s="15">
        <f t="shared" si="88"/>
        <v>0</v>
      </c>
      <c r="J331" s="15">
        <f t="shared" si="88"/>
        <v>0</v>
      </c>
    </row>
    <row r="332" spans="1:10" x14ac:dyDescent="0.25">
      <c r="A332" s="16" t="s">
        <v>45</v>
      </c>
      <c r="B332" s="17" t="s">
        <v>21</v>
      </c>
      <c r="C332" s="17" t="s">
        <v>46</v>
      </c>
      <c r="D332" s="32" t="s">
        <v>47</v>
      </c>
      <c r="E332" s="18">
        <v>80</v>
      </c>
      <c r="F332" s="18">
        <v>10.89</v>
      </c>
      <c r="G332" s="19">
        <f>ROUND(E332*F332,2)</f>
        <v>871.2</v>
      </c>
      <c r="H332" s="18">
        <v>80</v>
      </c>
      <c r="I332" s="36"/>
      <c r="J332" s="19">
        <f>ROUND(H332*I332,2)</f>
        <v>0</v>
      </c>
    </row>
    <row r="333" spans="1:10" x14ac:dyDescent="0.25">
      <c r="A333" s="16" t="s">
        <v>380</v>
      </c>
      <c r="B333" s="17" t="s">
        <v>21</v>
      </c>
      <c r="C333" s="17" t="s">
        <v>38</v>
      </c>
      <c r="D333" s="32" t="s">
        <v>381</v>
      </c>
      <c r="E333" s="18">
        <v>64.2</v>
      </c>
      <c r="F333" s="18">
        <v>15.58</v>
      </c>
      <c r="G333" s="19">
        <f>ROUND(E333*F333,2)</f>
        <v>1000.24</v>
      </c>
      <c r="H333" s="18">
        <v>64.2</v>
      </c>
      <c r="I333" s="36"/>
      <c r="J333" s="19">
        <f>ROUND(H333*I333,2)</f>
        <v>0</v>
      </c>
    </row>
    <row r="334" spans="1:10" ht="22.5" x14ac:dyDescent="0.25">
      <c r="A334" s="16" t="s">
        <v>300</v>
      </c>
      <c r="B334" s="17" t="s">
        <v>21</v>
      </c>
      <c r="C334" s="17" t="s">
        <v>38</v>
      </c>
      <c r="D334" s="32" t="s">
        <v>301</v>
      </c>
      <c r="E334" s="18">
        <v>50.2</v>
      </c>
      <c r="F334" s="18">
        <v>95.58</v>
      </c>
      <c r="G334" s="19">
        <f>ROUND(E334*F334,2)</f>
        <v>4798.12</v>
      </c>
      <c r="H334" s="18">
        <v>50.2</v>
      </c>
      <c r="I334" s="36"/>
      <c r="J334" s="19">
        <f>ROUND(H334*I334,2)</f>
        <v>0</v>
      </c>
    </row>
    <row r="335" spans="1:10" x14ac:dyDescent="0.25">
      <c r="A335" s="16" t="s">
        <v>321</v>
      </c>
      <c r="B335" s="17" t="s">
        <v>21</v>
      </c>
      <c r="C335" s="17" t="s">
        <v>38</v>
      </c>
      <c r="D335" s="32" t="s">
        <v>322</v>
      </c>
      <c r="E335" s="18">
        <v>22.2</v>
      </c>
      <c r="F335" s="18">
        <v>14.11</v>
      </c>
      <c r="G335" s="19">
        <f>ROUND(E335*F335,2)</f>
        <v>313.24</v>
      </c>
      <c r="H335" s="18">
        <v>22.2</v>
      </c>
      <c r="I335" s="36"/>
      <c r="J335" s="19">
        <f>ROUND(H335*I335,2)</f>
        <v>0</v>
      </c>
    </row>
    <row r="336" spans="1:10" x14ac:dyDescent="0.25">
      <c r="A336" s="20"/>
      <c r="B336" s="20"/>
      <c r="C336" s="20"/>
      <c r="D336" s="33" t="s">
        <v>415</v>
      </c>
      <c r="E336" s="18">
        <v>1</v>
      </c>
      <c r="F336" s="21">
        <f>SUM(G332:G335)</f>
        <v>6982.8</v>
      </c>
      <c r="G336" s="21">
        <f>ROUND(E336*F336,2)</f>
        <v>6982.8</v>
      </c>
      <c r="H336" s="18">
        <v>1</v>
      </c>
      <c r="I336" s="21">
        <f>SUM(J332:J335)</f>
        <v>0</v>
      </c>
      <c r="J336" s="21">
        <f>ROUND(H336*I336,2)</f>
        <v>0</v>
      </c>
    </row>
    <row r="337" spans="1:10" ht="0.95" customHeight="1" x14ac:dyDescent="0.25">
      <c r="A337" s="22"/>
      <c r="B337" s="22"/>
      <c r="C337" s="22"/>
      <c r="D337" s="34"/>
      <c r="E337" s="22"/>
      <c r="F337" s="22"/>
      <c r="G337" s="22"/>
      <c r="H337" s="22"/>
      <c r="I337" s="22"/>
      <c r="J337" s="22"/>
    </row>
    <row r="338" spans="1:10" x14ac:dyDescent="0.25">
      <c r="A338" s="20"/>
      <c r="B338" s="20"/>
      <c r="C338" s="20"/>
      <c r="D338" s="33" t="s">
        <v>429</v>
      </c>
      <c r="E338" s="18">
        <v>1</v>
      </c>
      <c r="F338" s="21">
        <f>G331</f>
        <v>6982.8</v>
      </c>
      <c r="G338" s="21">
        <f>ROUND(E338*F338,2)</f>
        <v>6982.8</v>
      </c>
      <c r="H338" s="18">
        <v>1</v>
      </c>
      <c r="I338" s="21">
        <f>J331</f>
        <v>0</v>
      </c>
      <c r="J338" s="21">
        <f>ROUND(H338*I338,2)</f>
        <v>0</v>
      </c>
    </row>
    <row r="339" spans="1:10" ht="0.95" customHeight="1" x14ac:dyDescent="0.25">
      <c r="A339" s="22"/>
      <c r="B339" s="22"/>
      <c r="C339" s="22"/>
      <c r="D339" s="34"/>
      <c r="E339" s="22"/>
      <c r="F339" s="22"/>
      <c r="G339" s="22"/>
      <c r="H339" s="22"/>
      <c r="I339" s="22"/>
      <c r="J339" s="22"/>
    </row>
    <row r="340" spans="1:10" x14ac:dyDescent="0.25">
      <c r="A340" s="12" t="s">
        <v>430</v>
      </c>
      <c r="B340" s="12" t="s">
        <v>9</v>
      </c>
      <c r="C340" s="12" t="s">
        <v>10</v>
      </c>
      <c r="D340" s="30" t="s">
        <v>431</v>
      </c>
      <c r="E340" s="13">
        <f t="shared" ref="E340:J340" si="89">E357</f>
        <v>1</v>
      </c>
      <c r="F340" s="13">
        <f t="shared" si="89"/>
        <v>8732.91</v>
      </c>
      <c r="G340" s="13">
        <f t="shared" si="89"/>
        <v>8732.91</v>
      </c>
      <c r="H340" s="13">
        <f t="shared" si="89"/>
        <v>1</v>
      </c>
      <c r="I340" s="13">
        <f t="shared" si="89"/>
        <v>0</v>
      </c>
      <c r="J340" s="13">
        <f t="shared" si="89"/>
        <v>0</v>
      </c>
    </row>
    <row r="341" spans="1:10" x14ac:dyDescent="0.25">
      <c r="A341" s="14" t="s">
        <v>432</v>
      </c>
      <c r="B341" s="14" t="s">
        <v>9</v>
      </c>
      <c r="C341" s="14" t="s">
        <v>10</v>
      </c>
      <c r="D341" s="31" t="s">
        <v>318</v>
      </c>
      <c r="E341" s="15">
        <f t="shared" ref="E341:J341" si="90">E348</f>
        <v>1</v>
      </c>
      <c r="F341" s="15">
        <f t="shared" si="90"/>
        <v>2282.96</v>
      </c>
      <c r="G341" s="15">
        <f t="shared" si="90"/>
        <v>2282.96</v>
      </c>
      <c r="H341" s="15">
        <f t="shared" si="90"/>
        <v>1</v>
      </c>
      <c r="I341" s="15">
        <f t="shared" si="90"/>
        <v>0</v>
      </c>
      <c r="J341" s="15">
        <f t="shared" si="90"/>
        <v>0</v>
      </c>
    </row>
    <row r="342" spans="1:10" x14ac:dyDescent="0.25">
      <c r="A342" s="16" t="s">
        <v>433</v>
      </c>
      <c r="B342" s="17" t="s">
        <v>21</v>
      </c>
      <c r="C342" s="17" t="s">
        <v>22</v>
      </c>
      <c r="D342" s="32" t="s">
        <v>434</v>
      </c>
      <c r="E342" s="18">
        <v>5</v>
      </c>
      <c r="F342" s="18">
        <v>113.86</v>
      </c>
      <c r="G342" s="19">
        <f t="shared" ref="G342:G348" si="91">ROUND(E342*F342,2)</f>
        <v>569.29999999999995</v>
      </c>
      <c r="H342" s="18">
        <v>5</v>
      </c>
      <c r="I342" s="36"/>
      <c r="J342" s="19">
        <f t="shared" ref="J342:J348" si="92">ROUND(H342*I342,2)</f>
        <v>0</v>
      </c>
    </row>
    <row r="343" spans="1:10" x14ac:dyDescent="0.25">
      <c r="A343" s="16" t="s">
        <v>45</v>
      </c>
      <c r="B343" s="17" t="s">
        <v>21</v>
      </c>
      <c r="C343" s="17" t="s">
        <v>46</v>
      </c>
      <c r="D343" s="32" t="s">
        <v>47</v>
      </c>
      <c r="E343" s="18">
        <v>34</v>
      </c>
      <c r="F343" s="18">
        <v>10.89</v>
      </c>
      <c r="G343" s="19">
        <f t="shared" si="91"/>
        <v>370.26</v>
      </c>
      <c r="H343" s="18">
        <v>34</v>
      </c>
      <c r="I343" s="36"/>
      <c r="J343" s="19">
        <f t="shared" si="92"/>
        <v>0</v>
      </c>
    </row>
    <row r="344" spans="1:10" ht="22.5" x14ac:dyDescent="0.25">
      <c r="A344" s="16" t="s">
        <v>319</v>
      </c>
      <c r="B344" s="17" t="s">
        <v>21</v>
      </c>
      <c r="C344" s="17" t="s">
        <v>25</v>
      </c>
      <c r="D344" s="32" t="s">
        <v>320</v>
      </c>
      <c r="E344" s="18">
        <v>14.25</v>
      </c>
      <c r="F344" s="18">
        <v>6.15</v>
      </c>
      <c r="G344" s="19">
        <f t="shared" si="91"/>
        <v>87.64</v>
      </c>
      <c r="H344" s="18">
        <v>14.25</v>
      </c>
      <c r="I344" s="36"/>
      <c r="J344" s="19">
        <f t="shared" si="92"/>
        <v>0</v>
      </c>
    </row>
    <row r="345" spans="1:10" x14ac:dyDescent="0.25">
      <c r="A345" s="16" t="s">
        <v>321</v>
      </c>
      <c r="B345" s="17" t="s">
        <v>21</v>
      </c>
      <c r="C345" s="17" t="s">
        <v>38</v>
      </c>
      <c r="D345" s="32" t="s">
        <v>322</v>
      </c>
      <c r="E345" s="18">
        <v>2.85</v>
      </c>
      <c r="F345" s="18">
        <v>14.11</v>
      </c>
      <c r="G345" s="19">
        <f t="shared" si="91"/>
        <v>40.21</v>
      </c>
      <c r="H345" s="18">
        <v>2.85</v>
      </c>
      <c r="I345" s="36"/>
      <c r="J345" s="19">
        <f t="shared" si="92"/>
        <v>0</v>
      </c>
    </row>
    <row r="346" spans="1:10" ht="22.5" x14ac:dyDescent="0.25">
      <c r="A346" s="16" t="s">
        <v>435</v>
      </c>
      <c r="B346" s="17" t="s">
        <v>21</v>
      </c>
      <c r="C346" s="17" t="s">
        <v>38</v>
      </c>
      <c r="D346" s="32" t="s">
        <v>436</v>
      </c>
      <c r="E346" s="18">
        <v>32.549999999999997</v>
      </c>
      <c r="F346" s="18">
        <v>24.96</v>
      </c>
      <c r="G346" s="19">
        <f t="shared" si="91"/>
        <v>812.45</v>
      </c>
      <c r="H346" s="18">
        <v>32.549999999999997</v>
      </c>
      <c r="I346" s="36"/>
      <c r="J346" s="19">
        <f t="shared" si="92"/>
        <v>0</v>
      </c>
    </row>
    <row r="347" spans="1:10" ht="22.5" x14ac:dyDescent="0.25">
      <c r="A347" s="16" t="s">
        <v>323</v>
      </c>
      <c r="B347" s="17" t="s">
        <v>21</v>
      </c>
      <c r="C347" s="17" t="s">
        <v>38</v>
      </c>
      <c r="D347" s="32" t="s">
        <v>324</v>
      </c>
      <c r="E347" s="18">
        <v>22.8</v>
      </c>
      <c r="F347" s="18">
        <v>17.68</v>
      </c>
      <c r="G347" s="19">
        <f t="shared" si="91"/>
        <v>403.1</v>
      </c>
      <c r="H347" s="18">
        <v>22.8</v>
      </c>
      <c r="I347" s="36"/>
      <c r="J347" s="19">
        <f t="shared" si="92"/>
        <v>0</v>
      </c>
    </row>
    <row r="348" spans="1:10" x14ac:dyDescent="0.25">
      <c r="A348" s="20"/>
      <c r="B348" s="20"/>
      <c r="C348" s="20"/>
      <c r="D348" s="33" t="s">
        <v>437</v>
      </c>
      <c r="E348" s="18">
        <v>1</v>
      </c>
      <c r="F348" s="21">
        <f>SUM(G342:G347)</f>
        <v>2282.96</v>
      </c>
      <c r="G348" s="21">
        <f t="shared" si="91"/>
        <v>2282.96</v>
      </c>
      <c r="H348" s="18">
        <v>1</v>
      </c>
      <c r="I348" s="21">
        <f>SUM(J342:J347)</f>
        <v>0</v>
      </c>
      <c r="J348" s="21">
        <f t="shared" si="92"/>
        <v>0</v>
      </c>
    </row>
    <row r="349" spans="1:10" ht="0.95" customHeight="1" x14ac:dyDescent="0.25">
      <c r="A349" s="22"/>
      <c r="B349" s="22"/>
      <c r="C349" s="22"/>
      <c r="D349" s="34"/>
      <c r="E349" s="22"/>
      <c r="F349" s="22"/>
      <c r="G349" s="22"/>
      <c r="H349" s="22"/>
      <c r="I349" s="22"/>
      <c r="J349" s="22"/>
    </row>
    <row r="350" spans="1:10" x14ac:dyDescent="0.25">
      <c r="A350" s="14" t="s">
        <v>438</v>
      </c>
      <c r="B350" s="14" t="s">
        <v>9</v>
      </c>
      <c r="C350" s="14" t="s">
        <v>10</v>
      </c>
      <c r="D350" s="31" t="s">
        <v>299</v>
      </c>
      <c r="E350" s="15">
        <f t="shared" ref="E350:J350" si="93">E355</f>
        <v>1</v>
      </c>
      <c r="F350" s="15">
        <f t="shared" si="93"/>
        <v>6449.95</v>
      </c>
      <c r="G350" s="15">
        <f t="shared" si="93"/>
        <v>6449.95</v>
      </c>
      <c r="H350" s="15">
        <f t="shared" si="93"/>
        <v>1</v>
      </c>
      <c r="I350" s="15">
        <f t="shared" si="93"/>
        <v>0</v>
      </c>
      <c r="J350" s="15">
        <f t="shared" si="93"/>
        <v>0</v>
      </c>
    </row>
    <row r="351" spans="1:10" ht="22.5" x14ac:dyDescent="0.25">
      <c r="A351" s="16" t="s">
        <v>329</v>
      </c>
      <c r="B351" s="17" t="s">
        <v>21</v>
      </c>
      <c r="C351" s="17" t="s">
        <v>38</v>
      </c>
      <c r="D351" s="32" t="s">
        <v>330</v>
      </c>
      <c r="E351" s="18">
        <v>1.43</v>
      </c>
      <c r="F351" s="18">
        <v>86.13</v>
      </c>
      <c r="G351" s="19">
        <f>ROUND(E351*F351,2)</f>
        <v>123.17</v>
      </c>
      <c r="H351" s="18">
        <v>1.43</v>
      </c>
      <c r="I351" s="36"/>
      <c r="J351" s="19">
        <f>ROUND(H351*I351,2)</f>
        <v>0</v>
      </c>
    </row>
    <row r="352" spans="1:10" ht="22.5" x14ac:dyDescent="0.25">
      <c r="A352" s="16" t="s">
        <v>331</v>
      </c>
      <c r="B352" s="17" t="s">
        <v>21</v>
      </c>
      <c r="C352" s="17" t="s">
        <v>38</v>
      </c>
      <c r="D352" s="32" t="s">
        <v>332</v>
      </c>
      <c r="E352" s="18">
        <v>36.909999999999997</v>
      </c>
      <c r="F352" s="18">
        <v>114.39</v>
      </c>
      <c r="G352" s="19">
        <f>ROUND(E352*F352,2)</f>
        <v>4222.13</v>
      </c>
      <c r="H352" s="18">
        <v>36.909999999999997</v>
      </c>
      <c r="I352" s="36"/>
      <c r="J352" s="19">
        <f>ROUND(H352*I352,2)</f>
        <v>0</v>
      </c>
    </row>
    <row r="353" spans="1:10" x14ac:dyDescent="0.25">
      <c r="A353" s="16" t="s">
        <v>335</v>
      </c>
      <c r="B353" s="17" t="s">
        <v>21</v>
      </c>
      <c r="C353" s="17" t="s">
        <v>25</v>
      </c>
      <c r="D353" s="32" t="s">
        <v>336</v>
      </c>
      <c r="E353" s="18">
        <v>32.549999999999997</v>
      </c>
      <c r="F353" s="18">
        <v>34.58</v>
      </c>
      <c r="G353" s="19">
        <f>ROUND(E353*F353,2)</f>
        <v>1125.58</v>
      </c>
      <c r="H353" s="18">
        <v>32.549999999999997</v>
      </c>
      <c r="I353" s="36"/>
      <c r="J353" s="19">
        <f>ROUND(H353*I353,2)</f>
        <v>0</v>
      </c>
    </row>
    <row r="354" spans="1:10" x14ac:dyDescent="0.25">
      <c r="A354" s="16" t="s">
        <v>337</v>
      </c>
      <c r="B354" s="17" t="s">
        <v>21</v>
      </c>
      <c r="C354" s="17" t="s">
        <v>43</v>
      </c>
      <c r="D354" s="32" t="s">
        <v>338</v>
      </c>
      <c r="E354" s="18">
        <v>714.65</v>
      </c>
      <c r="F354" s="18">
        <v>1.37</v>
      </c>
      <c r="G354" s="19">
        <f>ROUND(E354*F354,2)</f>
        <v>979.07</v>
      </c>
      <c r="H354" s="18">
        <v>714.65</v>
      </c>
      <c r="I354" s="36"/>
      <c r="J354" s="19">
        <f>ROUND(H354*I354,2)</f>
        <v>0</v>
      </c>
    </row>
    <row r="355" spans="1:10" x14ac:dyDescent="0.25">
      <c r="A355" s="20"/>
      <c r="B355" s="20"/>
      <c r="C355" s="20"/>
      <c r="D355" s="33" t="s">
        <v>439</v>
      </c>
      <c r="E355" s="18">
        <v>1</v>
      </c>
      <c r="F355" s="21">
        <f>SUM(G351:G354)</f>
        <v>6449.95</v>
      </c>
      <c r="G355" s="21">
        <f>ROUND(E355*F355,2)</f>
        <v>6449.95</v>
      </c>
      <c r="H355" s="18">
        <v>1</v>
      </c>
      <c r="I355" s="21">
        <f>SUM(J351:J354)</f>
        <v>0</v>
      </c>
      <c r="J355" s="21">
        <f>ROUND(H355*I355,2)</f>
        <v>0</v>
      </c>
    </row>
    <row r="356" spans="1:10" ht="0.95" customHeight="1" x14ac:dyDescent="0.25">
      <c r="A356" s="22"/>
      <c r="B356" s="22"/>
      <c r="C356" s="22"/>
      <c r="D356" s="34"/>
      <c r="E356" s="22"/>
      <c r="F356" s="22"/>
      <c r="G356" s="22"/>
      <c r="H356" s="22"/>
      <c r="I356" s="22"/>
      <c r="J356" s="22"/>
    </row>
    <row r="357" spans="1:10" x14ac:dyDescent="0.25">
      <c r="A357" s="20"/>
      <c r="B357" s="20"/>
      <c r="C357" s="20"/>
      <c r="D357" s="33" t="s">
        <v>440</v>
      </c>
      <c r="E357" s="18">
        <v>1</v>
      </c>
      <c r="F357" s="21">
        <f>G341+G350</f>
        <v>8732.91</v>
      </c>
      <c r="G357" s="21">
        <f>ROUND(E357*F357,2)</f>
        <v>8732.91</v>
      </c>
      <c r="H357" s="18">
        <v>1</v>
      </c>
      <c r="I357" s="21">
        <f>J341+J350</f>
        <v>0</v>
      </c>
      <c r="J357" s="21">
        <f>ROUND(H357*I357,2)</f>
        <v>0</v>
      </c>
    </row>
    <row r="358" spans="1:10" ht="0.95" customHeight="1" x14ac:dyDescent="0.25">
      <c r="A358" s="22"/>
      <c r="B358" s="22"/>
      <c r="C358" s="22"/>
      <c r="D358" s="34"/>
      <c r="E358" s="22"/>
      <c r="F358" s="22"/>
      <c r="G358" s="22"/>
      <c r="H358" s="22"/>
      <c r="I358" s="22"/>
      <c r="J358" s="22"/>
    </row>
    <row r="359" spans="1:10" x14ac:dyDescent="0.25">
      <c r="A359" s="12" t="s">
        <v>441</v>
      </c>
      <c r="B359" s="12" t="s">
        <v>9</v>
      </c>
      <c r="C359" s="12" t="s">
        <v>10</v>
      </c>
      <c r="D359" s="30" t="s">
        <v>442</v>
      </c>
      <c r="E359" s="13">
        <f t="shared" ref="E359:J359" si="94">E383</f>
        <v>1</v>
      </c>
      <c r="F359" s="13">
        <f t="shared" si="94"/>
        <v>31891.58</v>
      </c>
      <c r="G359" s="13">
        <f t="shared" si="94"/>
        <v>31891.58</v>
      </c>
      <c r="H359" s="13">
        <f t="shared" si="94"/>
        <v>1</v>
      </c>
      <c r="I359" s="13">
        <f t="shared" si="94"/>
        <v>0</v>
      </c>
      <c r="J359" s="13">
        <f t="shared" si="94"/>
        <v>0</v>
      </c>
    </row>
    <row r="360" spans="1:10" x14ac:dyDescent="0.25">
      <c r="A360" s="14" t="s">
        <v>443</v>
      </c>
      <c r="B360" s="14" t="s">
        <v>9</v>
      </c>
      <c r="C360" s="14" t="s">
        <v>10</v>
      </c>
      <c r="D360" s="31" t="s">
        <v>299</v>
      </c>
      <c r="E360" s="15">
        <f t="shared" ref="E360:J360" si="95">E372</f>
        <v>1</v>
      </c>
      <c r="F360" s="15">
        <f t="shared" si="95"/>
        <v>11182.27</v>
      </c>
      <c r="G360" s="15">
        <f t="shared" si="95"/>
        <v>11182.27</v>
      </c>
      <c r="H360" s="15">
        <f t="shared" si="95"/>
        <v>1</v>
      </c>
      <c r="I360" s="15">
        <f t="shared" si="95"/>
        <v>0</v>
      </c>
      <c r="J360" s="15">
        <f t="shared" si="95"/>
        <v>0</v>
      </c>
    </row>
    <row r="361" spans="1:10" x14ac:dyDescent="0.25">
      <c r="A361" s="16" t="s">
        <v>444</v>
      </c>
      <c r="B361" s="17" t="s">
        <v>21</v>
      </c>
      <c r="C361" s="17" t="s">
        <v>43</v>
      </c>
      <c r="D361" s="32" t="s">
        <v>445</v>
      </c>
      <c r="E361" s="18">
        <v>1383.68</v>
      </c>
      <c r="F361" s="18">
        <v>0.98</v>
      </c>
      <c r="G361" s="19">
        <f t="shared" ref="G361:G372" si="96">ROUND(E361*F361,2)</f>
        <v>1356.01</v>
      </c>
      <c r="H361" s="18">
        <v>1383.68</v>
      </c>
      <c r="I361" s="36"/>
      <c r="J361" s="19">
        <f t="shared" ref="J361:J372" si="97">ROUND(H361*I361,2)</f>
        <v>0</v>
      </c>
    </row>
    <row r="362" spans="1:10" x14ac:dyDescent="0.25">
      <c r="A362" s="16" t="s">
        <v>321</v>
      </c>
      <c r="B362" s="17" t="s">
        <v>21</v>
      </c>
      <c r="C362" s="17" t="s">
        <v>38</v>
      </c>
      <c r="D362" s="32" t="s">
        <v>322</v>
      </c>
      <c r="E362" s="18">
        <v>74.400000000000006</v>
      </c>
      <c r="F362" s="18">
        <v>14.11</v>
      </c>
      <c r="G362" s="19">
        <f t="shared" si="96"/>
        <v>1049.78</v>
      </c>
      <c r="H362" s="18">
        <v>74.400000000000006</v>
      </c>
      <c r="I362" s="36"/>
      <c r="J362" s="19">
        <f t="shared" si="97"/>
        <v>0</v>
      </c>
    </row>
    <row r="363" spans="1:10" x14ac:dyDescent="0.25">
      <c r="A363" s="16" t="s">
        <v>446</v>
      </c>
      <c r="B363" s="17" t="s">
        <v>21</v>
      </c>
      <c r="C363" s="17" t="s">
        <v>43</v>
      </c>
      <c r="D363" s="32" t="s">
        <v>447</v>
      </c>
      <c r="E363" s="18">
        <v>392.5</v>
      </c>
      <c r="F363" s="18">
        <v>2.0699999999999998</v>
      </c>
      <c r="G363" s="19">
        <f t="shared" si="96"/>
        <v>812.48</v>
      </c>
      <c r="H363" s="18">
        <v>392.5</v>
      </c>
      <c r="I363" s="36"/>
      <c r="J363" s="19">
        <f t="shared" si="97"/>
        <v>0</v>
      </c>
    </row>
    <row r="364" spans="1:10" x14ac:dyDescent="0.25">
      <c r="A364" s="16" t="s">
        <v>408</v>
      </c>
      <c r="B364" s="17" t="s">
        <v>21</v>
      </c>
      <c r="C364" s="17" t="s">
        <v>43</v>
      </c>
      <c r="D364" s="32" t="s">
        <v>409</v>
      </c>
      <c r="E364" s="18">
        <v>2688.51</v>
      </c>
      <c r="F364" s="18">
        <v>2.44</v>
      </c>
      <c r="G364" s="19">
        <f t="shared" si="96"/>
        <v>6559.96</v>
      </c>
      <c r="H364" s="18">
        <v>2688.51</v>
      </c>
      <c r="I364" s="36"/>
      <c r="J364" s="19">
        <f t="shared" si="97"/>
        <v>0</v>
      </c>
    </row>
    <row r="365" spans="1:10" ht="22.5" x14ac:dyDescent="0.25">
      <c r="A365" s="16" t="s">
        <v>448</v>
      </c>
      <c r="B365" s="17" t="s">
        <v>21</v>
      </c>
      <c r="C365" s="17" t="s">
        <v>25</v>
      </c>
      <c r="D365" s="32" t="s">
        <v>449</v>
      </c>
      <c r="E365" s="18">
        <v>6.15</v>
      </c>
      <c r="F365" s="18">
        <v>7.75</v>
      </c>
      <c r="G365" s="19">
        <f t="shared" si="96"/>
        <v>47.66</v>
      </c>
      <c r="H365" s="18">
        <v>6.15</v>
      </c>
      <c r="I365" s="36"/>
      <c r="J365" s="19">
        <f t="shared" si="97"/>
        <v>0</v>
      </c>
    </row>
    <row r="366" spans="1:10" x14ac:dyDescent="0.25">
      <c r="A366" s="16" t="s">
        <v>400</v>
      </c>
      <c r="B366" s="17" t="s">
        <v>21</v>
      </c>
      <c r="C366" s="17" t="s">
        <v>25</v>
      </c>
      <c r="D366" s="32" t="s">
        <v>401</v>
      </c>
      <c r="E366" s="18">
        <v>66.400000000000006</v>
      </c>
      <c r="F366" s="18">
        <v>15.09</v>
      </c>
      <c r="G366" s="19">
        <f t="shared" si="96"/>
        <v>1001.98</v>
      </c>
      <c r="H366" s="18">
        <v>66.400000000000006</v>
      </c>
      <c r="I366" s="36"/>
      <c r="J366" s="19">
        <f t="shared" si="97"/>
        <v>0</v>
      </c>
    </row>
    <row r="367" spans="1:10" x14ac:dyDescent="0.25">
      <c r="A367" s="16" t="s">
        <v>45</v>
      </c>
      <c r="B367" s="17" t="s">
        <v>21</v>
      </c>
      <c r="C367" s="17" t="s">
        <v>46</v>
      </c>
      <c r="D367" s="32" t="s">
        <v>47</v>
      </c>
      <c r="E367" s="18">
        <v>4</v>
      </c>
      <c r="F367" s="18">
        <v>10.89</v>
      </c>
      <c r="G367" s="19">
        <f t="shared" si="96"/>
        <v>43.56</v>
      </c>
      <c r="H367" s="18">
        <v>4</v>
      </c>
      <c r="I367" s="36"/>
      <c r="J367" s="19">
        <f t="shared" si="97"/>
        <v>0</v>
      </c>
    </row>
    <row r="368" spans="1:10" ht="22.5" x14ac:dyDescent="0.25">
      <c r="A368" s="16" t="s">
        <v>319</v>
      </c>
      <c r="B368" s="17" t="s">
        <v>21</v>
      </c>
      <c r="C368" s="17" t="s">
        <v>25</v>
      </c>
      <c r="D368" s="32" t="s">
        <v>320</v>
      </c>
      <c r="E368" s="18">
        <v>4</v>
      </c>
      <c r="F368" s="18">
        <v>6.15</v>
      </c>
      <c r="G368" s="19">
        <f t="shared" si="96"/>
        <v>24.6</v>
      </c>
      <c r="H368" s="18">
        <v>4</v>
      </c>
      <c r="I368" s="36"/>
      <c r="J368" s="19">
        <f t="shared" si="97"/>
        <v>0</v>
      </c>
    </row>
    <row r="369" spans="1:10" ht="22.5" x14ac:dyDescent="0.25">
      <c r="A369" s="16" t="s">
        <v>323</v>
      </c>
      <c r="B369" s="17" t="s">
        <v>21</v>
      </c>
      <c r="C369" s="17" t="s">
        <v>38</v>
      </c>
      <c r="D369" s="32" t="s">
        <v>324</v>
      </c>
      <c r="E369" s="18">
        <v>6</v>
      </c>
      <c r="F369" s="18">
        <v>17.68</v>
      </c>
      <c r="G369" s="19">
        <f t="shared" si="96"/>
        <v>106.08</v>
      </c>
      <c r="H369" s="18">
        <v>6</v>
      </c>
      <c r="I369" s="36"/>
      <c r="J369" s="19">
        <f t="shared" si="97"/>
        <v>0</v>
      </c>
    </row>
    <row r="370" spans="1:10" x14ac:dyDescent="0.25">
      <c r="A370" s="16" t="s">
        <v>450</v>
      </c>
      <c r="B370" s="17" t="s">
        <v>21</v>
      </c>
      <c r="C370" s="17" t="s">
        <v>38</v>
      </c>
      <c r="D370" s="32" t="s">
        <v>451</v>
      </c>
      <c r="E370" s="18">
        <v>6</v>
      </c>
      <c r="F370" s="18">
        <v>10.02</v>
      </c>
      <c r="G370" s="19">
        <f t="shared" si="96"/>
        <v>60.12</v>
      </c>
      <c r="H370" s="18">
        <v>6</v>
      </c>
      <c r="I370" s="36"/>
      <c r="J370" s="19">
        <f t="shared" si="97"/>
        <v>0</v>
      </c>
    </row>
    <row r="371" spans="1:10" x14ac:dyDescent="0.25">
      <c r="A371" s="16" t="s">
        <v>452</v>
      </c>
      <c r="B371" s="17" t="s">
        <v>21</v>
      </c>
      <c r="C371" s="17" t="s">
        <v>25</v>
      </c>
      <c r="D371" s="32" t="s">
        <v>453</v>
      </c>
      <c r="E371" s="18">
        <v>4</v>
      </c>
      <c r="F371" s="18">
        <v>30.01</v>
      </c>
      <c r="G371" s="19">
        <f t="shared" si="96"/>
        <v>120.04</v>
      </c>
      <c r="H371" s="18">
        <v>4</v>
      </c>
      <c r="I371" s="36"/>
      <c r="J371" s="19">
        <f t="shared" si="97"/>
        <v>0</v>
      </c>
    </row>
    <row r="372" spans="1:10" x14ac:dyDescent="0.25">
      <c r="A372" s="20"/>
      <c r="B372" s="20"/>
      <c r="C372" s="20"/>
      <c r="D372" s="33" t="s">
        <v>454</v>
      </c>
      <c r="E372" s="18">
        <v>1</v>
      </c>
      <c r="F372" s="21">
        <f>SUM(G361:G371)</f>
        <v>11182.27</v>
      </c>
      <c r="G372" s="21">
        <f t="shared" si="96"/>
        <v>11182.27</v>
      </c>
      <c r="H372" s="18">
        <v>1</v>
      </c>
      <c r="I372" s="21">
        <f>SUM(J361:J371)</f>
        <v>0</v>
      </c>
      <c r="J372" s="21">
        <f t="shared" si="97"/>
        <v>0</v>
      </c>
    </row>
    <row r="373" spans="1:10" ht="0.95" customHeight="1" x14ac:dyDescent="0.25">
      <c r="A373" s="22"/>
      <c r="B373" s="22"/>
      <c r="C373" s="22"/>
      <c r="D373" s="34"/>
      <c r="E373" s="22"/>
      <c r="F373" s="22"/>
      <c r="G373" s="22"/>
      <c r="H373" s="22"/>
      <c r="I373" s="22"/>
      <c r="J373" s="22"/>
    </row>
    <row r="374" spans="1:10" x14ac:dyDescent="0.25">
      <c r="A374" s="14" t="s">
        <v>455</v>
      </c>
      <c r="B374" s="14" t="s">
        <v>9</v>
      </c>
      <c r="C374" s="14" t="s">
        <v>10</v>
      </c>
      <c r="D374" s="31" t="s">
        <v>384</v>
      </c>
      <c r="E374" s="15">
        <f t="shared" ref="E374:J374" si="98">E381</f>
        <v>1</v>
      </c>
      <c r="F374" s="15">
        <f t="shared" si="98"/>
        <v>20709.310000000001</v>
      </c>
      <c r="G374" s="15">
        <f t="shared" si="98"/>
        <v>20709.310000000001</v>
      </c>
      <c r="H374" s="15">
        <f t="shared" si="98"/>
        <v>1</v>
      </c>
      <c r="I374" s="15">
        <f t="shared" si="98"/>
        <v>0</v>
      </c>
      <c r="J374" s="15">
        <f t="shared" si="98"/>
        <v>0</v>
      </c>
    </row>
    <row r="375" spans="1:10" ht="22.5" x14ac:dyDescent="0.25">
      <c r="A375" s="16" t="s">
        <v>329</v>
      </c>
      <c r="B375" s="17" t="s">
        <v>21</v>
      </c>
      <c r="C375" s="17" t="s">
        <v>38</v>
      </c>
      <c r="D375" s="32" t="s">
        <v>330</v>
      </c>
      <c r="E375" s="18">
        <v>0.65</v>
      </c>
      <c r="F375" s="18">
        <v>86.13</v>
      </c>
      <c r="G375" s="19">
        <f t="shared" ref="G375:G381" si="99">ROUND(E375*F375,2)</f>
        <v>55.98</v>
      </c>
      <c r="H375" s="18">
        <v>0.65</v>
      </c>
      <c r="I375" s="36"/>
      <c r="J375" s="19">
        <f t="shared" ref="J375:J381" si="100">ROUND(H375*I375,2)</f>
        <v>0</v>
      </c>
    </row>
    <row r="376" spans="1:10" ht="22.5" x14ac:dyDescent="0.25">
      <c r="A376" s="16" t="s">
        <v>385</v>
      </c>
      <c r="B376" s="17" t="s">
        <v>21</v>
      </c>
      <c r="C376" s="17" t="s">
        <v>38</v>
      </c>
      <c r="D376" s="32" t="s">
        <v>386</v>
      </c>
      <c r="E376" s="18">
        <v>9.7200000000000006</v>
      </c>
      <c r="F376" s="18">
        <v>110.52</v>
      </c>
      <c r="G376" s="19">
        <f t="shared" si="99"/>
        <v>1074.25</v>
      </c>
      <c r="H376" s="18">
        <v>9.7200000000000006</v>
      </c>
      <c r="I376" s="36"/>
      <c r="J376" s="19">
        <f t="shared" si="100"/>
        <v>0</v>
      </c>
    </row>
    <row r="377" spans="1:10" x14ac:dyDescent="0.25">
      <c r="A377" s="16" t="s">
        <v>337</v>
      </c>
      <c r="B377" s="17" t="s">
        <v>21</v>
      </c>
      <c r="C377" s="17" t="s">
        <v>43</v>
      </c>
      <c r="D377" s="32" t="s">
        <v>338</v>
      </c>
      <c r="E377" s="18">
        <v>972</v>
      </c>
      <c r="F377" s="18">
        <v>1.37</v>
      </c>
      <c r="G377" s="19">
        <f t="shared" si="99"/>
        <v>1331.64</v>
      </c>
      <c r="H377" s="18">
        <v>972</v>
      </c>
      <c r="I377" s="36"/>
      <c r="J377" s="19">
        <f t="shared" si="100"/>
        <v>0</v>
      </c>
    </row>
    <row r="378" spans="1:10" ht="22.5" x14ac:dyDescent="0.25">
      <c r="A378" s="16" t="s">
        <v>389</v>
      </c>
      <c r="B378" s="17" t="s">
        <v>21</v>
      </c>
      <c r="C378" s="17" t="s">
        <v>46</v>
      </c>
      <c r="D378" s="32" t="s">
        <v>390</v>
      </c>
      <c r="E378" s="18">
        <v>144</v>
      </c>
      <c r="F378" s="18">
        <v>123.05</v>
      </c>
      <c r="G378" s="19">
        <f t="shared" si="99"/>
        <v>17719.2</v>
      </c>
      <c r="H378" s="18">
        <v>144</v>
      </c>
      <c r="I378" s="36"/>
      <c r="J378" s="19">
        <f t="shared" si="100"/>
        <v>0</v>
      </c>
    </row>
    <row r="379" spans="1:10" x14ac:dyDescent="0.25">
      <c r="A379" s="16" t="s">
        <v>450</v>
      </c>
      <c r="B379" s="17" t="s">
        <v>21</v>
      </c>
      <c r="C379" s="17" t="s">
        <v>38</v>
      </c>
      <c r="D379" s="32" t="s">
        <v>451</v>
      </c>
      <c r="E379" s="18">
        <v>15.28</v>
      </c>
      <c r="F379" s="18">
        <v>10.02</v>
      </c>
      <c r="G379" s="19">
        <f t="shared" si="99"/>
        <v>153.11000000000001</v>
      </c>
      <c r="H379" s="18">
        <v>15.28</v>
      </c>
      <c r="I379" s="36"/>
      <c r="J379" s="19">
        <f t="shared" si="100"/>
        <v>0</v>
      </c>
    </row>
    <row r="380" spans="1:10" x14ac:dyDescent="0.25">
      <c r="A380" s="16" t="s">
        <v>452</v>
      </c>
      <c r="B380" s="17" t="s">
        <v>21</v>
      </c>
      <c r="C380" s="17" t="s">
        <v>25</v>
      </c>
      <c r="D380" s="32" t="s">
        <v>453</v>
      </c>
      <c r="E380" s="18">
        <v>12.5</v>
      </c>
      <c r="F380" s="18">
        <v>30.01</v>
      </c>
      <c r="G380" s="19">
        <f t="shared" si="99"/>
        <v>375.13</v>
      </c>
      <c r="H380" s="18">
        <v>12.5</v>
      </c>
      <c r="I380" s="36"/>
      <c r="J380" s="19">
        <f t="shared" si="100"/>
        <v>0</v>
      </c>
    </row>
    <row r="381" spans="1:10" x14ac:dyDescent="0.25">
      <c r="A381" s="20"/>
      <c r="B381" s="20"/>
      <c r="C381" s="20"/>
      <c r="D381" s="33" t="s">
        <v>456</v>
      </c>
      <c r="E381" s="18">
        <v>1</v>
      </c>
      <c r="F381" s="21">
        <f>SUM(G375:G380)</f>
        <v>20709.310000000001</v>
      </c>
      <c r="G381" s="21">
        <f t="shared" si="99"/>
        <v>20709.310000000001</v>
      </c>
      <c r="H381" s="18">
        <v>1</v>
      </c>
      <c r="I381" s="21">
        <f>SUM(J375:J380)</f>
        <v>0</v>
      </c>
      <c r="J381" s="21">
        <f t="shared" si="100"/>
        <v>0</v>
      </c>
    </row>
    <row r="382" spans="1:10" ht="0.95" customHeight="1" x14ac:dyDescent="0.25">
      <c r="A382" s="22"/>
      <c r="B382" s="22"/>
      <c r="C382" s="22"/>
      <c r="D382" s="34"/>
      <c r="E382" s="22"/>
      <c r="F382" s="22"/>
      <c r="G382" s="22"/>
      <c r="H382" s="22"/>
      <c r="I382" s="22"/>
      <c r="J382" s="22"/>
    </row>
    <row r="383" spans="1:10" x14ac:dyDescent="0.25">
      <c r="A383" s="20"/>
      <c r="B383" s="20"/>
      <c r="C383" s="20"/>
      <c r="D383" s="33" t="s">
        <v>457</v>
      </c>
      <c r="E383" s="18">
        <v>1</v>
      </c>
      <c r="F383" s="21">
        <f>G360+G374</f>
        <v>31891.58</v>
      </c>
      <c r="G383" s="21">
        <f>ROUND(E383*F383,2)</f>
        <v>31891.58</v>
      </c>
      <c r="H383" s="18">
        <v>1</v>
      </c>
      <c r="I383" s="21">
        <f>J360+J374</f>
        <v>0</v>
      </c>
      <c r="J383" s="21">
        <f>ROUND(H383*I383,2)</f>
        <v>0</v>
      </c>
    </row>
    <row r="384" spans="1:10" ht="0.95" customHeight="1" x14ac:dyDescent="0.25">
      <c r="A384" s="22"/>
      <c r="B384" s="22"/>
      <c r="C384" s="22"/>
      <c r="D384" s="34"/>
      <c r="E384" s="22"/>
      <c r="F384" s="22"/>
      <c r="G384" s="22"/>
      <c r="H384" s="22"/>
      <c r="I384" s="22"/>
      <c r="J384" s="22"/>
    </row>
    <row r="385" spans="1:10" x14ac:dyDescent="0.25">
      <c r="A385" s="12" t="s">
        <v>458</v>
      </c>
      <c r="B385" s="12" t="s">
        <v>9</v>
      </c>
      <c r="C385" s="12" t="s">
        <v>10</v>
      </c>
      <c r="D385" s="30" t="s">
        <v>459</v>
      </c>
      <c r="E385" s="13">
        <f t="shared" ref="E385:J385" si="101">E390</f>
        <v>1</v>
      </c>
      <c r="F385" s="13">
        <f t="shared" si="101"/>
        <v>51871</v>
      </c>
      <c r="G385" s="13">
        <f t="shared" si="101"/>
        <v>51871</v>
      </c>
      <c r="H385" s="13">
        <f t="shared" si="101"/>
        <v>1</v>
      </c>
      <c r="I385" s="13">
        <f t="shared" si="101"/>
        <v>0</v>
      </c>
      <c r="J385" s="13">
        <f t="shared" si="101"/>
        <v>0</v>
      </c>
    </row>
    <row r="386" spans="1:10" ht="22.5" x14ac:dyDescent="0.25">
      <c r="A386" s="16" t="s">
        <v>460</v>
      </c>
      <c r="B386" s="17" t="s">
        <v>21</v>
      </c>
      <c r="C386" s="17" t="s">
        <v>25</v>
      </c>
      <c r="D386" s="32" t="s">
        <v>461</v>
      </c>
      <c r="E386" s="18">
        <v>172800</v>
      </c>
      <c r="F386" s="18">
        <v>0.08</v>
      </c>
      <c r="G386" s="19">
        <f>ROUND(E386*F386,2)</f>
        <v>13824</v>
      </c>
      <c r="H386" s="18">
        <v>172800</v>
      </c>
      <c r="I386" s="36"/>
      <c r="J386" s="19">
        <f>ROUND(H386*I386,2)</f>
        <v>0</v>
      </c>
    </row>
    <row r="387" spans="1:10" ht="22.5" x14ac:dyDescent="0.25">
      <c r="A387" s="16" t="s">
        <v>462</v>
      </c>
      <c r="B387" s="17" t="s">
        <v>21</v>
      </c>
      <c r="C387" s="17" t="s">
        <v>46</v>
      </c>
      <c r="D387" s="32" t="s">
        <v>463</v>
      </c>
      <c r="E387" s="18">
        <v>200</v>
      </c>
      <c r="F387" s="18">
        <v>31.21</v>
      </c>
      <c r="G387" s="19">
        <f>ROUND(E387*F387,2)</f>
        <v>6242</v>
      </c>
      <c r="H387" s="18">
        <v>200</v>
      </c>
      <c r="I387" s="36"/>
      <c r="J387" s="19">
        <f>ROUND(H387*I387,2)</f>
        <v>0</v>
      </c>
    </row>
    <row r="388" spans="1:10" ht="22.5" x14ac:dyDescent="0.25">
      <c r="A388" s="16" t="s">
        <v>464</v>
      </c>
      <c r="B388" s="17" t="s">
        <v>21</v>
      </c>
      <c r="C388" s="17" t="s">
        <v>25</v>
      </c>
      <c r="D388" s="32" t="s">
        <v>465</v>
      </c>
      <c r="E388" s="18">
        <v>200</v>
      </c>
      <c r="F388" s="18">
        <v>58.11</v>
      </c>
      <c r="G388" s="19">
        <f>ROUND(E388*F388,2)</f>
        <v>11622</v>
      </c>
      <c r="H388" s="18">
        <v>200</v>
      </c>
      <c r="I388" s="36"/>
      <c r="J388" s="19">
        <f>ROUND(H388*I388,2)</f>
        <v>0</v>
      </c>
    </row>
    <row r="389" spans="1:10" ht="22.5" x14ac:dyDescent="0.25">
      <c r="A389" s="16" t="s">
        <v>466</v>
      </c>
      <c r="B389" s="17" t="s">
        <v>21</v>
      </c>
      <c r="C389" s="17" t="s">
        <v>25</v>
      </c>
      <c r="D389" s="32" t="s">
        <v>467</v>
      </c>
      <c r="E389" s="18">
        <v>18182.88</v>
      </c>
      <c r="F389" s="18">
        <v>1.1100000000000001</v>
      </c>
      <c r="G389" s="19">
        <f>ROUND(E389*F389,2)</f>
        <v>20183</v>
      </c>
      <c r="H389" s="18">
        <v>18182.88</v>
      </c>
      <c r="I389" s="36"/>
      <c r="J389" s="19">
        <f>ROUND(H389*I389,2)</f>
        <v>0</v>
      </c>
    </row>
    <row r="390" spans="1:10" x14ac:dyDescent="0.25">
      <c r="A390" s="20"/>
      <c r="B390" s="20"/>
      <c r="C390" s="20"/>
      <c r="D390" s="33" t="s">
        <v>468</v>
      </c>
      <c r="E390" s="18">
        <v>1</v>
      </c>
      <c r="F390" s="21">
        <f>SUM(G386:G389)</f>
        <v>51871</v>
      </c>
      <c r="G390" s="21">
        <f>ROUND(E390*F390,2)</f>
        <v>51871</v>
      </c>
      <c r="H390" s="18">
        <v>1</v>
      </c>
      <c r="I390" s="21">
        <f>SUM(J386:J389)</f>
        <v>0</v>
      </c>
      <c r="J390" s="21">
        <f>ROUND(H390*I390,2)</f>
        <v>0</v>
      </c>
    </row>
    <row r="391" spans="1:10" ht="0.95" customHeight="1" x14ac:dyDescent="0.25">
      <c r="A391" s="22"/>
      <c r="B391" s="22"/>
      <c r="C391" s="22"/>
      <c r="D391" s="34"/>
      <c r="E391" s="22"/>
      <c r="F391" s="22"/>
      <c r="G391" s="22"/>
      <c r="H391" s="22"/>
      <c r="I391" s="22"/>
      <c r="J391" s="22"/>
    </row>
    <row r="392" spans="1:10" x14ac:dyDescent="0.25">
      <c r="A392" s="20"/>
      <c r="B392" s="20"/>
      <c r="C392" s="20"/>
      <c r="D392" s="33" t="s">
        <v>469</v>
      </c>
      <c r="E392" s="18">
        <v>1</v>
      </c>
      <c r="F392" s="21">
        <f>G7+G169+G195+G217+G241+G272+G304+G330+G340+G359+G385</f>
        <v>1326122.19</v>
      </c>
      <c r="G392" s="21">
        <f>ROUND(E392*F392,2)</f>
        <v>1326122.19</v>
      </c>
      <c r="H392" s="18">
        <v>1</v>
      </c>
      <c r="I392" s="21">
        <f>J7+J169+J195+J217+J241+J272+J304+J330+J340+J359+J385</f>
        <v>0</v>
      </c>
      <c r="J392" s="21">
        <f>ROUND(H392*I392,2)</f>
        <v>0</v>
      </c>
    </row>
    <row r="393" spans="1:10" ht="0.95" customHeight="1" x14ac:dyDescent="0.25">
      <c r="A393" s="22"/>
      <c r="B393" s="22"/>
      <c r="C393" s="22"/>
      <c r="D393" s="34"/>
      <c r="E393" s="22"/>
      <c r="F393" s="22"/>
      <c r="G393" s="22"/>
      <c r="H393" s="22"/>
      <c r="I393" s="22"/>
      <c r="J393" s="22"/>
    </row>
    <row r="394" spans="1:10" x14ac:dyDescent="0.25">
      <c r="A394" s="10" t="s">
        <v>470</v>
      </c>
      <c r="B394" s="10" t="s">
        <v>9</v>
      </c>
      <c r="C394" s="10" t="s">
        <v>10</v>
      </c>
      <c r="D394" s="29" t="s">
        <v>471</v>
      </c>
      <c r="E394" s="11">
        <f t="shared" ref="E394:J394" si="102">E496</f>
        <v>1</v>
      </c>
      <c r="F394" s="11">
        <f t="shared" si="102"/>
        <v>189067.44</v>
      </c>
      <c r="G394" s="11">
        <f t="shared" si="102"/>
        <v>189067.44</v>
      </c>
      <c r="H394" s="11">
        <f t="shared" si="102"/>
        <v>1</v>
      </c>
      <c r="I394" s="11">
        <f t="shared" si="102"/>
        <v>0</v>
      </c>
      <c r="J394" s="11">
        <f t="shared" si="102"/>
        <v>0</v>
      </c>
    </row>
    <row r="395" spans="1:10" x14ac:dyDescent="0.25">
      <c r="A395" s="12" t="s">
        <v>472</v>
      </c>
      <c r="B395" s="12" t="s">
        <v>9</v>
      </c>
      <c r="C395" s="12" t="s">
        <v>10</v>
      </c>
      <c r="D395" s="30" t="s">
        <v>473</v>
      </c>
      <c r="E395" s="13">
        <f t="shared" ref="E395:J395" si="103">E457</f>
        <v>1</v>
      </c>
      <c r="F395" s="13">
        <f t="shared" si="103"/>
        <v>166866.67000000001</v>
      </c>
      <c r="G395" s="13">
        <f t="shared" si="103"/>
        <v>166866.67000000001</v>
      </c>
      <c r="H395" s="13">
        <f t="shared" si="103"/>
        <v>1</v>
      </c>
      <c r="I395" s="13">
        <f t="shared" si="103"/>
        <v>0</v>
      </c>
      <c r="J395" s="13">
        <f t="shared" si="103"/>
        <v>0</v>
      </c>
    </row>
    <row r="396" spans="1:10" x14ac:dyDescent="0.25">
      <c r="A396" s="14" t="s">
        <v>474</v>
      </c>
      <c r="B396" s="14" t="s">
        <v>9</v>
      </c>
      <c r="C396" s="14" t="s">
        <v>10</v>
      </c>
      <c r="D396" s="31" t="s">
        <v>475</v>
      </c>
      <c r="E396" s="15">
        <f t="shared" ref="E396:J396" si="104">E421</f>
        <v>1</v>
      </c>
      <c r="F396" s="15">
        <f t="shared" si="104"/>
        <v>119240.7</v>
      </c>
      <c r="G396" s="15">
        <f t="shared" si="104"/>
        <v>119240.7</v>
      </c>
      <c r="H396" s="15">
        <f t="shared" si="104"/>
        <v>1</v>
      </c>
      <c r="I396" s="15">
        <f t="shared" si="104"/>
        <v>0</v>
      </c>
      <c r="J396" s="15">
        <f t="shared" si="104"/>
        <v>0</v>
      </c>
    </row>
    <row r="397" spans="1:10" x14ac:dyDescent="0.25">
      <c r="A397" s="23" t="s">
        <v>476</v>
      </c>
      <c r="B397" s="23" t="s">
        <v>9</v>
      </c>
      <c r="C397" s="23" t="s">
        <v>10</v>
      </c>
      <c r="D397" s="35" t="s">
        <v>318</v>
      </c>
      <c r="E397" s="24">
        <f t="shared" ref="E397:J397" si="105">E403</f>
        <v>1</v>
      </c>
      <c r="F397" s="24">
        <f t="shared" si="105"/>
        <v>2714.6</v>
      </c>
      <c r="G397" s="24">
        <f t="shared" si="105"/>
        <v>2714.6</v>
      </c>
      <c r="H397" s="24">
        <f t="shared" si="105"/>
        <v>1</v>
      </c>
      <c r="I397" s="24">
        <f t="shared" si="105"/>
        <v>0</v>
      </c>
      <c r="J397" s="24">
        <f t="shared" si="105"/>
        <v>0</v>
      </c>
    </row>
    <row r="398" spans="1:10" x14ac:dyDescent="0.25">
      <c r="A398" s="16" t="s">
        <v>45</v>
      </c>
      <c r="B398" s="17" t="s">
        <v>21</v>
      </c>
      <c r="C398" s="17" t="s">
        <v>46</v>
      </c>
      <c r="D398" s="32" t="s">
        <v>47</v>
      </c>
      <c r="E398" s="18">
        <v>26.7</v>
      </c>
      <c r="F398" s="18">
        <v>10.89</v>
      </c>
      <c r="G398" s="19">
        <f t="shared" ref="G398:G403" si="106">ROUND(E398*F398,2)</f>
        <v>290.76</v>
      </c>
      <c r="H398" s="18">
        <v>26.7</v>
      </c>
      <c r="I398" s="36"/>
      <c r="J398" s="19">
        <f t="shared" ref="J398:J403" si="107">ROUND(H398*I398,2)</f>
        <v>0</v>
      </c>
    </row>
    <row r="399" spans="1:10" x14ac:dyDescent="0.25">
      <c r="A399" s="16" t="s">
        <v>380</v>
      </c>
      <c r="B399" s="17" t="s">
        <v>21</v>
      </c>
      <c r="C399" s="17" t="s">
        <v>38</v>
      </c>
      <c r="D399" s="32" t="s">
        <v>381</v>
      </c>
      <c r="E399" s="18">
        <v>5.42</v>
      </c>
      <c r="F399" s="18">
        <v>15.58</v>
      </c>
      <c r="G399" s="19">
        <f t="shared" si="106"/>
        <v>84.44</v>
      </c>
      <c r="H399" s="18">
        <v>5.42</v>
      </c>
      <c r="I399" s="36"/>
      <c r="J399" s="19">
        <f t="shared" si="107"/>
        <v>0</v>
      </c>
    </row>
    <row r="400" spans="1:10" ht="22.5" x14ac:dyDescent="0.25">
      <c r="A400" s="16" t="s">
        <v>477</v>
      </c>
      <c r="B400" s="17" t="s">
        <v>21</v>
      </c>
      <c r="C400" s="17" t="s">
        <v>38</v>
      </c>
      <c r="D400" s="32" t="s">
        <v>478</v>
      </c>
      <c r="E400" s="18">
        <v>6.14</v>
      </c>
      <c r="F400" s="18">
        <v>360.92</v>
      </c>
      <c r="G400" s="19">
        <f t="shared" si="106"/>
        <v>2216.0500000000002</v>
      </c>
      <c r="H400" s="18">
        <v>6.14</v>
      </c>
      <c r="I400" s="36"/>
      <c r="J400" s="19">
        <f t="shared" si="107"/>
        <v>0</v>
      </c>
    </row>
    <row r="401" spans="1:10" x14ac:dyDescent="0.25">
      <c r="A401" s="16" t="s">
        <v>479</v>
      </c>
      <c r="B401" s="17" t="s">
        <v>21</v>
      </c>
      <c r="C401" s="17" t="s">
        <v>38</v>
      </c>
      <c r="D401" s="32" t="s">
        <v>480</v>
      </c>
      <c r="E401" s="18">
        <v>1.32</v>
      </c>
      <c r="F401" s="18">
        <v>27.81</v>
      </c>
      <c r="G401" s="19">
        <f t="shared" si="106"/>
        <v>36.71</v>
      </c>
      <c r="H401" s="18">
        <v>1.32</v>
      </c>
      <c r="I401" s="36"/>
      <c r="J401" s="19">
        <f t="shared" si="107"/>
        <v>0</v>
      </c>
    </row>
    <row r="402" spans="1:10" x14ac:dyDescent="0.25">
      <c r="A402" s="16" t="s">
        <v>321</v>
      </c>
      <c r="B402" s="17" t="s">
        <v>21</v>
      </c>
      <c r="C402" s="17" t="s">
        <v>38</v>
      </c>
      <c r="D402" s="32" t="s">
        <v>322</v>
      </c>
      <c r="E402" s="18">
        <v>6.14</v>
      </c>
      <c r="F402" s="18">
        <v>14.11</v>
      </c>
      <c r="G402" s="19">
        <f t="shared" si="106"/>
        <v>86.64</v>
      </c>
      <c r="H402" s="18">
        <v>6.14</v>
      </c>
      <c r="I402" s="36"/>
      <c r="J402" s="19">
        <f t="shared" si="107"/>
        <v>0</v>
      </c>
    </row>
    <row r="403" spans="1:10" x14ac:dyDescent="0.25">
      <c r="A403" s="20"/>
      <c r="B403" s="20"/>
      <c r="C403" s="20"/>
      <c r="D403" s="33" t="s">
        <v>481</v>
      </c>
      <c r="E403" s="18">
        <v>1</v>
      </c>
      <c r="F403" s="21">
        <f>SUM(G398:G402)</f>
        <v>2714.6</v>
      </c>
      <c r="G403" s="21">
        <f t="shared" si="106"/>
        <v>2714.6</v>
      </c>
      <c r="H403" s="18">
        <v>1</v>
      </c>
      <c r="I403" s="21">
        <f>SUM(J398:J402)</f>
        <v>0</v>
      </c>
      <c r="J403" s="21">
        <f t="shared" si="107"/>
        <v>0</v>
      </c>
    </row>
    <row r="404" spans="1:10" ht="0.95" customHeight="1" x14ac:dyDescent="0.25">
      <c r="A404" s="22"/>
      <c r="B404" s="22"/>
      <c r="C404" s="22"/>
      <c r="D404" s="34"/>
      <c r="E404" s="22"/>
      <c r="F404" s="22"/>
      <c r="G404" s="22"/>
      <c r="H404" s="22"/>
      <c r="I404" s="22"/>
      <c r="J404" s="22"/>
    </row>
    <row r="405" spans="1:10" x14ac:dyDescent="0.25">
      <c r="A405" s="23" t="s">
        <v>482</v>
      </c>
      <c r="B405" s="23" t="s">
        <v>9</v>
      </c>
      <c r="C405" s="23" t="s">
        <v>10</v>
      </c>
      <c r="D405" s="35" t="s">
        <v>384</v>
      </c>
      <c r="E405" s="24">
        <f t="shared" ref="E405:J405" si="108">E411</f>
        <v>1</v>
      </c>
      <c r="F405" s="24">
        <f t="shared" si="108"/>
        <v>102356.04</v>
      </c>
      <c r="G405" s="24">
        <f t="shared" si="108"/>
        <v>102356.04</v>
      </c>
      <c r="H405" s="24">
        <f t="shared" si="108"/>
        <v>1</v>
      </c>
      <c r="I405" s="24">
        <f t="shared" si="108"/>
        <v>0</v>
      </c>
      <c r="J405" s="24">
        <f t="shared" si="108"/>
        <v>0</v>
      </c>
    </row>
    <row r="406" spans="1:10" ht="22.5" x14ac:dyDescent="0.25">
      <c r="A406" s="16" t="s">
        <v>329</v>
      </c>
      <c r="B406" s="17" t="s">
        <v>21</v>
      </c>
      <c r="C406" s="17" t="s">
        <v>38</v>
      </c>
      <c r="D406" s="32" t="s">
        <v>330</v>
      </c>
      <c r="E406" s="18">
        <v>0.6</v>
      </c>
      <c r="F406" s="18">
        <v>86.13</v>
      </c>
      <c r="G406" s="19">
        <f t="shared" ref="G406:G411" si="109">ROUND(E406*F406,2)</f>
        <v>51.68</v>
      </c>
      <c r="H406" s="18">
        <v>0.6</v>
      </c>
      <c r="I406" s="36"/>
      <c r="J406" s="19">
        <f t="shared" ref="J406:J411" si="110">ROUND(H406*I406,2)</f>
        <v>0</v>
      </c>
    </row>
    <row r="407" spans="1:10" ht="22.5" x14ac:dyDescent="0.25">
      <c r="A407" s="16" t="s">
        <v>385</v>
      </c>
      <c r="B407" s="17" t="s">
        <v>21</v>
      </c>
      <c r="C407" s="17" t="s">
        <v>38</v>
      </c>
      <c r="D407" s="32" t="s">
        <v>386</v>
      </c>
      <c r="E407" s="18">
        <v>5.42</v>
      </c>
      <c r="F407" s="18">
        <v>110.52</v>
      </c>
      <c r="G407" s="19">
        <f t="shared" si="109"/>
        <v>599.02</v>
      </c>
      <c r="H407" s="18">
        <v>5.42</v>
      </c>
      <c r="I407" s="36"/>
      <c r="J407" s="19">
        <f t="shared" si="110"/>
        <v>0</v>
      </c>
    </row>
    <row r="408" spans="1:10" x14ac:dyDescent="0.25">
      <c r="A408" s="16" t="s">
        <v>337</v>
      </c>
      <c r="B408" s="17" t="s">
        <v>21</v>
      </c>
      <c r="C408" s="17" t="s">
        <v>43</v>
      </c>
      <c r="D408" s="32" t="s">
        <v>338</v>
      </c>
      <c r="E408" s="18">
        <v>477.2</v>
      </c>
      <c r="F408" s="18">
        <v>1.37</v>
      </c>
      <c r="G408" s="19">
        <f t="shared" si="109"/>
        <v>653.76</v>
      </c>
      <c r="H408" s="18">
        <v>477.2</v>
      </c>
      <c r="I408" s="36"/>
      <c r="J408" s="19">
        <f t="shared" si="110"/>
        <v>0</v>
      </c>
    </row>
    <row r="409" spans="1:10" ht="22.5" x14ac:dyDescent="0.25">
      <c r="A409" s="16" t="s">
        <v>483</v>
      </c>
      <c r="B409" s="17" t="s">
        <v>21</v>
      </c>
      <c r="C409" s="17" t="s">
        <v>46</v>
      </c>
      <c r="D409" s="32" t="s">
        <v>484</v>
      </c>
      <c r="E409" s="18">
        <v>424</v>
      </c>
      <c r="F409" s="18">
        <v>237.89</v>
      </c>
      <c r="G409" s="19">
        <f t="shared" si="109"/>
        <v>100865.36</v>
      </c>
      <c r="H409" s="18">
        <v>424</v>
      </c>
      <c r="I409" s="36"/>
      <c r="J409" s="19">
        <f t="shared" si="110"/>
        <v>0</v>
      </c>
    </row>
    <row r="410" spans="1:10" ht="22.5" x14ac:dyDescent="0.25">
      <c r="A410" s="16" t="s">
        <v>485</v>
      </c>
      <c r="B410" s="17" t="s">
        <v>21</v>
      </c>
      <c r="C410" s="17" t="s">
        <v>25</v>
      </c>
      <c r="D410" s="32" t="s">
        <v>486</v>
      </c>
      <c r="E410" s="18">
        <v>10.26</v>
      </c>
      <c r="F410" s="18">
        <v>18.149999999999999</v>
      </c>
      <c r="G410" s="19">
        <f t="shared" si="109"/>
        <v>186.22</v>
      </c>
      <c r="H410" s="18">
        <v>10.26</v>
      </c>
      <c r="I410" s="36"/>
      <c r="J410" s="19">
        <f t="shared" si="110"/>
        <v>0</v>
      </c>
    </row>
    <row r="411" spans="1:10" x14ac:dyDescent="0.25">
      <c r="A411" s="20"/>
      <c r="B411" s="20"/>
      <c r="C411" s="20"/>
      <c r="D411" s="33" t="s">
        <v>487</v>
      </c>
      <c r="E411" s="18">
        <v>1</v>
      </c>
      <c r="F411" s="21">
        <f>SUM(G406:G410)</f>
        <v>102356.04</v>
      </c>
      <c r="G411" s="21">
        <f t="shared" si="109"/>
        <v>102356.04</v>
      </c>
      <c r="H411" s="18">
        <v>1</v>
      </c>
      <c r="I411" s="21">
        <f>SUM(J406:J410)</f>
        <v>0</v>
      </c>
      <c r="J411" s="21">
        <f t="shared" si="110"/>
        <v>0</v>
      </c>
    </row>
    <row r="412" spans="1:10" ht="0.95" customHeight="1" x14ac:dyDescent="0.25">
      <c r="A412" s="22"/>
      <c r="B412" s="22"/>
      <c r="C412" s="22"/>
      <c r="D412" s="34"/>
      <c r="E412" s="22"/>
      <c r="F412" s="22"/>
      <c r="G412" s="22"/>
      <c r="H412" s="22"/>
      <c r="I412" s="22"/>
      <c r="J412" s="22"/>
    </row>
    <row r="413" spans="1:10" x14ac:dyDescent="0.25">
      <c r="A413" s="23" t="s">
        <v>488</v>
      </c>
      <c r="B413" s="23" t="s">
        <v>9</v>
      </c>
      <c r="C413" s="23" t="s">
        <v>10</v>
      </c>
      <c r="D413" s="35" t="s">
        <v>395</v>
      </c>
      <c r="E413" s="24">
        <f t="shared" ref="E413:J413" si="111">E419</f>
        <v>1</v>
      </c>
      <c r="F413" s="24">
        <f t="shared" si="111"/>
        <v>14170.06</v>
      </c>
      <c r="G413" s="24">
        <f t="shared" si="111"/>
        <v>14170.06</v>
      </c>
      <c r="H413" s="24">
        <f t="shared" si="111"/>
        <v>1</v>
      </c>
      <c r="I413" s="24">
        <f t="shared" si="111"/>
        <v>0</v>
      </c>
      <c r="J413" s="24">
        <f t="shared" si="111"/>
        <v>0</v>
      </c>
    </row>
    <row r="414" spans="1:10" x14ac:dyDescent="0.25">
      <c r="A414" s="16" t="s">
        <v>408</v>
      </c>
      <c r="B414" s="17" t="s">
        <v>21</v>
      </c>
      <c r="C414" s="17" t="s">
        <v>43</v>
      </c>
      <c r="D414" s="32" t="s">
        <v>409</v>
      </c>
      <c r="E414" s="18">
        <v>4967</v>
      </c>
      <c r="F414" s="18">
        <v>2.44</v>
      </c>
      <c r="G414" s="19">
        <f t="shared" ref="G414:G419" si="112">ROUND(E414*F414,2)</f>
        <v>12119.48</v>
      </c>
      <c r="H414" s="18">
        <v>4967</v>
      </c>
      <c r="I414" s="36"/>
      <c r="J414" s="19">
        <f t="shared" ref="J414:J419" si="113">ROUND(H414*I414,2)</f>
        <v>0</v>
      </c>
    </row>
    <row r="415" spans="1:10" x14ac:dyDescent="0.25">
      <c r="A415" s="16" t="s">
        <v>489</v>
      </c>
      <c r="B415" s="17" t="s">
        <v>21</v>
      </c>
      <c r="C415" s="17" t="s">
        <v>22</v>
      </c>
      <c r="D415" s="32" t="s">
        <v>490</v>
      </c>
      <c r="E415" s="18">
        <v>4</v>
      </c>
      <c r="F415" s="18">
        <v>84.68</v>
      </c>
      <c r="G415" s="19">
        <f t="shared" si="112"/>
        <v>338.72</v>
      </c>
      <c r="H415" s="18">
        <v>4</v>
      </c>
      <c r="I415" s="36"/>
      <c r="J415" s="19">
        <f t="shared" si="113"/>
        <v>0</v>
      </c>
    </row>
    <row r="416" spans="1:10" x14ac:dyDescent="0.25">
      <c r="A416" s="16" t="s">
        <v>444</v>
      </c>
      <c r="B416" s="17" t="s">
        <v>21</v>
      </c>
      <c r="C416" s="17" t="s">
        <v>43</v>
      </c>
      <c r="D416" s="32" t="s">
        <v>445</v>
      </c>
      <c r="E416" s="18">
        <v>614.66</v>
      </c>
      <c r="F416" s="18">
        <v>0.98</v>
      </c>
      <c r="G416" s="19">
        <f t="shared" si="112"/>
        <v>602.37</v>
      </c>
      <c r="H416" s="18">
        <v>614.66</v>
      </c>
      <c r="I416" s="36"/>
      <c r="J416" s="19">
        <f t="shared" si="113"/>
        <v>0</v>
      </c>
    </row>
    <row r="417" spans="1:10" x14ac:dyDescent="0.25">
      <c r="A417" s="16" t="s">
        <v>321</v>
      </c>
      <c r="B417" s="17" t="s">
        <v>21</v>
      </c>
      <c r="C417" s="17" t="s">
        <v>38</v>
      </c>
      <c r="D417" s="32" t="s">
        <v>322</v>
      </c>
      <c r="E417" s="18">
        <v>0.08</v>
      </c>
      <c r="F417" s="18">
        <v>14.11</v>
      </c>
      <c r="G417" s="19">
        <f t="shared" si="112"/>
        <v>1.1299999999999999</v>
      </c>
      <c r="H417" s="18">
        <v>0.08</v>
      </c>
      <c r="I417" s="36"/>
      <c r="J417" s="19">
        <f t="shared" si="113"/>
        <v>0</v>
      </c>
    </row>
    <row r="418" spans="1:10" x14ac:dyDescent="0.25">
      <c r="A418" s="16" t="s">
        <v>400</v>
      </c>
      <c r="B418" s="17" t="s">
        <v>21</v>
      </c>
      <c r="C418" s="17" t="s">
        <v>25</v>
      </c>
      <c r="D418" s="32" t="s">
        <v>401</v>
      </c>
      <c r="E418" s="18">
        <v>73.45</v>
      </c>
      <c r="F418" s="18">
        <v>15.09</v>
      </c>
      <c r="G418" s="19">
        <f t="shared" si="112"/>
        <v>1108.3599999999999</v>
      </c>
      <c r="H418" s="18">
        <v>73.45</v>
      </c>
      <c r="I418" s="36"/>
      <c r="J418" s="19">
        <f t="shared" si="113"/>
        <v>0</v>
      </c>
    </row>
    <row r="419" spans="1:10" x14ac:dyDescent="0.25">
      <c r="A419" s="20"/>
      <c r="B419" s="20"/>
      <c r="C419" s="20"/>
      <c r="D419" s="33" t="s">
        <v>491</v>
      </c>
      <c r="E419" s="18">
        <v>1</v>
      </c>
      <c r="F419" s="21">
        <f>SUM(G414:G418)</f>
        <v>14170.06</v>
      </c>
      <c r="G419" s="21">
        <f t="shared" si="112"/>
        <v>14170.06</v>
      </c>
      <c r="H419" s="18">
        <v>1</v>
      </c>
      <c r="I419" s="21">
        <f>SUM(J414:J418)</f>
        <v>0</v>
      </c>
      <c r="J419" s="21">
        <f t="shared" si="113"/>
        <v>0</v>
      </c>
    </row>
    <row r="420" spans="1:10" ht="0.95" customHeight="1" x14ac:dyDescent="0.25">
      <c r="A420" s="22"/>
      <c r="B420" s="22"/>
      <c r="C420" s="22"/>
      <c r="D420" s="34"/>
      <c r="E420" s="22"/>
      <c r="F420" s="22"/>
      <c r="G420" s="22"/>
      <c r="H420" s="22"/>
      <c r="I420" s="22"/>
      <c r="J420" s="22"/>
    </row>
    <row r="421" spans="1:10" x14ac:dyDescent="0.25">
      <c r="A421" s="20"/>
      <c r="B421" s="20"/>
      <c r="C421" s="20"/>
      <c r="D421" s="33" t="s">
        <v>492</v>
      </c>
      <c r="E421" s="18">
        <v>1</v>
      </c>
      <c r="F421" s="21">
        <f>G397+G405+G413</f>
        <v>119240.7</v>
      </c>
      <c r="G421" s="21">
        <f>ROUND(E421*F421,2)</f>
        <v>119240.7</v>
      </c>
      <c r="H421" s="18">
        <v>1</v>
      </c>
      <c r="I421" s="21">
        <f>J397+J405+J413</f>
        <v>0</v>
      </c>
      <c r="J421" s="21">
        <f>ROUND(H421*I421,2)</f>
        <v>0</v>
      </c>
    </row>
    <row r="422" spans="1:10" ht="0.95" customHeight="1" x14ac:dyDescent="0.25">
      <c r="A422" s="22"/>
      <c r="B422" s="22"/>
      <c r="C422" s="22"/>
      <c r="D422" s="34"/>
      <c r="E422" s="22"/>
      <c r="F422" s="22"/>
      <c r="G422" s="22"/>
      <c r="H422" s="22"/>
      <c r="I422" s="22"/>
      <c r="J422" s="22"/>
    </row>
    <row r="423" spans="1:10" x14ac:dyDescent="0.25">
      <c r="A423" s="14" t="s">
        <v>493</v>
      </c>
      <c r="B423" s="14" t="s">
        <v>9</v>
      </c>
      <c r="C423" s="14" t="s">
        <v>10</v>
      </c>
      <c r="D423" s="31" t="s">
        <v>494</v>
      </c>
      <c r="E423" s="15">
        <f t="shared" ref="E423:J423" si="114">E445</f>
        <v>1</v>
      </c>
      <c r="F423" s="15">
        <f t="shared" si="114"/>
        <v>45813.16</v>
      </c>
      <c r="G423" s="15">
        <f t="shared" si="114"/>
        <v>45813.16</v>
      </c>
      <c r="H423" s="15">
        <f t="shared" si="114"/>
        <v>1</v>
      </c>
      <c r="I423" s="15">
        <f t="shared" si="114"/>
        <v>0</v>
      </c>
      <c r="J423" s="15">
        <f t="shared" si="114"/>
        <v>0</v>
      </c>
    </row>
    <row r="424" spans="1:10" x14ac:dyDescent="0.25">
      <c r="A424" s="23" t="s">
        <v>495</v>
      </c>
      <c r="B424" s="23" t="s">
        <v>9</v>
      </c>
      <c r="C424" s="23" t="s">
        <v>10</v>
      </c>
      <c r="D424" s="35" t="s">
        <v>318</v>
      </c>
      <c r="E424" s="24">
        <f t="shared" ref="E424:J424" si="115">E430</f>
        <v>1</v>
      </c>
      <c r="F424" s="24">
        <f t="shared" si="115"/>
        <v>24975.86</v>
      </c>
      <c r="G424" s="24">
        <f t="shared" si="115"/>
        <v>24975.86</v>
      </c>
      <c r="H424" s="24">
        <f t="shared" si="115"/>
        <v>1</v>
      </c>
      <c r="I424" s="24">
        <f t="shared" si="115"/>
        <v>0</v>
      </c>
      <c r="J424" s="24">
        <f t="shared" si="115"/>
        <v>0</v>
      </c>
    </row>
    <row r="425" spans="1:10" x14ac:dyDescent="0.25">
      <c r="A425" s="16" t="s">
        <v>45</v>
      </c>
      <c r="B425" s="17" t="s">
        <v>21</v>
      </c>
      <c r="C425" s="17" t="s">
        <v>46</v>
      </c>
      <c r="D425" s="32" t="s">
        <v>47</v>
      </c>
      <c r="E425" s="18">
        <v>41.39</v>
      </c>
      <c r="F425" s="18">
        <v>10.89</v>
      </c>
      <c r="G425" s="19">
        <f t="shared" ref="G425:G430" si="116">ROUND(E425*F425,2)</f>
        <v>450.74</v>
      </c>
      <c r="H425" s="18">
        <v>41.39</v>
      </c>
      <c r="I425" s="36"/>
      <c r="J425" s="19">
        <f t="shared" ref="J425:J430" si="117">ROUND(H425*I425,2)</f>
        <v>0</v>
      </c>
    </row>
    <row r="426" spans="1:10" ht="22.5" x14ac:dyDescent="0.25">
      <c r="A426" s="16" t="s">
        <v>319</v>
      </c>
      <c r="B426" s="17" t="s">
        <v>21</v>
      </c>
      <c r="C426" s="17" t="s">
        <v>25</v>
      </c>
      <c r="D426" s="32" t="s">
        <v>320</v>
      </c>
      <c r="E426" s="18">
        <v>66.55</v>
      </c>
      <c r="F426" s="18">
        <v>6.15</v>
      </c>
      <c r="G426" s="19">
        <f t="shared" si="116"/>
        <v>409.28</v>
      </c>
      <c r="H426" s="18">
        <v>66.55</v>
      </c>
      <c r="I426" s="36"/>
      <c r="J426" s="19">
        <f t="shared" si="117"/>
        <v>0</v>
      </c>
    </row>
    <row r="427" spans="1:10" x14ac:dyDescent="0.25">
      <c r="A427" s="16" t="s">
        <v>321</v>
      </c>
      <c r="B427" s="17" t="s">
        <v>21</v>
      </c>
      <c r="C427" s="17" t="s">
        <v>38</v>
      </c>
      <c r="D427" s="32" t="s">
        <v>322</v>
      </c>
      <c r="E427" s="18">
        <v>13.31</v>
      </c>
      <c r="F427" s="18">
        <v>14.11</v>
      </c>
      <c r="G427" s="19">
        <f t="shared" si="116"/>
        <v>187.8</v>
      </c>
      <c r="H427" s="18">
        <v>13.31</v>
      </c>
      <c r="I427" s="36"/>
      <c r="J427" s="19">
        <f t="shared" si="117"/>
        <v>0</v>
      </c>
    </row>
    <row r="428" spans="1:10" ht="22.5" x14ac:dyDescent="0.25">
      <c r="A428" s="16" t="s">
        <v>323</v>
      </c>
      <c r="B428" s="17" t="s">
        <v>21</v>
      </c>
      <c r="C428" s="17" t="s">
        <v>38</v>
      </c>
      <c r="D428" s="32" t="s">
        <v>324</v>
      </c>
      <c r="E428" s="18">
        <v>139.01</v>
      </c>
      <c r="F428" s="18">
        <v>17.68</v>
      </c>
      <c r="G428" s="19">
        <f t="shared" si="116"/>
        <v>2457.6999999999998</v>
      </c>
      <c r="H428" s="18">
        <v>139.01</v>
      </c>
      <c r="I428" s="36"/>
      <c r="J428" s="19">
        <f t="shared" si="117"/>
        <v>0</v>
      </c>
    </row>
    <row r="429" spans="1:10" ht="22.5" x14ac:dyDescent="0.25">
      <c r="A429" s="16" t="s">
        <v>325</v>
      </c>
      <c r="B429" s="17" t="s">
        <v>21</v>
      </c>
      <c r="C429" s="17" t="s">
        <v>25</v>
      </c>
      <c r="D429" s="32" t="s">
        <v>326</v>
      </c>
      <c r="E429" s="18">
        <v>80.319999999999993</v>
      </c>
      <c r="F429" s="18">
        <v>267.31</v>
      </c>
      <c r="G429" s="19">
        <f t="shared" si="116"/>
        <v>21470.34</v>
      </c>
      <c r="H429" s="18">
        <v>80.319999999999993</v>
      </c>
      <c r="I429" s="36"/>
      <c r="J429" s="19">
        <f t="shared" si="117"/>
        <v>0</v>
      </c>
    </row>
    <row r="430" spans="1:10" x14ac:dyDescent="0.25">
      <c r="A430" s="20"/>
      <c r="B430" s="20"/>
      <c r="C430" s="20"/>
      <c r="D430" s="33" t="s">
        <v>496</v>
      </c>
      <c r="E430" s="18">
        <v>1</v>
      </c>
      <c r="F430" s="21">
        <f>SUM(G425:G429)</f>
        <v>24975.86</v>
      </c>
      <c r="G430" s="21">
        <f t="shared" si="116"/>
        <v>24975.86</v>
      </c>
      <c r="H430" s="18">
        <v>1</v>
      </c>
      <c r="I430" s="21">
        <f>SUM(J425:J429)</f>
        <v>0</v>
      </c>
      <c r="J430" s="21">
        <f t="shared" si="117"/>
        <v>0</v>
      </c>
    </row>
    <row r="431" spans="1:10" ht="0.95" customHeight="1" x14ac:dyDescent="0.25">
      <c r="A431" s="22"/>
      <c r="B431" s="22"/>
      <c r="C431" s="22"/>
      <c r="D431" s="34"/>
      <c r="E431" s="22"/>
      <c r="F431" s="22"/>
      <c r="G431" s="22"/>
      <c r="H431" s="22"/>
      <c r="I431" s="22"/>
      <c r="J431" s="22"/>
    </row>
    <row r="432" spans="1:10" x14ac:dyDescent="0.25">
      <c r="A432" s="23" t="s">
        <v>497</v>
      </c>
      <c r="B432" s="23" t="s">
        <v>9</v>
      </c>
      <c r="C432" s="23" t="s">
        <v>10</v>
      </c>
      <c r="D432" s="35" t="s">
        <v>299</v>
      </c>
      <c r="E432" s="24">
        <f t="shared" ref="E432:J432" si="118">E443</f>
        <v>1</v>
      </c>
      <c r="F432" s="24">
        <f t="shared" si="118"/>
        <v>20837.3</v>
      </c>
      <c r="G432" s="24">
        <f t="shared" si="118"/>
        <v>20837.3</v>
      </c>
      <c r="H432" s="24">
        <f t="shared" si="118"/>
        <v>1</v>
      </c>
      <c r="I432" s="24">
        <f t="shared" si="118"/>
        <v>0</v>
      </c>
      <c r="J432" s="24">
        <f t="shared" si="118"/>
        <v>0</v>
      </c>
    </row>
    <row r="433" spans="1:10" ht="22.5" x14ac:dyDescent="0.25">
      <c r="A433" s="16" t="s">
        <v>329</v>
      </c>
      <c r="B433" s="17" t="s">
        <v>21</v>
      </c>
      <c r="C433" s="17" t="s">
        <v>38</v>
      </c>
      <c r="D433" s="32" t="s">
        <v>330</v>
      </c>
      <c r="E433" s="18">
        <v>6.94</v>
      </c>
      <c r="F433" s="18">
        <v>86.13</v>
      </c>
      <c r="G433" s="19">
        <f t="shared" ref="G433:G443" si="119">ROUND(E433*F433,2)</f>
        <v>597.74</v>
      </c>
      <c r="H433" s="18">
        <v>6.94</v>
      </c>
      <c r="I433" s="36"/>
      <c r="J433" s="19">
        <f t="shared" ref="J433:J443" si="120">ROUND(H433*I433,2)</f>
        <v>0</v>
      </c>
    </row>
    <row r="434" spans="1:10" ht="22.5" x14ac:dyDescent="0.25">
      <c r="A434" s="16" t="s">
        <v>331</v>
      </c>
      <c r="B434" s="17" t="s">
        <v>21</v>
      </c>
      <c r="C434" s="17" t="s">
        <v>38</v>
      </c>
      <c r="D434" s="32" t="s">
        <v>332</v>
      </c>
      <c r="E434" s="18">
        <v>44.08</v>
      </c>
      <c r="F434" s="18">
        <v>114.39</v>
      </c>
      <c r="G434" s="19">
        <f t="shared" si="119"/>
        <v>5042.3100000000004</v>
      </c>
      <c r="H434" s="18">
        <v>44.08</v>
      </c>
      <c r="I434" s="36"/>
      <c r="J434" s="19">
        <f t="shared" si="120"/>
        <v>0</v>
      </c>
    </row>
    <row r="435" spans="1:10" ht="22.5" x14ac:dyDescent="0.25">
      <c r="A435" s="16" t="s">
        <v>333</v>
      </c>
      <c r="B435" s="17" t="s">
        <v>21</v>
      </c>
      <c r="C435" s="17" t="s">
        <v>38</v>
      </c>
      <c r="D435" s="32" t="s">
        <v>334</v>
      </c>
      <c r="E435" s="18">
        <v>15.78</v>
      </c>
      <c r="F435" s="18">
        <v>117.93</v>
      </c>
      <c r="G435" s="19">
        <f t="shared" si="119"/>
        <v>1860.94</v>
      </c>
      <c r="H435" s="18">
        <v>15.78</v>
      </c>
      <c r="I435" s="36"/>
      <c r="J435" s="19">
        <f t="shared" si="120"/>
        <v>0</v>
      </c>
    </row>
    <row r="436" spans="1:10" ht="22.5" x14ac:dyDescent="0.25">
      <c r="A436" s="16" t="s">
        <v>302</v>
      </c>
      <c r="B436" s="17" t="s">
        <v>21</v>
      </c>
      <c r="C436" s="17" t="s">
        <v>46</v>
      </c>
      <c r="D436" s="32" t="s">
        <v>303</v>
      </c>
      <c r="E436" s="18">
        <v>75.540000000000006</v>
      </c>
      <c r="F436" s="18">
        <v>11.66</v>
      </c>
      <c r="G436" s="19">
        <f t="shared" si="119"/>
        <v>880.8</v>
      </c>
      <c r="H436" s="18">
        <v>75.540000000000006</v>
      </c>
      <c r="I436" s="36"/>
      <c r="J436" s="19">
        <f t="shared" si="120"/>
        <v>0</v>
      </c>
    </row>
    <row r="437" spans="1:10" x14ac:dyDescent="0.25">
      <c r="A437" s="16" t="s">
        <v>498</v>
      </c>
      <c r="B437" s="17" t="s">
        <v>21</v>
      </c>
      <c r="C437" s="17" t="s">
        <v>25</v>
      </c>
      <c r="D437" s="32" t="s">
        <v>499</v>
      </c>
      <c r="E437" s="18">
        <v>6.82</v>
      </c>
      <c r="F437" s="18">
        <v>20.170000000000002</v>
      </c>
      <c r="G437" s="19">
        <f t="shared" si="119"/>
        <v>137.56</v>
      </c>
      <c r="H437" s="18">
        <v>6.82</v>
      </c>
      <c r="I437" s="36"/>
      <c r="J437" s="19">
        <f t="shared" si="120"/>
        <v>0</v>
      </c>
    </row>
    <row r="438" spans="1:10" x14ac:dyDescent="0.25">
      <c r="A438" s="16" t="s">
        <v>500</v>
      </c>
      <c r="B438" s="17" t="s">
        <v>21</v>
      </c>
      <c r="C438" s="17" t="s">
        <v>25</v>
      </c>
      <c r="D438" s="32" t="s">
        <v>501</v>
      </c>
      <c r="E438" s="18">
        <v>16.52</v>
      </c>
      <c r="F438" s="18">
        <v>47.23</v>
      </c>
      <c r="G438" s="19">
        <f t="shared" si="119"/>
        <v>780.24</v>
      </c>
      <c r="H438" s="18">
        <v>16.52</v>
      </c>
      <c r="I438" s="36"/>
      <c r="J438" s="19">
        <f t="shared" si="120"/>
        <v>0</v>
      </c>
    </row>
    <row r="439" spans="1:10" x14ac:dyDescent="0.25">
      <c r="A439" s="16" t="s">
        <v>335</v>
      </c>
      <c r="B439" s="17" t="s">
        <v>21</v>
      </c>
      <c r="C439" s="17" t="s">
        <v>25</v>
      </c>
      <c r="D439" s="32" t="s">
        <v>336</v>
      </c>
      <c r="E439" s="18">
        <v>63.41</v>
      </c>
      <c r="F439" s="18">
        <v>34.58</v>
      </c>
      <c r="G439" s="19">
        <f t="shared" si="119"/>
        <v>2192.7199999999998</v>
      </c>
      <c r="H439" s="18">
        <v>63.41</v>
      </c>
      <c r="I439" s="36"/>
      <c r="J439" s="19">
        <f t="shared" si="120"/>
        <v>0</v>
      </c>
    </row>
    <row r="440" spans="1:10" x14ac:dyDescent="0.25">
      <c r="A440" s="16" t="s">
        <v>337</v>
      </c>
      <c r="B440" s="17" t="s">
        <v>21</v>
      </c>
      <c r="C440" s="17" t="s">
        <v>43</v>
      </c>
      <c r="D440" s="32" t="s">
        <v>338</v>
      </c>
      <c r="E440" s="18">
        <v>4418.3</v>
      </c>
      <c r="F440" s="18">
        <v>1.37</v>
      </c>
      <c r="G440" s="19">
        <f t="shared" si="119"/>
        <v>6053.07</v>
      </c>
      <c r="H440" s="18">
        <v>4418.3</v>
      </c>
      <c r="I440" s="36"/>
      <c r="J440" s="19">
        <f t="shared" si="120"/>
        <v>0</v>
      </c>
    </row>
    <row r="441" spans="1:10" x14ac:dyDescent="0.25">
      <c r="A441" s="16" t="s">
        <v>502</v>
      </c>
      <c r="B441" s="17" t="s">
        <v>21</v>
      </c>
      <c r="C441" s="17" t="s">
        <v>22</v>
      </c>
      <c r="D441" s="32" t="s">
        <v>503</v>
      </c>
      <c r="E441" s="18">
        <v>14</v>
      </c>
      <c r="F441" s="18">
        <v>63.46</v>
      </c>
      <c r="G441" s="19">
        <f t="shared" si="119"/>
        <v>888.44</v>
      </c>
      <c r="H441" s="18">
        <v>14</v>
      </c>
      <c r="I441" s="36"/>
      <c r="J441" s="19">
        <f t="shared" si="120"/>
        <v>0</v>
      </c>
    </row>
    <row r="442" spans="1:10" x14ac:dyDescent="0.25">
      <c r="A442" s="16" t="s">
        <v>504</v>
      </c>
      <c r="B442" s="17" t="s">
        <v>21</v>
      </c>
      <c r="C442" s="17" t="s">
        <v>22</v>
      </c>
      <c r="D442" s="32" t="s">
        <v>505</v>
      </c>
      <c r="E442" s="18">
        <v>2</v>
      </c>
      <c r="F442" s="18">
        <v>1201.74</v>
      </c>
      <c r="G442" s="19">
        <f t="shared" si="119"/>
        <v>2403.48</v>
      </c>
      <c r="H442" s="18">
        <v>2</v>
      </c>
      <c r="I442" s="36"/>
      <c r="J442" s="19">
        <f t="shared" si="120"/>
        <v>0</v>
      </c>
    </row>
    <row r="443" spans="1:10" x14ac:dyDescent="0.25">
      <c r="A443" s="20"/>
      <c r="B443" s="20"/>
      <c r="C443" s="20"/>
      <c r="D443" s="33" t="s">
        <v>506</v>
      </c>
      <c r="E443" s="18">
        <v>1</v>
      </c>
      <c r="F443" s="21">
        <f>SUM(G433:G442)</f>
        <v>20837.3</v>
      </c>
      <c r="G443" s="21">
        <f t="shared" si="119"/>
        <v>20837.3</v>
      </c>
      <c r="H443" s="18">
        <v>1</v>
      </c>
      <c r="I443" s="21">
        <f>SUM(J433:J442)</f>
        <v>0</v>
      </c>
      <c r="J443" s="21">
        <f t="shared" si="120"/>
        <v>0</v>
      </c>
    </row>
    <row r="444" spans="1:10" ht="0.95" customHeight="1" x14ac:dyDescent="0.25">
      <c r="A444" s="22"/>
      <c r="B444" s="22"/>
      <c r="C444" s="22"/>
      <c r="D444" s="34"/>
      <c r="E444" s="22"/>
      <c r="F444" s="22"/>
      <c r="G444" s="22"/>
      <c r="H444" s="22"/>
      <c r="I444" s="22"/>
      <c r="J444" s="22"/>
    </row>
    <row r="445" spans="1:10" x14ac:dyDescent="0.25">
      <c r="A445" s="20"/>
      <c r="B445" s="20"/>
      <c r="C445" s="20"/>
      <c r="D445" s="33" t="s">
        <v>507</v>
      </c>
      <c r="E445" s="18">
        <v>1</v>
      </c>
      <c r="F445" s="21">
        <f>G424+G432</f>
        <v>45813.16</v>
      </c>
      <c r="G445" s="21">
        <f>ROUND(E445*F445,2)</f>
        <v>45813.16</v>
      </c>
      <c r="H445" s="18">
        <v>1</v>
      </c>
      <c r="I445" s="21">
        <f>J424+J432</f>
        <v>0</v>
      </c>
      <c r="J445" s="21">
        <f>ROUND(H445*I445,2)</f>
        <v>0</v>
      </c>
    </row>
    <row r="446" spans="1:10" ht="0.95" customHeight="1" x14ac:dyDescent="0.25">
      <c r="A446" s="22"/>
      <c r="B446" s="22"/>
      <c r="C446" s="22"/>
      <c r="D446" s="34"/>
      <c r="E446" s="22"/>
      <c r="F446" s="22"/>
      <c r="G446" s="22"/>
      <c r="H446" s="22"/>
      <c r="I446" s="22"/>
      <c r="J446" s="22"/>
    </row>
    <row r="447" spans="1:10" x14ac:dyDescent="0.25">
      <c r="A447" s="14" t="s">
        <v>508</v>
      </c>
      <c r="B447" s="14" t="s">
        <v>9</v>
      </c>
      <c r="C447" s="14" t="s">
        <v>10</v>
      </c>
      <c r="D447" s="31" t="s">
        <v>509</v>
      </c>
      <c r="E447" s="15">
        <f t="shared" ref="E447:J447" si="121">E455</f>
        <v>1</v>
      </c>
      <c r="F447" s="15">
        <f t="shared" si="121"/>
        <v>1812.81</v>
      </c>
      <c r="G447" s="15">
        <f t="shared" si="121"/>
        <v>1812.81</v>
      </c>
      <c r="H447" s="15">
        <f t="shared" si="121"/>
        <v>1</v>
      </c>
      <c r="I447" s="15">
        <f t="shared" si="121"/>
        <v>0</v>
      </c>
      <c r="J447" s="15">
        <f t="shared" si="121"/>
        <v>0</v>
      </c>
    </row>
    <row r="448" spans="1:10" ht="22.5" x14ac:dyDescent="0.25">
      <c r="A448" s="16" t="s">
        <v>510</v>
      </c>
      <c r="B448" s="17" t="s">
        <v>21</v>
      </c>
      <c r="C448" s="17" t="s">
        <v>38</v>
      </c>
      <c r="D448" s="32" t="s">
        <v>511</v>
      </c>
      <c r="E448" s="18">
        <v>3.33</v>
      </c>
      <c r="F448" s="18">
        <v>4.67</v>
      </c>
      <c r="G448" s="19">
        <f t="shared" ref="G448:G455" si="122">ROUND(E448*F448,2)</f>
        <v>15.55</v>
      </c>
      <c r="H448" s="18">
        <v>3.33</v>
      </c>
      <c r="I448" s="36"/>
      <c r="J448" s="19">
        <f t="shared" ref="J448:J455" si="123">ROUND(H448*I448,2)</f>
        <v>0</v>
      </c>
    </row>
    <row r="449" spans="1:10" x14ac:dyDescent="0.25">
      <c r="A449" s="16" t="s">
        <v>321</v>
      </c>
      <c r="B449" s="17" t="s">
        <v>21</v>
      </c>
      <c r="C449" s="17" t="s">
        <v>38</v>
      </c>
      <c r="D449" s="32" t="s">
        <v>322</v>
      </c>
      <c r="E449" s="18">
        <v>3.33</v>
      </c>
      <c r="F449" s="18">
        <v>14.11</v>
      </c>
      <c r="G449" s="19">
        <f t="shared" si="122"/>
        <v>46.99</v>
      </c>
      <c r="H449" s="18">
        <v>3.33</v>
      </c>
      <c r="I449" s="36"/>
      <c r="J449" s="19">
        <f t="shared" si="123"/>
        <v>0</v>
      </c>
    </row>
    <row r="450" spans="1:10" ht="22.5" x14ac:dyDescent="0.25">
      <c r="A450" s="16" t="s">
        <v>512</v>
      </c>
      <c r="B450" s="17" t="s">
        <v>21</v>
      </c>
      <c r="C450" s="17" t="s">
        <v>38</v>
      </c>
      <c r="D450" s="32" t="s">
        <v>513</v>
      </c>
      <c r="E450" s="18">
        <v>0.14000000000000001</v>
      </c>
      <c r="F450" s="18">
        <v>99.24</v>
      </c>
      <c r="G450" s="19">
        <f t="shared" si="122"/>
        <v>13.89</v>
      </c>
      <c r="H450" s="18">
        <v>0.14000000000000001</v>
      </c>
      <c r="I450" s="36"/>
      <c r="J450" s="19">
        <f t="shared" si="123"/>
        <v>0</v>
      </c>
    </row>
    <row r="451" spans="1:10" x14ac:dyDescent="0.25">
      <c r="A451" s="16" t="s">
        <v>335</v>
      </c>
      <c r="B451" s="17" t="s">
        <v>21</v>
      </c>
      <c r="C451" s="17" t="s">
        <v>25</v>
      </c>
      <c r="D451" s="32" t="s">
        <v>336</v>
      </c>
      <c r="E451" s="18">
        <v>0.48</v>
      </c>
      <c r="F451" s="18">
        <v>34.58</v>
      </c>
      <c r="G451" s="19">
        <f t="shared" si="122"/>
        <v>16.600000000000001</v>
      </c>
      <c r="H451" s="18">
        <v>0.48</v>
      </c>
      <c r="I451" s="36"/>
      <c r="J451" s="19">
        <f t="shared" si="123"/>
        <v>0</v>
      </c>
    </row>
    <row r="452" spans="1:10" x14ac:dyDescent="0.25">
      <c r="A452" s="16" t="s">
        <v>337</v>
      </c>
      <c r="B452" s="17" t="s">
        <v>21</v>
      </c>
      <c r="C452" s="17" t="s">
        <v>43</v>
      </c>
      <c r="D452" s="32" t="s">
        <v>338</v>
      </c>
      <c r="E452" s="18">
        <v>5</v>
      </c>
      <c r="F452" s="18">
        <v>1.37</v>
      </c>
      <c r="G452" s="19">
        <f t="shared" si="122"/>
        <v>6.85</v>
      </c>
      <c r="H452" s="18">
        <v>5</v>
      </c>
      <c r="I452" s="36"/>
      <c r="J452" s="19">
        <f t="shared" si="123"/>
        <v>0</v>
      </c>
    </row>
    <row r="453" spans="1:10" x14ac:dyDescent="0.25">
      <c r="A453" s="16" t="s">
        <v>398</v>
      </c>
      <c r="B453" s="17" t="s">
        <v>21</v>
      </c>
      <c r="C453" s="17" t="s">
        <v>43</v>
      </c>
      <c r="D453" s="32" t="s">
        <v>399</v>
      </c>
      <c r="E453" s="18">
        <v>566.36</v>
      </c>
      <c r="F453" s="18">
        <v>2.29</v>
      </c>
      <c r="G453" s="19">
        <f t="shared" si="122"/>
        <v>1296.96</v>
      </c>
      <c r="H453" s="18">
        <v>566.36</v>
      </c>
      <c r="I453" s="36"/>
      <c r="J453" s="19">
        <f t="shared" si="123"/>
        <v>0</v>
      </c>
    </row>
    <row r="454" spans="1:10" x14ac:dyDescent="0.25">
      <c r="A454" s="16" t="s">
        <v>514</v>
      </c>
      <c r="B454" s="17" t="s">
        <v>21</v>
      </c>
      <c r="C454" s="17" t="s">
        <v>43</v>
      </c>
      <c r="D454" s="32" t="s">
        <v>515</v>
      </c>
      <c r="E454" s="18">
        <v>139.12</v>
      </c>
      <c r="F454" s="18">
        <v>2.99</v>
      </c>
      <c r="G454" s="19">
        <f t="shared" si="122"/>
        <v>415.97</v>
      </c>
      <c r="H454" s="18">
        <v>139.12</v>
      </c>
      <c r="I454" s="36"/>
      <c r="J454" s="19">
        <f t="shared" si="123"/>
        <v>0</v>
      </c>
    </row>
    <row r="455" spans="1:10" x14ac:dyDescent="0.25">
      <c r="A455" s="20"/>
      <c r="B455" s="20"/>
      <c r="C455" s="20"/>
      <c r="D455" s="33" t="s">
        <v>516</v>
      </c>
      <c r="E455" s="18">
        <v>1</v>
      </c>
      <c r="F455" s="21">
        <f>SUM(G448:G454)</f>
        <v>1812.81</v>
      </c>
      <c r="G455" s="21">
        <f t="shared" si="122"/>
        <v>1812.81</v>
      </c>
      <c r="H455" s="18">
        <v>1</v>
      </c>
      <c r="I455" s="21">
        <f>SUM(J448:J454)</f>
        <v>0</v>
      </c>
      <c r="J455" s="21">
        <f t="shared" si="123"/>
        <v>0</v>
      </c>
    </row>
    <row r="456" spans="1:10" ht="0.95" customHeight="1" x14ac:dyDescent="0.25">
      <c r="A456" s="22"/>
      <c r="B456" s="22"/>
      <c r="C456" s="22"/>
      <c r="D456" s="34"/>
      <c r="E456" s="22"/>
      <c r="F456" s="22"/>
      <c r="G456" s="22"/>
      <c r="H456" s="22"/>
      <c r="I456" s="22"/>
      <c r="J456" s="22"/>
    </row>
    <row r="457" spans="1:10" x14ac:dyDescent="0.25">
      <c r="A457" s="20"/>
      <c r="B457" s="20"/>
      <c r="C457" s="20"/>
      <c r="D457" s="33" t="s">
        <v>517</v>
      </c>
      <c r="E457" s="18">
        <v>1</v>
      </c>
      <c r="F457" s="21">
        <f>G396+G423+G447</f>
        <v>166866.67000000001</v>
      </c>
      <c r="G457" s="21">
        <f>ROUND(E457*F457,2)</f>
        <v>166866.67000000001</v>
      </c>
      <c r="H457" s="18">
        <v>1</v>
      </c>
      <c r="I457" s="21">
        <f>J396+J423+J447</f>
        <v>0</v>
      </c>
      <c r="J457" s="21">
        <f>ROUND(H457*I457,2)</f>
        <v>0</v>
      </c>
    </row>
    <row r="458" spans="1:10" ht="0.95" customHeight="1" x14ac:dyDescent="0.25">
      <c r="A458" s="22"/>
      <c r="B458" s="22"/>
      <c r="C458" s="22"/>
      <c r="D458" s="34"/>
      <c r="E458" s="22"/>
      <c r="F458" s="22"/>
      <c r="G458" s="22"/>
      <c r="H458" s="22"/>
      <c r="I458" s="22"/>
      <c r="J458" s="22"/>
    </row>
    <row r="459" spans="1:10" x14ac:dyDescent="0.25">
      <c r="A459" s="12" t="s">
        <v>518</v>
      </c>
      <c r="B459" s="12" t="s">
        <v>9</v>
      </c>
      <c r="C459" s="12" t="s">
        <v>10</v>
      </c>
      <c r="D459" s="30" t="s">
        <v>519</v>
      </c>
      <c r="E459" s="13">
        <f t="shared" ref="E459:J459" si="124">E466</f>
        <v>1</v>
      </c>
      <c r="F459" s="13">
        <f t="shared" si="124"/>
        <v>1877.77</v>
      </c>
      <c r="G459" s="13">
        <f t="shared" si="124"/>
        <v>1877.77</v>
      </c>
      <c r="H459" s="13">
        <f t="shared" si="124"/>
        <v>1</v>
      </c>
      <c r="I459" s="13">
        <f t="shared" si="124"/>
        <v>0</v>
      </c>
      <c r="J459" s="13">
        <f t="shared" si="124"/>
        <v>0</v>
      </c>
    </row>
    <row r="460" spans="1:10" x14ac:dyDescent="0.25">
      <c r="A460" s="14" t="s">
        <v>520</v>
      </c>
      <c r="B460" s="14" t="s">
        <v>9</v>
      </c>
      <c r="C460" s="14" t="s">
        <v>10</v>
      </c>
      <c r="D460" s="31" t="s">
        <v>395</v>
      </c>
      <c r="E460" s="15">
        <f t="shared" ref="E460:J460" si="125">E464</f>
        <v>1</v>
      </c>
      <c r="F460" s="15">
        <f t="shared" si="125"/>
        <v>1877.77</v>
      </c>
      <c r="G460" s="15">
        <f t="shared" si="125"/>
        <v>1877.77</v>
      </c>
      <c r="H460" s="15">
        <f t="shared" si="125"/>
        <v>1</v>
      </c>
      <c r="I460" s="15">
        <f t="shared" si="125"/>
        <v>0</v>
      </c>
      <c r="J460" s="15">
        <f t="shared" si="125"/>
        <v>0</v>
      </c>
    </row>
    <row r="461" spans="1:10" x14ac:dyDescent="0.25">
      <c r="A461" s="16" t="s">
        <v>398</v>
      </c>
      <c r="B461" s="17" t="s">
        <v>21</v>
      </c>
      <c r="C461" s="17" t="s">
        <v>43</v>
      </c>
      <c r="D461" s="32" t="s">
        <v>399</v>
      </c>
      <c r="E461" s="18">
        <v>613.33000000000004</v>
      </c>
      <c r="F461" s="18">
        <v>2.29</v>
      </c>
      <c r="G461" s="19">
        <f>ROUND(E461*F461,2)</f>
        <v>1404.53</v>
      </c>
      <c r="H461" s="18">
        <v>613.33000000000004</v>
      </c>
      <c r="I461" s="36"/>
      <c r="J461" s="19">
        <f>ROUND(H461*I461,2)</f>
        <v>0</v>
      </c>
    </row>
    <row r="462" spans="1:10" x14ac:dyDescent="0.25">
      <c r="A462" s="16" t="s">
        <v>400</v>
      </c>
      <c r="B462" s="17" t="s">
        <v>21</v>
      </c>
      <c r="C462" s="17" t="s">
        <v>25</v>
      </c>
      <c r="D462" s="32" t="s">
        <v>401</v>
      </c>
      <c r="E462" s="18">
        <v>21.25</v>
      </c>
      <c r="F462" s="18">
        <v>15.09</v>
      </c>
      <c r="G462" s="19">
        <f>ROUND(E462*F462,2)</f>
        <v>320.66000000000003</v>
      </c>
      <c r="H462" s="18">
        <v>21.25</v>
      </c>
      <c r="I462" s="36"/>
      <c r="J462" s="19">
        <f>ROUND(H462*I462,2)</f>
        <v>0</v>
      </c>
    </row>
    <row r="463" spans="1:10" x14ac:dyDescent="0.25">
      <c r="A463" s="16" t="s">
        <v>521</v>
      </c>
      <c r="B463" s="17" t="s">
        <v>21</v>
      </c>
      <c r="C463" s="17" t="s">
        <v>22</v>
      </c>
      <c r="D463" s="32" t="s">
        <v>522</v>
      </c>
      <c r="E463" s="18">
        <v>6</v>
      </c>
      <c r="F463" s="18">
        <v>25.43</v>
      </c>
      <c r="G463" s="19">
        <f>ROUND(E463*F463,2)</f>
        <v>152.58000000000001</v>
      </c>
      <c r="H463" s="18">
        <v>6</v>
      </c>
      <c r="I463" s="36"/>
      <c r="J463" s="19">
        <f>ROUND(H463*I463,2)</f>
        <v>0</v>
      </c>
    </row>
    <row r="464" spans="1:10" x14ac:dyDescent="0.25">
      <c r="A464" s="20"/>
      <c r="B464" s="20"/>
      <c r="C464" s="20"/>
      <c r="D464" s="33" t="s">
        <v>523</v>
      </c>
      <c r="E464" s="18">
        <v>1</v>
      </c>
      <c r="F464" s="21">
        <f>SUM(G461:G463)</f>
        <v>1877.77</v>
      </c>
      <c r="G464" s="21">
        <f>ROUND(E464*F464,2)</f>
        <v>1877.77</v>
      </c>
      <c r="H464" s="18">
        <v>1</v>
      </c>
      <c r="I464" s="21">
        <f>SUM(J461:J463)</f>
        <v>0</v>
      </c>
      <c r="J464" s="21">
        <f>ROUND(H464*I464,2)</f>
        <v>0</v>
      </c>
    </row>
    <row r="465" spans="1:10" ht="0.95" customHeight="1" x14ac:dyDescent="0.25">
      <c r="A465" s="22"/>
      <c r="B465" s="22"/>
      <c r="C465" s="22"/>
      <c r="D465" s="34"/>
      <c r="E465" s="22"/>
      <c r="F465" s="22"/>
      <c r="G465" s="22"/>
      <c r="H465" s="22"/>
      <c r="I465" s="22"/>
      <c r="J465" s="22"/>
    </row>
    <row r="466" spans="1:10" x14ac:dyDescent="0.25">
      <c r="A466" s="20"/>
      <c r="B466" s="20"/>
      <c r="C466" s="20"/>
      <c r="D466" s="33" t="s">
        <v>524</v>
      </c>
      <c r="E466" s="18">
        <v>1</v>
      </c>
      <c r="F466" s="21">
        <f>G460</f>
        <v>1877.77</v>
      </c>
      <c r="G466" s="21">
        <f>ROUND(E466*F466,2)</f>
        <v>1877.77</v>
      </c>
      <c r="H466" s="18">
        <v>1</v>
      </c>
      <c r="I466" s="21">
        <f>J460</f>
        <v>0</v>
      </c>
      <c r="J466" s="21">
        <f>ROUND(H466*I466,2)</f>
        <v>0</v>
      </c>
    </row>
    <row r="467" spans="1:10" ht="0.95" customHeight="1" x14ac:dyDescent="0.25">
      <c r="A467" s="22"/>
      <c r="B467" s="22"/>
      <c r="C467" s="22"/>
      <c r="D467" s="34"/>
      <c r="E467" s="22"/>
      <c r="F467" s="22"/>
      <c r="G467" s="22"/>
      <c r="H467" s="22"/>
      <c r="I467" s="22"/>
      <c r="J467" s="22"/>
    </row>
    <row r="468" spans="1:10" x14ac:dyDescent="0.25">
      <c r="A468" s="12" t="s">
        <v>525</v>
      </c>
      <c r="B468" s="12" t="s">
        <v>9</v>
      </c>
      <c r="C468" s="12" t="s">
        <v>10</v>
      </c>
      <c r="D468" s="30" t="s">
        <v>19</v>
      </c>
      <c r="E468" s="13">
        <f t="shared" ref="E468:J468" si="126">E471</f>
        <v>1</v>
      </c>
      <c r="F468" s="13">
        <f t="shared" si="126"/>
        <v>2146.5</v>
      </c>
      <c r="G468" s="13">
        <f t="shared" si="126"/>
        <v>2146.5</v>
      </c>
      <c r="H468" s="13">
        <f t="shared" si="126"/>
        <v>1</v>
      </c>
      <c r="I468" s="13">
        <f t="shared" si="126"/>
        <v>0</v>
      </c>
      <c r="J468" s="13">
        <f t="shared" si="126"/>
        <v>0</v>
      </c>
    </row>
    <row r="469" spans="1:10" x14ac:dyDescent="0.25">
      <c r="A469" s="16" t="s">
        <v>526</v>
      </c>
      <c r="B469" s="17" t="s">
        <v>21</v>
      </c>
      <c r="C469" s="17" t="s">
        <v>46</v>
      </c>
      <c r="D469" s="32" t="s">
        <v>527</v>
      </c>
      <c r="E469" s="18">
        <v>75</v>
      </c>
      <c r="F469" s="18">
        <v>11.82</v>
      </c>
      <c r="G469" s="19">
        <f>ROUND(E469*F469,2)</f>
        <v>886.5</v>
      </c>
      <c r="H469" s="18">
        <v>75</v>
      </c>
      <c r="I469" s="36"/>
      <c r="J469" s="19">
        <f>ROUND(H469*I469,2)</f>
        <v>0</v>
      </c>
    </row>
    <row r="470" spans="1:10" ht="22.5" x14ac:dyDescent="0.25">
      <c r="A470" s="16" t="s">
        <v>528</v>
      </c>
      <c r="B470" s="17" t="s">
        <v>21</v>
      </c>
      <c r="C470" s="17" t="s">
        <v>22</v>
      </c>
      <c r="D470" s="32" t="s">
        <v>529</v>
      </c>
      <c r="E470" s="18">
        <v>1</v>
      </c>
      <c r="F470" s="18">
        <v>1260</v>
      </c>
      <c r="G470" s="19">
        <f>ROUND(E470*F470,2)</f>
        <v>1260</v>
      </c>
      <c r="H470" s="18">
        <v>1</v>
      </c>
      <c r="I470" s="36"/>
      <c r="J470" s="19">
        <f>ROUND(H470*I470,2)</f>
        <v>0</v>
      </c>
    </row>
    <row r="471" spans="1:10" x14ac:dyDescent="0.25">
      <c r="A471" s="20"/>
      <c r="B471" s="20"/>
      <c r="C471" s="20"/>
      <c r="D471" s="33" t="s">
        <v>530</v>
      </c>
      <c r="E471" s="18">
        <v>1</v>
      </c>
      <c r="F471" s="21">
        <f>SUM(G469:G470)</f>
        <v>2146.5</v>
      </c>
      <c r="G471" s="21">
        <f>ROUND(E471*F471,2)</f>
        <v>2146.5</v>
      </c>
      <c r="H471" s="18">
        <v>1</v>
      </c>
      <c r="I471" s="21">
        <f>SUM(J469:J470)</f>
        <v>0</v>
      </c>
      <c r="J471" s="21">
        <f>ROUND(H471*I471,2)</f>
        <v>0</v>
      </c>
    </row>
    <row r="472" spans="1:10" ht="0.95" customHeight="1" x14ac:dyDescent="0.25">
      <c r="A472" s="22"/>
      <c r="B472" s="22"/>
      <c r="C472" s="22"/>
      <c r="D472" s="34"/>
      <c r="E472" s="22"/>
      <c r="F472" s="22"/>
      <c r="G472" s="22"/>
      <c r="H472" s="22"/>
      <c r="I472" s="22"/>
      <c r="J472" s="22"/>
    </row>
    <row r="473" spans="1:10" x14ac:dyDescent="0.25">
      <c r="A473" s="12" t="s">
        <v>531</v>
      </c>
      <c r="B473" s="12" t="s">
        <v>9</v>
      </c>
      <c r="C473" s="12" t="s">
        <v>10</v>
      </c>
      <c r="D473" s="30" t="s">
        <v>306</v>
      </c>
      <c r="E473" s="13">
        <f t="shared" ref="E473:J473" si="127">E480</f>
        <v>1</v>
      </c>
      <c r="F473" s="13">
        <f t="shared" si="127"/>
        <v>11954.28</v>
      </c>
      <c r="G473" s="13">
        <f t="shared" si="127"/>
        <v>11954.28</v>
      </c>
      <c r="H473" s="13">
        <f t="shared" si="127"/>
        <v>1</v>
      </c>
      <c r="I473" s="13">
        <f t="shared" si="127"/>
        <v>0</v>
      </c>
      <c r="J473" s="13">
        <f t="shared" si="127"/>
        <v>0</v>
      </c>
    </row>
    <row r="474" spans="1:10" x14ac:dyDescent="0.25">
      <c r="A474" s="16" t="s">
        <v>307</v>
      </c>
      <c r="B474" s="17" t="s">
        <v>21</v>
      </c>
      <c r="C474" s="17" t="s">
        <v>25</v>
      </c>
      <c r="D474" s="32" t="s">
        <v>308</v>
      </c>
      <c r="E474" s="18">
        <v>87.48</v>
      </c>
      <c r="F474" s="18">
        <v>6.95</v>
      </c>
      <c r="G474" s="19">
        <f t="shared" ref="G474:G480" si="128">ROUND(E474*F474,2)</f>
        <v>607.99</v>
      </c>
      <c r="H474" s="18">
        <v>87.48</v>
      </c>
      <c r="I474" s="36"/>
      <c r="J474" s="19">
        <f t="shared" ref="J474:J480" si="129">ROUND(H474*I474,2)</f>
        <v>0</v>
      </c>
    </row>
    <row r="475" spans="1:10" x14ac:dyDescent="0.25">
      <c r="A475" s="16" t="s">
        <v>309</v>
      </c>
      <c r="B475" s="17" t="s">
        <v>21</v>
      </c>
      <c r="C475" s="17" t="s">
        <v>46</v>
      </c>
      <c r="D475" s="32" t="s">
        <v>310</v>
      </c>
      <c r="E475" s="18">
        <v>135.30000000000001</v>
      </c>
      <c r="F475" s="18">
        <v>0.79</v>
      </c>
      <c r="G475" s="19">
        <f t="shared" si="128"/>
        <v>106.89</v>
      </c>
      <c r="H475" s="18">
        <v>135.30000000000001</v>
      </c>
      <c r="I475" s="36"/>
      <c r="J475" s="19">
        <f t="shared" si="129"/>
        <v>0</v>
      </c>
    </row>
    <row r="476" spans="1:10" x14ac:dyDescent="0.25">
      <c r="A476" s="16" t="s">
        <v>311</v>
      </c>
      <c r="B476" s="17" t="s">
        <v>21</v>
      </c>
      <c r="C476" s="17" t="s">
        <v>25</v>
      </c>
      <c r="D476" s="32" t="s">
        <v>312</v>
      </c>
      <c r="E476" s="18">
        <v>27</v>
      </c>
      <c r="F476" s="18">
        <v>12</v>
      </c>
      <c r="G476" s="19">
        <f t="shared" si="128"/>
        <v>324</v>
      </c>
      <c r="H476" s="18">
        <v>27</v>
      </c>
      <c r="I476" s="36"/>
      <c r="J476" s="19">
        <f t="shared" si="129"/>
        <v>0</v>
      </c>
    </row>
    <row r="477" spans="1:10" ht="22.5" x14ac:dyDescent="0.25">
      <c r="A477" s="16" t="s">
        <v>211</v>
      </c>
      <c r="B477" s="17" t="s">
        <v>21</v>
      </c>
      <c r="C477" s="17" t="s">
        <v>25</v>
      </c>
      <c r="D477" s="32" t="s">
        <v>212</v>
      </c>
      <c r="E477" s="18">
        <v>200</v>
      </c>
      <c r="F477" s="18">
        <v>11.81</v>
      </c>
      <c r="G477" s="19">
        <f t="shared" si="128"/>
        <v>2362</v>
      </c>
      <c r="H477" s="18">
        <v>200</v>
      </c>
      <c r="I477" s="36"/>
      <c r="J477" s="19">
        <f t="shared" si="129"/>
        <v>0</v>
      </c>
    </row>
    <row r="478" spans="1:10" x14ac:dyDescent="0.25">
      <c r="A478" s="16" t="s">
        <v>213</v>
      </c>
      <c r="B478" s="17" t="s">
        <v>21</v>
      </c>
      <c r="C478" s="17" t="s">
        <v>25</v>
      </c>
      <c r="D478" s="32" t="s">
        <v>214</v>
      </c>
      <c r="E478" s="18">
        <v>142.16</v>
      </c>
      <c r="F478" s="18">
        <v>43.17</v>
      </c>
      <c r="G478" s="19">
        <f t="shared" si="128"/>
        <v>6137.05</v>
      </c>
      <c r="H478" s="18">
        <v>142.16</v>
      </c>
      <c r="I478" s="36"/>
      <c r="J478" s="19">
        <f t="shared" si="129"/>
        <v>0</v>
      </c>
    </row>
    <row r="479" spans="1:10" x14ac:dyDescent="0.25">
      <c r="A479" s="16" t="s">
        <v>215</v>
      </c>
      <c r="B479" s="17" t="s">
        <v>21</v>
      </c>
      <c r="C479" s="17" t="s">
        <v>25</v>
      </c>
      <c r="D479" s="32" t="s">
        <v>216</v>
      </c>
      <c r="E479" s="18">
        <v>68.94</v>
      </c>
      <c r="F479" s="18">
        <v>35.049999999999997</v>
      </c>
      <c r="G479" s="19">
        <f t="shared" si="128"/>
        <v>2416.35</v>
      </c>
      <c r="H479" s="18">
        <v>68.94</v>
      </c>
      <c r="I479" s="36"/>
      <c r="J479" s="19">
        <f t="shared" si="129"/>
        <v>0</v>
      </c>
    </row>
    <row r="480" spans="1:10" x14ac:dyDescent="0.25">
      <c r="A480" s="20"/>
      <c r="B480" s="20"/>
      <c r="C480" s="20"/>
      <c r="D480" s="33" t="s">
        <v>532</v>
      </c>
      <c r="E480" s="18">
        <v>1</v>
      </c>
      <c r="F480" s="21">
        <f>SUM(G474:G479)</f>
        <v>11954.28</v>
      </c>
      <c r="G480" s="21">
        <f t="shared" si="128"/>
        <v>11954.28</v>
      </c>
      <c r="H480" s="18">
        <v>1</v>
      </c>
      <c r="I480" s="21">
        <f>SUM(J474:J479)</f>
        <v>0</v>
      </c>
      <c r="J480" s="21">
        <f t="shared" si="129"/>
        <v>0</v>
      </c>
    </row>
    <row r="481" spans="1:10" ht="0.95" customHeight="1" x14ac:dyDescent="0.25">
      <c r="A481" s="22"/>
      <c r="B481" s="22"/>
      <c r="C481" s="22"/>
      <c r="D481" s="34"/>
      <c r="E481" s="22"/>
      <c r="F481" s="22"/>
      <c r="G481" s="22"/>
      <c r="H481" s="22"/>
      <c r="I481" s="22"/>
      <c r="J481" s="22"/>
    </row>
    <row r="482" spans="1:10" x14ac:dyDescent="0.25">
      <c r="A482" s="12" t="s">
        <v>533</v>
      </c>
      <c r="B482" s="12" t="s">
        <v>9</v>
      </c>
      <c r="C482" s="12" t="s">
        <v>10</v>
      </c>
      <c r="D482" s="30" t="s">
        <v>534</v>
      </c>
      <c r="E482" s="13">
        <f t="shared" ref="E482:J482" si="130">E494</f>
        <v>1</v>
      </c>
      <c r="F482" s="13">
        <f t="shared" si="130"/>
        <v>6222.22</v>
      </c>
      <c r="G482" s="13">
        <f t="shared" si="130"/>
        <v>6222.22</v>
      </c>
      <c r="H482" s="13">
        <f t="shared" si="130"/>
        <v>1</v>
      </c>
      <c r="I482" s="13">
        <f t="shared" si="130"/>
        <v>0</v>
      </c>
      <c r="J482" s="13">
        <f t="shared" si="130"/>
        <v>0</v>
      </c>
    </row>
    <row r="483" spans="1:10" x14ac:dyDescent="0.25">
      <c r="A483" s="16" t="s">
        <v>222</v>
      </c>
      <c r="B483" s="17" t="s">
        <v>21</v>
      </c>
      <c r="C483" s="17" t="s">
        <v>25</v>
      </c>
      <c r="D483" s="32" t="s">
        <v>223</v>
      </c>
      <c r="E483" s="18">
        <v>19.71</v>
      </c>
      <c r="F483" s="18">
        <v>28.85</v>
      </c>
      <c r="G483" s="19">
        <f t="shared" ref="G483:G494" si="131">ROUND(E483*F483,2)</f>
        <v>568.63</v>
      </c>
      <c r="H483" s="18">
        <v>19.71</v>
      </c>
      <c r="I483" s="36"/>
      <c r="J483" s="19">
        <f t="shared" ref="J483:J494" si="132">ROUND(H483*I483,2)</f>
        <v>0</v>
      </c>
    </row>
    <row r="484" spans="1:10" x14ac:dyDescent="0.25">
      <c r="A484" s="16" t="s">
        <v>224</v>
      </c>
      <c r="B484" s="17" t="s">
        <v>21</v>
      </c>
      <c r="C484" s="17" t="s">
        <v>38</v>
      </c>
      <c r="D484" s="32" t="s">
        <v>225</v>
      </c>
      <c r="E484" s="18">
        <v>39.409999999999997</v>
      </c>
      <c r="F484" s="18">
        <v>12.99</v>
      </c>
      <c r="G484" s="19">
        <f t="shared" si="131"/>
        <v>511.94</v>
      </c>
      <c r="H484" s="18">
        <v>39.409999999999997</v>
      </c>
      <c r="I484" s="36"/>
      <c r="J484" s="19">
        <f t="shared" si="132"/>
        <v>0</v>
      </c>
    </row>
    <row r="485" spans="1:10" x14ac:dyDescent="0.25">
      <c r="A485" s="16" t="s">
        <v>226</v>
      </c>
      <c r="B485" s="17" t="s">
        <v>21</v>
      </c>
      <c r="C485" s="17" t="s">
        <v>46</v>
      </c>
      <c r="D485" s="32" t="s">
        <v>227</v>
      </c>
      <c r="E485" s="18">
        <v>7.12</v>
      </c>
      <c r="F485" s="18">
        <v>26.52</v>
      </c>
      <c r="G485" s="19">
        <f t="shared" si="131"/>
        <v>188.82</v>
      </c>
      <c r="H485" s="18">
        <v>7.12</v>
      </c>
      <c r="I485" s="36"/>
      <c r="J485" s="19">
        <f t="shared" si="132"/>
        <v>0</v>
      </c>
    </row>
    <row r="486" spans="1:10" x14ac:dyDescent="0.25">
      <c r="A486" s="16" t="s">
        <v>228</v>
      </c>
      <c r="B486" s="17" t="s">
        <v>21</v>
      </c>
      <c r="C486" s="17" t="s">
        <v>46</v>
      </c>
      <c r="D486" s="32" t="s">
        <v>229</v>
      </c>
      <c r="E486" s="18">
        <v>10.62</v>
      </c>
      <c r="F486" s="18">
        <v>27.32</v>
      </c>
      <c r="G486" s="19">
        <f t="shared" si="131"/>
        <v>290.14</v>
      </c>
      <c r="H486" s="18">
        <v>10.62</v>
      </c>
      <c r="I486" s="36"/>
      <c r="J486" s="19">
        <f t="shared" si="132"/>
        <v>0</v>
      </c>
    </row>
    <row r="487" spans="1:10" x14ac:dyDescent="0.25">
      <c r="A487" s="16" t="s">
        <v>230</v>
      </c>
      <c r="B487" s="17" t="s">
        <v>21</v>
      </c>
      <c r="C487" s="17" t="s">
        <v>46</v>
      </c>
      <c r="D487" s="32" t="s">
        <v>231</v>
      </c>
      <c r="E487" s="18">
        <v>3.18</v>
      </c>
      <c r="F487" s="18">
        <v>37.51</v>
      </c>
      <c r="G487" s="19">
        <f t="shared" si="131"/>
        <v>119.28</v>
      </c>
      <c r="H487" s="18">
        <v>3.18</v>
      </c>
      <c r="I487" s="36"/>
      <c r="J487" s="19">
        <f t="shared" si="132"/>
        <v>0</v>
      </c>
    </row>
    <row r="488" spans="1:10" x14ac:dyDescent="0.25">
      <c r="A488" s="16" t="s">
        <v>232</v>
      </c>
      <c r="B488" s="17" t="s">
        <v>21</v>
      </c>
      <c r="C488" s="17" t="s">
        <v>46</v>
      </c>
      <c r="D488" s="32" t="s">
        <v>233</v>
      </c>
      <c r="E488" s="18">
        <v>27.65</v>
      </c>
      <c r="F488" s="18">
        <v>41.58</v>
      </c>
      <c r="G488" s="19">
        <f t="shared" si="131"/>
        <v>1149.69</v>
      </c>
      <c r="H488" s="18">
        <v>27.65</v>
      </c>
      <c r="I488" s="36"/>
      <c r="J488" s="19">
        <f t="shared" si="132"/>
        <v>0</v>
      </c>
    </row>
    <row r="489" spans="1:10" x14ac:dyDescent="0.25">
      <c r="A489" s="16" t="s">
        <v>234</v>
      </c>
      <c r="B489" s="17" t="s">
        <v>21</v>
      </c>
      <c r="C489" s="17" t="s">
        <v>38</v>
      </c>
      <c r="D489" s="32" t="s">
        <v>235</v>
      </c>
      <c r="E489" s="18">
        <v>32.79</v>
      </c>
      <c r="F489" s="18">
        <v>11.99</v>
      </c>
      <c r="G489" s="19">
        <f t="shared" si="131"/>
        <v>393.15</v>
      </c>
      <c r="H489" s="18">
        <v>32.79</v>
      </c>
      <c r="I489" s="36"/>
      <c r="J489" s="19">
        <f t="shared" si="132"/>
        <v>0</v>
      </c>
    </row>
    <row r="490" spans="1:10" x14ac:dyDescent="0.25">
      <c r="A490" s="16" t="s">
        <v>236</v>
      </c>
      <c r="B490" s="17" t="s">
        <v>21</v>
      </c>
      <c r="C490" s="17" t="s">
        <v>22</v>
      </c>
      <c r="D490" s="32" t="s">
        <v>237</v>
      </c>
      <c r="E490" s="18">
        <v>4</v>
      </c>
      <c r="F490" s="18">
        <v>174.3</v>
      </c>
      <c r="G490" s="19">
        <f t="shared" si="131"/>
        <v>697.2</v>
      </c>
      <c r="H490" s="18">
        <v>4</v>
      </c>
      <c r="I490" s="36"/>
      <c r="J490" s="19">
        <f t="shared" si="132"/>
        <v>0</v>
      </c>
    </row>
    <row r="491" spans="1:10" ht="22.5" x14ac:dyDescent="0.25">
      <c r="A491" s="16" t="s">
        <v>535</v>
      </c>
      <c r="B491" s="17" t="s">
        <v>21</v>
      </c>
      <c r="C491" s="17" t="s">
        <v>46</v>
      </c>
      <c r="D491" s="32" t="s">
        <v>536</v>
      </c>
      <c r="E491" s="18">
        <v>10</v>
      </c>
      <c r="F491" s="18">
        <v>29.9</v>
      </c>
      <c r="G491" s="19">
        <f t="shared" si="131"/>
        <v>299</v>
      </c>
      <c r="H491" s="18">
        <v>10</v>
      </c>
      <c r="I491" s="36"/>
      <c r="J491" s="19">
        <f t="shared" si="132"/>
        <v>0</v>
      </c>
    </row>
    <row r="492" spans="1:10" ht="22.5" x14ac:dyDescent="0.25">
      <c r="A492" s="16" t="s">
        <v>537</v>
      </c>
      <c r="B492" s="17" t="s">
        <v>21</v>
      </c>
      <c r="C492" s="17" t="s">
        <v>22</v>
      </c>
      <c r="D492" s="32" t="s">
        <v>538</v>
      </c>
      <c r="E492" s="18">
        <v>2</v>
      </c>
      <c r="F492" s="18">
        <v>167.81</v>
      </c>
      <c r="G492" s="19">
        <f t="shared" si="131"/>
        <v>335.62</v>
      </c>
      <c r="H492" s="18">
        <v>2</v>
      </c>
      <c r="I492" s="36"/>
      <c r="J492" s="19">
        <f t="shared" si="132"/>
        <v>0</v>
      </c>
    </row>
    <row r="493" spans="1:10" x14ac:dyDescent="0.25">
      <c r="A493" s="16" t="s">
        <v>539</v>
      </c>
      <c r="B493" s="17" t="s">
        <v>21</v>
      </c>
      <c r="C493" s="17" t="s">
        <v>46</v>
      </c>
      <c r="D493" s="32" t="s">
        <v>540</v>
      </c>
      <c r="E493" s="18">
        <v>75</v>
      </c>
      <c r="F493" s="18">
        <v>22.25</v>
      </c>
      <c r="G493" s="19">
        <f t="shared" si="131"/>
        <v>1668.75</v>
      </c>
      <c r="H493" s="18">
        <v>75</v>
      </c>
      <c r="I493" s="36"/>
      <c r="J493" s="19">
        <f t="shared" si="132"/>
        <v>0</v>
      </c>
    </row>
    <row r="494" spans="1:10" x14ac:dyDescent="0.25">
      <c r="A494" s="20"/>
      <c r="B494" s="20"/>
      <c r="C494" s="20"/>
      <c r="D494" s="33" t="s">
        <v>541</v>
      </c>
      <c r="E494" s="18">
        <v>1</v>
      </c>
      <c r="F494" s="21">
        <f>SUM(G483:G493)</f>
        <v>6222.22</v>
      </c>
      <c r="G494" s="21">
        <f t="shared" si="131"/>
        <v>6222.22</v>
      </c>
      <c r="H494" s="18">
        <v>1</v>
      </c>
      <c r="I494" s="21">
        <f>SUM(J483:J493)</f>
        <v>0</v>
      </c>
      <c r="J494" s="21">
        <f t="shared" si="132"/>
        <v>0</v>
      </c>
    </row>
    <row r="495" spans="1:10" ht="0.95" customHeight="1" x14ac:dyDescent="0.25">
      <c r="A495" s="22"/>
      <c r="B495" s="22"/>
      <c r="C495" s="22"/>
      <c r="D495" s="34"/>
      <c r="E495" s="22"/>
      <c r="F495" s="22"/>
      <c r="G495" s="22"/>
      <c r="H495" s="22"/>
      <c r="I495" s="22"/>
      <c r="J495" s="22"/>
    </row>
    <row r="496" spans="1:10" x14ac:dyDescent="0.25">
      <c r="A496" s="20"/>
      <c r="B496" s="20"/>
      <c r="C496" s="20"/>
      <c r="D496" s="33" t="s">
        <v>542</v>
      </c>
      <c r="E496" s="18">
        <v>1</v>
      </c>
      <c r="F496" s="21">
        <f>G395+G459+G468+G473+G482</f>
        <v>189067.44</v>
      </c>
      <c r="G496" s="21">
        <f>ROUND(E496*F496,2)</f>
        <v>189067.44</v>
      </c>
      <c r="H496" s="18">
        <v>1</v>
      </c>
      <c r="I496" s="21">
        <f>J395+J459+J468+J473+J482</f>
        <v>0</v>
      </c>
      <c r="J496" s="21">
        <f>ROUND(H496*I496,2)</f>
        <v>0</v>
      </c>
    </row>
    <row r="497" spans="1:10" ht="0.95" customHeight="1" x14ac:dyDescent="0.25">
      <c r="A497" s="22"/>
      <c r="B497" s="22"/>
      <c r="C497" s="22"/>
      <c r="D497" s="34"/>
      <c r="E497" s="22"/>
      <c r="F497" s="22"/>
      <c r="G497" s="22"/>
      <c r="H497" s="22"/>
      <c r="I497" s="22"/>
      <c r="J497" s="22"/>
    </row>
    <row r="498" spans="1:10" x14ac:dyDescent="0.25">
      <c r="A498" s="10" t="s">
        <v>543</v>
      </c>
      <c r="B498" s="10" t="s">
        <v>9</v>
      </c>
      <c r="C498" s="10" t="s">
        <v>10</v>
      </c>
      <c r="D498" s="29" t="s">
        <v>544</v>
      </c>
      <c r="E498" s="11">
        <f t="shared" ref="E498:J498" si="133">E543</f>
        <v>1</v>
      </c>
      <c r="F498" s="11">
        <f t="shared" si="133"/>
        <v>200719.26</v>
      </c>
      <c r="G498" s="11">
        <f t="shared" si="133"/>
        <v>200719.26</v>
      </c>
      <c r="H498" s="11">
        <f t="shared" si="133"/>
        <v>1</v>
      </c>
      <c r="I498" s="11">
        <f t="shared" si="133"/>
        <v>0</v>
      </c>
      <c r="J498" s="11">
        <f t="shared" si="133"/>
        <v>0</v>
      </c>
    </row>
    <row r="499" spans="1:10" x14ac:dyDescent="0.25">
      <c r="A499" s="12" t="s">
        <v>545</v>
      </c>
      <c r="B499" s="12" t="s">
        <v>9</v>
      </c>
      <c r="C499" s="12" t="s">
        <v>10</v>
      </c>
      <c r="D499" s="30" t="s">
        <v>318</v>
      </c>
      <c r="E499" s="13">
        <f t="shared" ref="E499:J499" si="134">E510</f>
        <v>1</v>
      </c>
      <c r="F499" s="13">
        <f t="shared" si="134"/>
        <v>51035.09</v>
      </c>
      <c r="G499" s="13">
        <f t="shared" si="134"/>
        <v>51035.09</v>
      </c>
      <c r="H499" s="13">
        <f t="shared" si="134"/>
        <v>1</v>
      </c>
      <c r="I499" s="13">
        <f t="shared" si="134"/>
        <v>0</v>
      </c>
      <c r="J499" s="13">
        <f t="shared" si="134"/>
        <v>0</v>
      </c>
    </row>
    <row r="500" spans="1:10" x14ac:dyDescent="0.25">
      <c r="A500" s="16" t="s">
        <v>546</v>
      </c>
      <c r="B500" s="17" t="s">
        <v>21</v>
      </c>
      <c r="C500" s="17" t="s">
        <v>46</v>
      </c>
      <c r="D500" s="32" t="s">
        <v>547</v>
      </c>
      <c r="E500" s="18">
        <v>16.02</v>
      </c>
      <c r="F500" s="18">
        <v>4.62</v>
      </c>
      <c r="G500" s="19">
        <f t="shared" ref="G500:G510" si="135">ROUND(E500*F500,2)</f>
        <v>74.010000000000005</v>
      </c>
      <c r="H500" s="18">
        <v>16.02</v>
      </c>
      <c r="I500" s="36"/>
      <c r="J500" s="19">
        <f t="shared" ref="J500:J510" si="136">ROUND(H500*I500,2)</f>
        <v>0</v>
      </c>
    </row>
    <row r="501" spans="1:10" ht="22.5" x14ac:dyDescent="0.25">
      <c r="A501" s="16" t="s">
        <v>548</v>
      </c>
      <c r="B501" s="17" t="s">
        <v>21</v>
      </c>
      <c r="C501" s="17" t="s">
        <v>38</v>
      </c>
      <c r="D501" s="32" t="s">
        <v>549</v>
      </c>
      <c r="E501" s="18">
        <v>6.13</v>
      </c>
      <c r="F501" s="18">
        <v>17.28</v>
      </c>
      <c r="G501" s="19">
        <f t="shared" si="135"/>
        <v>105.93</v>
      </c>
      <c r="H501" s="18">
        <v>6.13</v>
      </c>
      <c r="I501" s="36"/>
      <c r="J501" s="19">
        <f t="shared" si="136"/>
        <v>0</v>
      </c>
    </row>
    <row r="502" spans="1:10" ht="22.5" x14ac:dyDescent="0.25">
      <c r="A502" s="16" t="s">
        <v>550</v>
      </c>
      <c r="B502" s="17" t="s">
        <v>21</v>
      </c>
      <c r="C502" s="17" t="s">
        <v>46</v>
      </c>
      <c r="D502" s="32" t="s">
        <v>551</v>
      </c>
      <c r="E502" s="18">
        <v>2.2000000000000002</v>
      </c>
      <c r="F502" s="18">
        <v>6.78</v>
      </c>
      <c r="G502" s="19">
        <f t="shared" si="135"/>
        <v>14.92</v>
      </c>
      <c r="H502" s="18">
        <v>2.2000000000000002</v>
      </c>
      <c r="I502" s="36"/>
      <c r="J502" s="19">
        <f t="shared" si="136"/>
        <v>0</v>
      </c>
    </row>
    <row r="503" spans="1:10" x14ac:dyDescent="0.25">
      <c r="A503" s="16" t="s">
        <v>321</v>
      </c>
      <c r="B503" s="17" t="s">
        <v>21</v>
      </c>
      <c r="C503" s="17" t="s">
        <v>38</v>
      </c>
      <c r="D503" s="32" t="s">
        <v>322</v>
      </c>
      <c r="E503" s="18">
        <v>17.57</v>
      </c>
      <c r="F503" s="18">
        <v>14.11</v>
      </c>
      <c r="G503" s="19">
        <f t="shared" si="135"/>
        <v>247.91</v>
      </c>
      <c r="H503" s="18">
        <v>17.57</v>
      </c>
      <c r="I503" s="36"/>
      <c r="J503" s="19">
        <f t="shared" si="136"/>
        <v>0</v>
      </c>
    </row>
    <row r="504" spans="1:10" ht="22.5" x14ac:dyDescent="0.25">
      <c r="A504" s="16" t="s">
        <v>552</v>
      </c>
      <c r="B504" s="17" t="s">
        <v>21</v>
      </c>
      <c r="C504" s="17" t="s">
        <v>38</v>
      </c>
      <c r="D504" s="32" t="s">
        <v>553</v>
      </c>
      <c r="E504" s="18">
        <v>4.8099999999999996</v>
      </c>
      <c r="F504" s="18">
        <v>13.14</v>
      </c>
      <c r="G504" s="19">
        <f t="shared" si="135"/>
        <v>63.2</v>
      </c>
      <c r="H504" s="18">
        <v>4.8099999999999996</v>
      </c>
      <c r="I504" s="36"/>
      <c r="J504" s="19">
        <f t="shared" si="136"/>
        <v>0</v>
      </c>
    </row>
    <row r="505" spans="1:10" ht="22.5" x14ac:dyDescent="0.25">
      <c r="A505" s="16" t="s">
        <v>554</v>
      </c>
      <c r="B505" s="17" t="s">
        <v>21</v>
      </c>
      <c r="C505" s="17" t="s">
        <v>46</v>
      </c>
      <c r="D505" s="32" t="s">
        <v>555</v>
      </c>
      <c r="E505" s="18">
        <v>312.38</v>
      </c>
      <c r="F505" s="18">
        <v>130.47999999999999</v>
      </c>
      <c r="G505" s="19">
        <f t="shared" si="135"/>
        <v>40759.339999999997</v>
      </c>
      <c r="H505" s="18">
        <v>312.38</v>
      </c>
      <c r="I505" s="36"/>
      <c r="J505" s="19">
        <f t="shared" si="136"/>
        <v>0</v>
      </c>
    </row>
    <row r="506" spans="1:10" x14ac:dyDescent="0.25">
      <c r="A506" s="16" t="s">
        <v>556</v>
      </c>
      <c r="B506" s="17" t="s">
        <v>21</v>
      </c>
      <c r="C506" s="17" t="s">
        <v>38</v>
      </c>
      <c r="D506" s="32" t="s">
        <v>557</v>
      </c>
      <c r="E506" s="18">
        <v>233.93</v>
      </c>
      <c r="F506" s="18">
        <v>4.38</v>
      </c>
      <c r="G506" s="19">
        <f t="shared" si="135"/>
        <v>1024.6099999999999</v>
      </c>
      <c r="H506" s="18">
        <v>233.93</v>
      </c>
      <c r="I506" s="36"/>
      <c r="J506" s="19">
        <f t="shared" si="136"/>
        <v>0</v>
      </c>
    </row>
    <row r="507" spans="1:10" x14ac:dyDescent="0.25">
      <c r="A507" s="16" t="s">
        <v>558</v>
      </c>
      <c r="B507" s="17" t="s">
        <v>21</v>
      </c>
      <c r="C507" s="17" t="s">
        <v>38</v>
      </c>
      <c r="D507" s="32" t="s">
        <v>559</v>
      </c>
      <c r="E507" s="18">
        <v>2.2400000000000002</v>
      </c>
      <c r="F507" s="18">
        <v>220.86</v>
      </c>
      <c r="G507" s="19">
        <f t="shared" si="135"/>
        <v>494.73</v>
      </c>
      <c r="H507" s="18">
        <v>2.2400000000000002</v>
      </c>
      <c r="I507" s="36"/>
      <c r="J507" s="19">
        <f t="shared" si="136"/>
        <v>0</v>
      </c>
    </row>
    <row r="508" spans="1:10" ht="22.5" x14ac:dyDescent="0.25">
      <c r="A508" s="16" t="s">
        <v>560</v>
      </c>
      <c r="B508" s="17" t="s">
        <v>21</v>
      </c>
      <c r="C508" s="17" t="s">
        <v>38</v>
      </c>
      <c r="D508" s="32" t="s">
        <v>561</v>
      </c>
      <c r="E508" s="18">
        <v>17.100000000000001</v>
      </c>
      <c r="F508" s="18">
        <v>45.23</v>
      </c>
      <c r="G508" s="19">
        <f t="shared" si="135"/>
        <v>773.43</v>
      </c>
      <c r="H508" s="18">
        <v>17.100000000000001</v>
      </c>
      <c r="I508" s="36"/>
      <c r="J508" s="19">
        <f t="shared" si="136"/>
        <v>0</v>
      </c>
    </row>
    <row r="509" spans="1:10" ht="22.5" x14ac:dyDescent="0.25">
      <c r="A509" s="16" t="s">
        <v>562</v>
      </c>
      <c r="B509" s="17" t="s">
        <v>21</v>
      </c>
      <c r="C509" s="17" t="s">
        <v>38</v>
      </c>
      <c r="D509" s="32" t="s">
        <v>563</v>
      </c>
      <c r="E509" s="18">
        <v>129.36000000000001</v>
      </c>
      <c r="F509" s="18">
        <v>57.8</v>
      </c>
      <c r="G509" s="19">
        <f t="shared" si="135"/>
        <v>7477.01</v>
      </c>
      <c r="H509" s="18">
        <v>129.36000000000001</v>
      </c>
      <c r="I509" s="36"/>
      <c r="J509" s="19">
        <f t="shared" si="136"/>
        <v>0</v>
      </c>
    </row>
    <row r="510" spans="1:10" x14ac:dyDescent="0.25">
      <c r="A510" s="20"/>
      <c r="B510" s="20"/>
      <c r="C510" s="20"/>
      <c r="D510" s="33" t="s">
        <v>564</v>
      </c>
      <c r="E510" s="18">
        <v>1</v>
      </c>
      <c r="F510" s="21">
        <f>SUM(G500:G509)</f>
        <v>51035.09</v>
      </c>
      <c r="G510" s="21">
        <f t="shared" si="135"/>
        <v>51035.09</v>
      </c>
      <c r="H510" s="18">
        <v>1</v>
      </c>
      <c r="I510" s="21">
        <f>SUM(J500:J509)</f>
        <v>0</v>
      </c>
      <c r="J510" s="21">
        <f t="shared" si="136"/>
        <v>0</v>
      </c>
    </row>
    <row r="511" spans="1:10" ht="0.95" customHeight="1" x14ac:dyDescent="0.25">
      <c r="A511" s="22"/>
      <c r="B511" s="22"/>
      <c r="C511" s="22"/>
      <c r="D511" s="34"/>
      <c r="E511" s="22"/>
      <c r="F511" s="22"/>
      <c r="G511" s="22"/>
      <c r="H511" s="22"/>
      <c r="I511" s="22"/>
      <c r="J511" s="22"/>
    </row>
    <row r="512" spans="1:10" x14ac:dyDescent="0.25">
      <c r="A512" s="12" t="s">
        <v>565</v>
      </c>
      <c r="B512" s="12" t="s">
        <v>9</v>
      </c>
      <c r="C512" s="12" t="s">
        <v>10</v>
      </c>
      <c r="D512" s="30" t="s">
        <v>299</v>
      </c>
      <c r="E512" s="13">
        <f t="shared" ref="E512:J512" si="137">E529</f>
        <v>1</v>
      </c>
      <c r="F512" s="13">
        <f t="shared" si="137"/>
        <v>98366.06</v>
      </c>
      <c r="G512" s="13">
        <f t="shared" si="137"/>
        <v>98366.06</v>
      </c>
      <c r="H512" s="13">
        <f t="shared" si="137"/>
        <v>1</v>
      </c>
      <c r="I512" s="13">
        <f t="shared" si="137"/>
        <v>0</v>
      </c>
      <c r="J512" s="13">
        <f t="shared" si="137"/>
        <v>0</v>
      </c>
    </row>
    <row r="513" spans="1:10" x14ac:dyDescent="0.25">
      <c r="A513" s="16" t="s">
        <v>498</v>
      </c>
      <c r="B513" s="17" t="s">
        <v>21</v>
      </c>
      <c r="C513" s="17" t="s">
        <v>25</v>
      </c>
      <c r="D513" s="32" t="s">
        <v>499</v>
      </c>
      <c r="E513" s="18">
        <v>47.69</v>
      </c>
      <c r="F513" s="18">
        <v>20.170000000000002</v>
      </c>
      <c r="G513" s="19">
        <f t="shared" ref="G513:G529" si="138">ROUND(E513*F513,2)</f>
        <v>961.91</v>
      </c>
      <c r="H513" s="18">
        <v>47.69</v>
      </c>
      <c r="I513" s="36"/>
      <c r="J513" s="19">
        <f t="shared" ref="J513:J529" si="139">ROUND(H513*I513,2)</f>
        <v>0</v>
      </c>
    </row>
    <row r="514" spans="1:10" x14ac:dyDescent="0.25">
      <c r="A514" s="16" t="s">
        <v>500</v>
      </c>
      <c r="B514" s="17" t="s">
        <v>21</v>
      </c>
      <c r="C514" s="17" t="s">
        <v>25</v>
      </c>
      <c r="D514" s="32" t="s">
        <v>501</v>
      </c>
      <c r="E514" s="18">
        <v>139.91999999999999</v>
      </c>
      <c r="F514" s="18">
        <v>47.23</v>
      </c>
      <c r="G514" s="19">
        <f t="shared" si="138"/>
        <v>6608.42</v>
      </c>
      <c r="H514" s="18">
        <v>139.91999999999999</v>
      </c>
      <c r="I514" s="36"/>
      <c r="J514" s="19">
        <f t="shared" si="139"/>
        <v>0</v>
      </c>
    </row>
    <row r="515" spans="1:10" ht="22.5" x14ac:dyDescent="0.25">
      <c r="A515" s="16" t="s">
        <v>329</v>
      </c>
      <c r="B515" s="17" t="s">
        <v>21</v>
      </c>
      <c r="C515" s="17" t="s">
        <v>38</v>
      </c>
      <c r="D515" s="32" t="s">
        <v>330</v>
      </c>
      <c r="E515" s="18">
        <v>0.86</v>
      </c>
      <c r="F515" s="18">
        <v>86.13</v>
      </c>
      <c r="G515" s="19">
        <f t="shared" si="138"/>
        <v>74.069999999999993</v>
      </c>
      <c r="H515" s="18">
        <v>0.86</v>
      </c>
      <c r="I515" s="36"/>
      <c r="J515" s="19">
        <f t="shared" si="139"/>
        <v>0</v>
      </c>
    </row>
    <row r="516" spans="1:10" ht="22.5" x14ac:dyDescent="0.25">
      <c r="A516" s="16" t="s">
        <v>331</v>
      </c>
      <c r="B516" s="17" t="s">
        <v>21</v>
      </c>
      <c r="C516" s="17" t="s">
        <v>38</v>
      </c>
      <c r="D516" s="32" t="s">
        <v>332</v>
      </c>
      <c r="E516" s="18">
        <v>5.56</v>
      </c>
      <c r="F516" s="18">
        <v>114.39</v>
      </c>
      <c r="G516" s="19">
        <f t="shared" si="138"/>
        <v>636.01</v>
      </c>
      <c r="H516" s="18">
        <v>5.56</v>
      </c>
      <c r="I516" s="36"/>
      <c r="J516" s="19">
        <f t="shared" si="139"/>
        <v>0</v>
      </c>
    </row>
    <row r="517" spans="1:10" ht="22.5" x14ac:dyDescent="0.25">
      <c r="A517" s="16" t="s">
        <v>333</v>
      </c>
      <c r="B517" s="17" t="s">
        <v>21</v>
      </c>
      <c r="C517" s="17" t="s">
        <v>38</v>
      </c>
      <c r="D517" s="32" t="s">
        <v>334</v>
      </c>
      <c r="E517" s="18">
        <v>61.17</v>
      </c>
      <c r="F517" s="18">
        <v>117.93</v>
      </c>
      <c r="G517" s="19">
        <f t="shared" si="138"/>
        <v>7213.78</v>
      </c>
      <c r="H517" s="18">
        <v>61.17</v>
      </c>
      <c r="I517" s="36"/>
      <c r="J517" s="19">
        <f t="shared" si="139"/>
        <v>0</v>
      </c>
    </row>
    <row r="518" spans="1:10" ht="22.5" x14ac:dyDescent="0.25">
      <c r="A518" s="16" t="s">
        <v>566</v>
      </c>
      <c r="B518" s="17" t="s">
        <v>21</v>
      </c>
      <c r="C518" s="17" t="s">
        <v>25</v>
      </c>
      <c r="D518" s="32" t="s">
        <v>567</v>
      </c>
      <c r="E518" s="18">
        <v>177.64</v>
      </c>
      <c r="F518" s="18">
        <v>58.91</v>
      </c>
      <c r="G518" s="19">
        <f t="shared" si="138"/>
        <v>10464.77</v>
      </c>
      <c r="H518" s="18">
        <v>177.64</v>
      </c>
      <c r="I518" s="36"/>
      <c r="J518" s="19">
        <f t="shared" si="139"/>
        <v>0</v>
      </c>
    </row>
    <row r="519" spans="1:10" ht="22.5" x14ac:dyDescent="0.25">
      <c r="A519" s="16" t="s">
        <v>302</v>
      </c>
      <c r="B519" s="17" t="s">
        <v>21</v>
      </c>
      <c r="C519" s="17" t="s">
        <v>46</v>
      </c>
      <c r="D519" s="32" t="s">
        <v>303</v>
      </c>
      <c r="E519" s="18">
        <v>74.16</v>
      </c>
      <c r="F519" s="18">
        <v>11.66</v>
      </c>
      <c r="G519" s="19">
        <f t="shared" si="138"/>
        <v>864.71</v>
      </c>
      <c r="H519" s="18">
        <v>74.16</v>
      </c>
      <c r="I519" s="36"/>
      <c r="J519" s="19">
        <f t="shared" si="139"/>
        <v>0</v>
      </c>
    </row>
    <row r="520" spans="1:10" x14ac:dyDescent="0.25">
      <c r="A520" s="16" t="s">
        <v>568</v>
      </c>
      <c r="B520" s="17" t="s">
        <v>21</v>
      </c>
      <c r="C520" s="17" t="s">
        <v>38</v>
      </c>
      <c r="D520" s="32" t="s">
        <v>569</v>
      </c>
      <c r="E520" s="18">
        <v>2.14</v>
      </c>
      <c r="F520" s="18">
        <v>111.45</v>
      </c>
      <c r="G520" s="19">
        <f t="shared" si="138"/>
        <v>238.5</v>
      </c>
      <c r="H520" s="18">
        <v>2.14</v>
      </c>
      <c r="I520" s="36"/>
      <c r="J520" s="19">
        <f t="shared" si="139"/>
        <v>0</v>
      </c>
    </row>
    <row r="521" spans="1:10" ht="22.5" x14ac:dyDescent="0.25">
      <c r="A521" s="16" t="s">
        <v>570</v>
      </c>
      <c r="B521" s="17" t="s">
        <v>21</v>
      </c>
      <c r="C521" s="17" t="s">
        <v>22</v>
      </c>
      <c r="D521" s="32" t="s">
        <v>571</v>
      </c>
      <c r="E521" s="18">
        <v>544</v>
      </c>
      <c r="F521" s="18">
        <v>8.76</v>
      </c>
      <c r="G521" s="19">
        <f t="shared" si="138"/>
        <v>4765.4399999999996</v>
      </c>
      <c r="H521" s="18">
        <v>544</v>
      </c>
      <c r="I521" s="36"/>
      <c r="J521" s="19">
        <f t="shared" si="139"/>
        <v>0</v>
      </c>
    </row>
    <row r="522" spans="1:10" x14ac:dyDescent="0.25">
      <c r="A522" s="16" t="s">
        <v>337</v>
      </c>
      <c r="B522" s="17" t="s">
        <v>21</v>
      </c>
      <c r="C522" s="17" t="s">
        <v>43</v>
      </c>
      <c r="D522" s="32" t="s">
        <v>338</v>
      </c>
      <c r="E522" s="18">
        <v>38123.42</v>
      </c>
      <c r="F522" s="18">
        <v>1.37</v>
      </c>
      <c r="G522" s="19">
        <f t="shared" si="138"/>
        <v>52229.09</v>
      </c>
      <c r="H522" s="18">
        <v>38123.42</v>
      </c>
      <c r="I522" s="36"/>
      <c r="J522" s="19">
        <f t="shared" si="139"/>
        <v>0</v>
      </c>
    </row>
    <row r="523" spans="1:10" x14ac:dyDescent="0.25">
      <c r="A523" s="16" t="s">
        <v>408</v>
      </c>
      <c r="B523" s="17" t="s">
        <v>21</v>
      </c>
      <c r="C523" s="17" t="s">
        <v>43</v>
      </c>
      <c r="D523" s="32" t="s">
        <v>409</v>
      </c>
      <c r="E523" s="18">
        <v>262.68</v>
      </c>
      <c r="F523" s="18">
        <v>2.44</v>
      </c>
      <c r="G523" s="19">
        <f t="shared" si="138"/>
        <v>640.94000000000005</v>
      </c>
      <c r="H523" s="18">
        <v>262.68</v>
      </c>
      <c r="I523" s="36"/>
      <c r="J523" s="19">
        <f t="shared" si="139"/>
        <v>0</v>
      </c>
    </row>
    <row r="524" spans="1:10" ht="22.5" x14ac:dyDescent="0.25">
      <c r="A524" s="16" t="s">
        <v>572</v>
      </c>
      <c r="B524" s="17" t="s">
        <v>21</v>
      </c>
      <c r="C524" s="17" t="s">
        <v>46</v>
      </c>
      <c r="D524" s="32" t="s">
        <v>573</v>
      </c>
      <c r="E524" s="18">
        <v>5</v>
      </c>
      <c r="F524" s="18">
        <v>21.79</v>
      </c>
      <c r="G524" s="19">
        <f t="shared" si="138"/>
        <v>108.95</v>
      </c>
      <c r="H524" s="18">
        <v>5</v>
      </c>
      <c r="I524" s="36"/>
      <c r="J524" s="19">
        <f t="shared" si="139"/>
        <v>0</v>
      </c>
    </row>
    <row r="525" spans="1:10" x14ac:dyDescent="0.25">
      <c r="A525" s="16" t="s">
        <v>574</v>
      </c>
      <c r="B525" s="17" t="s">
        <v>21</v>
      </c>
      <c r="C525" s="17" t="s">
        <v>22</v>
      </c>
      <c r="D525" s="32" t="s">
        <v>575</v>
      </c>
      <c r="E525" s="18">
        <v>1</v>
      </c>
      <c r="F525" s="18">
        <v>36.47</v>
      </c>
      <c r="G525" s="19">
        <f t="shared" si="138"/>
        <v>36.47</v>
      </c>
      <c r="H525" s="18">
        <v>1</v>
      </c>
      <c r="I525" s="36"/>
      <c r="J525" s="19">
        <f t="shared" si="139"/>
        <v>0</v>
      </c>
    </row>
    <row r="526" spans="1:10" x14ac:dyDescent="0.25">
      <c r="A526" s="16" t="s">
        <v>576</v>
      </c>
      <c r="B526" s="17" t="s">
        <v>21</v>
      </c>
      <c r="C526" s="17" t="s">
        <v>22</v>
      </c>
      <c r="D526" s="32" t="s">
        <v>577</v>
      </c>
      <c r="E526" s="18">
        <v>1</v>
      </c>
      <c r="F526" s="18">
        <v>457.98</v>
      </c>
      <c r="G526" s="19">
        <f t="shared" si="138"/>
        <v>457.98</v>
      </c>
      <c r="H526" s="18">
        <v>1</v>
      </c>
      <c r="I526" s="36"/>
      <c r="J526" s="19">
        <f t="shared" si="139"/>
        <v>0</v>
      </c>
    </row>
    <row r="527" spans="1:10" x14ac:dyDescent="0.25">
      <c r="A527" s="16" t="s">
        <v>578</v>
      </c>
      <c r="B527" s="17" t="s">
        <v>21</v>
      </c>
      <c r="C527" s="17" t="s">
        <v>46</v>
      </c>
      <c r="D527" s="32" t="s">
        <v>579</v>
      </c>
      <c r="E527" s="18">
        <v>16.149999999999999</v>
      </c>
      <c r="F527" s="18">
        <v>643.21</v>
      </c>
      <c r="G527" s="19">
        <f t="shared" si="138"/>
        <v>10387.84</v>
      </c>
      <c r="H527" s="18">
        <v>16.149999999999999</v>
      </c>
      <c r="I527" s="36"/>
      <c r="J527" s="19">
        <f t="shared" si="139"/>
        <v>0</v>
      </c>
    </row>
    <row r="528" spans="1:10" x14ac:dyDescent="0.25">
      <c r="A528" s="16" t="s">
        <v>580</v>
      </c>
      <c r="B528" s="17" t="s">
        <v>21</v>
      </c>
      <c r="C528" s="17" t="s">
        <v>25</v>
      </c>
      <c r="D528" s="32" t="s">
        <v>581</v>
      </c>
      <c r="E528" s="18">
        <v>14.44</v>
      </c>
      <c r="F528" s="18">
        <v>185.4</v>
      </c>
      <c r="G528" s="19">
        <f t="shared" si="138"/>
        <v>2677.18</v>
      </c>
      <c r="H528" s="18">
        <v>14.44</v>
      </c>
      <c r="I528" s="36"/>
      <c r="J528" s="19">
        <f t="shared" si="139"/>
        <v>0</v>
      </c>
    </row>
    <row r="529" spans="1:10" x14ac:dyDescent="0.25">
      <c r="A529" s="20"/>
      <c r="B529" s="20"/>
      <c r="C529" s="20"/>
      <c r="D529" s="33" t="s">
        <v>582</v>
      </c>
      <c r="E529" s="18">
        <v>1</v>
      </c>
      <c r="F529" s="21">
        <f>SUM(G513:G528)</f>
        <v>98366.06</v>
      </c>
      <c r="G529" s="21">
        <f t="shared" si="138"/>
        <v>98366.06</v>
      </c>
      <c r="H529" s="18">
        <v>1</v>
      </c>
      <c r="I529" s="21">
        <f>SUM(J513:J528)</f>
        <v>0</v>
      </c>
      <c r="J529" s="21">
        <f t="shared" si="139"/>
        <v>0</v>
      </c>
    </row>
    <row r="530" spans="1:10" ht="0.95" customHeight="1" x14ac:dyDescent="0.25">
      <c r="A530" s="22"/>
      <c r="B530" s="22"/>
      <c r="C530" s="22"/>
      <c r="D530" s="34"/>
      <c r="E530" s="22"/>
      <c r="F530" s="22"/>
      <c r="G530" s="22"/>
      <c r="H530" s="22"/>
      <c r="I530" s="22"/>
      <c r="J530" s="22"/>
    </row>
    <row r="531" spans="1:10" x14ac:dyDescent="0.25">
      <c r="A531" s="12" t="s">
        <v>583</v>
      </c>
      <c r="B531" s="12" t="s">
        <v>9</v>
      </c>
      <c r="C531" s="12" t="s">
        <v>10</v>
      </c>
      <c r="D531" s="30" t="s">
        <v>584</v>
      </c>
      <c r="E531" s="13">
        <f t="shared" ref="E531:J531" si="140">E537</f>
        <v>1</v>
      </c>
      <c r="F531" s="13">
        <f t="shared" si="140"/>
        <v>28904.66</v>
      </c>
      <c r="G531" s="13">
        <f t="shared" si="140"/>
        <v>28904.66</v>
      </c>
      <c r="H531" s="13">
        <f t="shared" si="140"/>
        <v>1</v>
      </c>
      <c r="I531" s="13">
        <f t="shared" si="140"/>
        <v>0</v>
      </c>
      <c r="J531" s="13">
        <f t="shared" si="140"/>
        <v>0</v>
      </c>
    </row>
    <row r="532" spans="1:10" ht="22.5" x14ac:dyDescent="0.25">
      <c r="A532" s="16" t="s">
        <v>585</v>
      </c>
      <c r="B532" s="17" t="s">
        <v>21</v>
      </c>
      <c r="C532" s="17" t="s">
        <v>46</v>
      </c>
      <c r="D532" s="32" t="s">
        <v>586</v>
      </c>
      <c r="E532" s="18">
        <v>10</v>
      </c>
      <c r="F532" s="18">
        <v>1723.05</v>
      </c>
      <c r="G532" s="19">
        <f t="shared" ref="G532:G537" si="141">ROUND(E532*F532,2)</f>
        <v>17230.5</v>
      </c>
      <c r="H532" s="18">
        <v>10</v>
      </c>
      <c r="I532" s="36"/>
      <c r="J532" s="19">
        <f t="shared" ref="J532:J537" si="142">ROUND(H532*I532,2)</f>
        <v>0</v>
      </c>
    </row>
    <row r="533" spans="1:10" x14ac:dyDescent="0.25">
      <c r="A533" s="16" t="s">
        <v>587</v>
      </c>
      <c r="B533" s="17" t="s">
        <v>21</v>
      </c>
      <c r="C533" s="17" t="s">
        <v>43</v>
      </c>
      <c r="D533" s="32" t="s">
        <v>588</v>
      </c>
      <c r="E533" s="18">
        <v>53.9</v>
      </c>
      <c r="F533" s="18">
        <v>4.5199999999999996</v>
      </c>
      <c r="G533" s="19">
        <f t="shared" si="141"/>
        <v>243.63</v>
      </c>
      <c r="H533" s="18">
        <v>53.9</v>
      </c>
      <c r="I533" s="36"/>
      <c r="J533" s="19">
        <f t="shared" si="142"/>
        <v>0</v>
      </c>
    </row>
    <row r="534" spans="1:10" x14ac:dyDescent="0.25">
      <c r="A534" s="16" t="s">
        <v>589</v>
      </c>
      <c r="B534" s="17" t="s">
        <v>21</v>
      </c>
      <c r="C534" s="17" t="s">
        <v>46</v>
      </c>
      <c r="D534" s="32" t="s">
        <v>590</v>
      </c>
      <c r="E534" s="18">
        <v>18.54</v>
      </c>
      <c r="F534" s="18">
        <v>54.9</v>
      </c>
      <c r="G534" s="19">
        <f t="shared" si="141"/>
        <v>1017.85</v>
      </c>
      <c r="H534" s="18">
        <v>18.54</v>
      </c>
      <c r="I534" s="36"/>
      <c r="J534" s="19">
        <f t="shared" si="142"/>
        <v>0</v>
      </c>
    </row>
    <row r="535" spans="1:10" x14ac:dyDescent="0.25">
      <c r="A535" s="16" t="s">
        <v>591</v>
      </c>
      <c r="B535" s="17" t="s">
        <v>21</v>
      </c>
      <c r="C535" s="17" t="s">
        <v>38</v>
      </c>
      <c r="D535" s="32" t="s">
        <v>592</v>
      </c>
      <c r="E535" s="18">
        <v>18.93</v>
      </c>
      <c r="F535" s="18">
        <v>301.52999999999997</v>
      </c>
      <c r="G535" s="19">
        <f t="shared" si="141"/>
        <v>5707.96</v>
      </c>
      <c r="H535" s="18">
        <v>18.93</v>
      </c>
      <c r="I535" s="36"/>
      <c r="J535" s="19">
        <f t="shared" si="142"/>
        <v>0</v>
      </c>
    </row>
    <row r="536" spans="1:10" ht="22.5" x14ac:dyDescent="0.25">
      <c r="A536" s="16" t="s">
        <v>593</v>
      </c>
      <c r="B536" s="17" t="s">
        <v>21</v>
      </c>
      <c r="C536" s="17" t="s">
        <v>38</v>
      </c>
      <c r="D536" s="32" t="s">
        <v>594</v>
      </c>
      <c r="E536" s="18">
        <v>8.9</v>
      </c>
      <c r="F536" s="18">
        <v>528.62</v>
      </c>
      <c r="G536" s="19">
        <f t="shared" si="141"/>
        <v>4704.72</v>
      </c>
      <c r="H536" s="18">
        <v>8.9</v>
      </c>
      <c r="I536" s="36"/>
      <c r="J536" s="19">
        <f t="shared" si="142"/>
        <v>0</v>
      </c>
    </row>
    <row r="537" spans="1:10" x14ac:dyDescent="0.25">
      <c r="A537" s="20"/>
      <c r="B537" s="20"/>
      <c r="C537" s="20"/>
      <c r="D537" s="33" t="s">
        <v>595</v>
      </c>
      <c r="E537" s="18">
        <v>1</v>
      </c>
      <c r="F537" s="21">
        <f>SUM(G532:G536)</f>
        <v>28904.66</v>
      </c>
      <c r="G537" s="21">
        <f t="shared" si="141"/>
        <v>28904.66</v>
      </c>
      <c r="H537" s="18">
        <v>1</v>
      </c>
      <c r="I537" s="21">
        <f>SUM(J532:J536)</f>
        <v>0</v>
      </c>
      <c r="J537" s="21">
        <f t="shared" si="142"/>
        <v>0</v>
      </c>
    </row>
    <row r="538" spans="1:10" ht="0.95" customHeight="1" x14ac:dyDescent="0.25">
      <c r="A538" s="22"/>
      <c r="B538" s="22"/>
      <c r="C538" s="22"/>
      <c r="D538" s="34"/>
      <c r="E538" s="22"/>
      <c r="F538" s="22"/>
      <c r="G538" s="22"/>
      <c r="H538" s="22"/>
      <c r="I538" s="22"/>
      <c r="J538" s="22"/>
    </row>
    <row r="539" spans="1:10" x14ac:dyDescent="0.25">
      <c r="A539" s="12" t="s">
        <v>596</v>
      </c>
      <c r="B539" s="12" t="s">
        <v>9</v>
      </c>
      <c r="C539" s="12" t="s">
        <v>10</v>
      </c>
      <c r="D539" s="30" t="s">
        <v>597</v>
      </c>
      <c r="E539" s="13">
        <f t="shared" ref="E539:J539" si="143">E541</f>
        <v>1</v>
      </c>
      <c r="F539" s="13">
        <f t="shared" si="143"/>
        <v>22413.45</v>
      </c>
      <c r="G539" s="13">
        <f t="shared" si="143"/>
        <v>22413.45</v>
      </c>
      <c r="H539" s="13">
        <f t="shared" si="143"/>
        <v>1</v>
      </c>
      <c r="I539" s="13">
        <f t="shared" si="143"/>
        <v>0</v>
      </c>
      <c r="J539" s="13">
        <f t="shared" si="143"/>
        <v>0</v>
      </c>
    </row>
    <row r="540" spans="1:10" ht="33.75" x14ac:dyDescent="0.25">
      <c r="A540" s="16" t="s">
        <v>598</v>
      </c>
      <c r="B540" s="17" t="s">
        <v>21</v>
      </c>
      <c r="C540" s="17" t="s">
        <v>25</v>
      </c>
      <c r="D540" s="32" t="s">
        <v>599</v>
      </c>
      <c r="E540" s="18">
        <v>135.65</v>
      </c>
      <c r="F540" s="18">
        <v>165.23</v>
      </c>
      <c r="G540" s="19">
        <f>ROUND(E540*F540,2)</f>
        <v>22413.45</v>
      </c>
      <c r="H540" s="18">
        <v>135.65</v>
      </c>
      <c r="I540" s="36"/>
      <c r="J540" s="19">
        <f>ROUND(H540*I540,2)</f>
        <v>0</v>
      </c>
    </row>
    <row r="541" spans="1:10" x14ac:dyDescent="0.25">
      <c r="A541" s="20"/>
      <c r="B541" s="20"/>
      <c r="C541" s="20"/>
      <c r="D541" s="33" t="s">
        <v>600</v>
      </c>
      <c r="E541" s="18">
        <v>1</v>
      </c>
      <c r="F541" s="21">
        <f>G540</f>
        <v>22413.45</v>
      </c>
      <c r="G541" s="21">
        <f>ROUND(E541*F541,2)</f>
        <v>22413.45</v>
      </c>
      <c r="H541" s="18">
        <v>1</v>
      </c>
      <c r="I541" s="21">
        <f>J540</f>
        <v>0</v>
      </c>
      <c r="J541" s="21">
        <f>ROUND(H541*I541,2)</f>
        <v>0</v>
      </c>
    </row>
    <row r="542" spans="1:10" ht="0.95" customHeight="1" x14ac:dyDescent="0.25">
      <c r="A542" s="22"/>
      <c r="B542" s="22"/>
      <c r="C542" s="22"/>
      <c r="D542" s="34"/>
      <c r="E542" s="22"/>
      <c r="F542" s="22"/>
      <c r="G542" s="22"/>
      <c r="H542" s="22"/>
      <c r="I542" s="22"/>
      <c r="J542" s="22"/>
    </row>
    <row r="543" spans="1:10" x14ac:dyDescent="0.25">
      <c r="A543" s="20"/>
      <c r="B543" s="20"/>
      <c r="C543" s="20"/>
      <c r="D543" s="33" t="s">
        <v>601</v>
      </c>
      <c r="E543" s="18">
        <v>1</v>
      </c>
      <c r="F543" s="21">
        <f>G499+G512+G531+G539</f>
        <v>200719.26</v>
      </c>
      <c r="G543" s="21">
        <f>ROUND(E543*F543,2)</f>
        <v>200719.26</v>
      </c>
      <c r="H543" s="18">
        <v>1</v>
      </c>
      <c r="I543" s="21">
        <f>J499+J512+J531+J539</f>
        <v>0</v>
      </c>
      <c r="J543" s="21">
        <f>ROUND(H543*I543,2)</f>
        <v>0</v>
      </c>
    </row>
    <row r="544" spans="1:10" ht="0.95" customHeight="1" x14ac:dyDescent="0.25">
      <c r="A544" s="22"/>
      <c r="B544" s="22"/>
      <c r="C544" s="22"/>
      <c r="D544" s="34"/>
      <c r="E544" s="22"/>
      <c r="F544" s="22"/>
      <c r="G544" s="22"/>
      <c r="H544" s="22"/>
      <c r="I544" s="22"/>
      <c r="J544" s="22"/>
    </row>
    <row r="545" spans="1:10" x14ac:dyDescent="0.25">
      <c r="A545" s="10" t="s">
        <v>602</v>
      </c>
      <c r="B545" s="10" t="s">
        <v>9</v>
      </c>
      <c r="C545" s="10" t="s">
        <v>10</v>
      </c>
      <c r="D545" s="29" t="s">
        <v>603</v>
      </c>
      <c r="E545" s="11">
        <f t="shared" ref="E545:J545" si="144">E558</f>
        <v>1</v>
      </c>
      <c r="F545" s="11">
        <f t="shared" si="144"/>
        <v>157021.07</v>
      </c>
      <c r="G545" s="11">
        <f t="shared" si="144"/>
        <v>157021.07</v>
      </c>
      <c r="H545" s="11">
        <f t="shared" si="144"/>
        <v>1</v>
      </c>
      <c r="I545" s="11">
        <f t="shared" si="144"/>
        <v>0</v>
      </c>
      <c r="J545" s="11">
        <f t="shared" si="144"/>
        <v>0</v>
      </c>
    </row>
    <row r="546" spans="1:10" x14ac:dyDescent="0.25">
      <c r="A546" s="16" t="s">
        <v>52</v>
      </c>
      <c r="B546" s="17" t="s">
        <v>21</v>
      </c>
      <c r="C546" s="17" t="s">
        <v>25</v>
      </c>
      <c r="D546" s="32" t="s">
        <v>53</v>
      </c>
      <c r="E546" s="18">
        <v>399.77</v>
      </c>
      <c r="F546" s="18">
        <v>15.26</v>
      </c>
      <c r="G546" s="19">
        <f t="shared" ref="G546:G558" si="145">ROUND(E546*F546,2)</f>
        <v>6100.49</v>
      </c>
      <c r="H546" s="18">
        <v>399.77</v>
      </c>
      <c r="I546" s="36"/>
      <c r="J546" s="19">
        <f t="shared" ref="J546:J558" si="146">ROUND(H546*I546,2)</f>
        <v>0</v>
      </c>
    </row>
    <row r="547" spans="1:10" x14ac:dyDescent="0.25">
      <c r="A547" s="16" t="s">
        <v>54</v>
      </c>
      <c r="B547" s="17" t="s">
        <v>21</v>
      </c>
      <c r="C547" s="17" t="s">
        <v>46</v>
      </c>
      <c r="D547" s="32" t="s">
        <v>55</v>
      </c>
      <c r="E547" s="18">
        <v>399.77</v>
      </c>
      <c r="F547" s="18">
        <v>2.44</v>
      </c>
      <c r="G547" s="19">
        <f t="shared" si="145"/>
        <v>975.44</v>
      </c>
      <c r="H547" s="18">
        <v>399.77</v>
      </c>
      <c r="I547" s="36"/>
      <c r="J547" s="19">
        <f t="shared" si="146"/>
        <v>0</v>
      </c>
    </row>
    <row r="548" spans="1:10" ht="22.5" x14ac:dyDescent="0.25">
      <c r="A548" s="16" t="s">
        <v>56</v>
      </c>
      <c r="B548" s="17" t="s">
        <v>21</v>
      </c>
      <c r="C548" s="17" t="s">
        <v>25</v>
      </c>
      <c r="D548" s="32" t="s">
        <v>57</v>
      </c>
      <c r="E548" s="18">
        <v>399.77</v>
      </c>
      <c r="F548" s="18">
        <v>12.51</v>
      </c>
      <c r="G548" s="19">
        <f t="shared" si="145"/>
        <v>5001.12</v>
      </c>
      <c r="H548" s="18">
        <v>399.77</v>
      </c>
      <c r="I548" s="36"/>
      <c r="J548" s="19">
        <f t="shared" si="146"/>
        <v>0</v>
      </c>
    </row>
    <row r="549" spans="1:10" ht="22.5" x14ac:dyDescent="0.25">
      <c r="A549" s="16" t="s">
        <v>604</v>
      </c>
      <c r="B549" s="17" t="s">
        <v>21</v>
      </c>
      <c r="C549" s="17" t="s">
        <v>38</v>
      </c>
      <c r="D549" s="32" t="s">
        <v>605</v>
      </c>
      <c r="E549" s="18">
        <v>1787.56</v>
      </c>
      <c r="F549" s="18">
        <v>13.07</v>
      </c>
      <c r="G549" s="19">
        <f t="shared" si="145"/>
        <v>23363.41</v>
      </c>
      <c r="H549" s="18">
        <v>1787.56</v>
      </c>
      <c r="I549" s="36"/>
      <c r="J549" s="19">
        <f t="shared" si="146"/>
        <v>0</v>
      </c>
    </row>
    <row r="550" spans="1:10" x14ac:dyDescent="0.25">
      <c r="A550" s="16" t="s">
        <v>606</v>
      </c>
      <c r="B550" s="17" t="s">
        <v>21</v>
      </c>
      <c r="C550" s="17" t="s">
        <v>25</v>
      </c>
      <c r="D550" s="32" t="s">
        <v>607</v>
      </c>
      <c r="E550" s="18">
        <v>5494.53</v>
      </c>
      <c r="F550" s="18">
        <v>5.51</v>
      </c>
      <c r="G550" s="19">
        <f t="shared" si="145"/>
        <v>30274.86</v>
      </c>
      <c r="H550" s="18">
        <v>5494.53</v>
      </c>
      <c r="I550" s="36"/>
      <c r="J550" s="19">
        <f t="shared" si="146"/>
        <v>0</v>
      </c>
    </row>
    <row r="551" spans="1:10" ht="22.5" x14ac:dyDescent="0.25">
      <c r="A551" s="16" t="s">
        <v>608</v>
      </c>
      <c r="B551" s="17" t="s">
        <v>21</v>
      </c>
      <c r="C551" s="17" t="s">
        <v>25</v>
      </c>
      <c r="D551" s="32" t="s">
        <v>609</v>
      </c>
      <c r="E551" s="18">
        <v>123.23</v>
      </c>
      <c r="F551" s="18">
        <v>7.18</v>
      </c>
      <c r="G551" s="19">
        <f t="shared" si="145"/>
        <v>884.79</v>
      </c>
      <c r="H551" s="18">
        <v>123.23</v>
      </c>
      <c r="I551" s="36"/>
      <c r="J551" s="19">
        <f t="shared" si="146"/>
        <v>0</v>
      </c>
    </row>
    <row r="552" spans="1:10" x14ac:dyDescent="0.25">
      <c r="A552" s="16" t="s">
        <v>610</v>
      </c>
      <c r="B552" s="17" t="s">
        <v>21</v>
      </c>
      <c r="C552" s="17" t="s">
        <v>25</v>
      </c>
      <c r="D552" s="32" t="s">
        <v>611</v>
      </c>
      <c r="E552" s="18">
        <v>5958.53</v>
      </c>
      <c r="F552" s="18">
        <v>5.28</v>
      </c>
      <c r="G552" s="19">
        <f t="shared" si="145"/>
        <v>31461.040000000001</v>
      </c>
      <c r="H552" s="18">
        <v>5958.53</v>
      </c>
      <c r="I552" s="36"/>
      <c r="J552" s="19">
        <f t="shared" si="146"/>
        <v>0</v>
      </c>
    </row>
    <row r="553" spans="1:10" ht="22.5" x14ac:dyDescent="0.25">
      <c r="A553" s="16" t="s">
        <v>612</v>
      </c>
      <c r="B553" s="17" t="s">
        <v>21</v>
      </c>
      <c r="C553" s="17" t="s">
        <v>613</v>
      </c>
      <c r="D553" s="32" t="s">
        <v>614</v>
      </c>
      <c r="E553" s="18">
        <v>715.04</v>
      </c>
      <c r="F553" s="18">
        <v>56.33</v>
      </c>
      <c r="G553" s="19">
        <f t="shared" si="145"/>
        <v>40278.199999999997</v>
      </c>
      <c r="H553" s="18">
        <v>715.04</v>
      </c>
      <c r="I553" s="36"/>
      <c r="J553" s="19">
        <f t="shared" si="146"/>
        <v>0</v>
      </c>
    </row>
    <row r="554" spans="1:10" x14ac:dyDescent="0.25">
      <c r="A554" s="16" t="s">
        <v>615</v>
      </c>
      <c r="B554" s="17" t="s">
        <v>21</v>
      </c>
      <c r="C554" s="17" t="s">
        <v>25</v>
      </c>
      <c r="D554" s="32" t="s">
        <v>616</v>
      </c>
      <c r="E554" s="18">
        <v>5958.53</v>
      </c>
      <c r="F554" s="18">
        <v>0.63</v>
      </c>
      <c r="G554" s="19">
        <f t="shared" si="145"/>
        <v>3753.87</v>
      </c>
      <c r="H554" s="18">
        <v>5958.53</v>
      </c>
      <c r="I554" s="36"/>
      <c r="J554" s="19">
        <f t="shared" si="146"/>
        <v>0</v>
      </c>
    </row>
    <row r="555" spans="1:10" x14ac:dyDescent="0.25">
      <c r="A555" s="16" t="s">
        <v>617</v>
      </c>
      <c r="B555" s="17" t="s">
        <v>21</v>
      </c>
      <c r="C555" s="17" t="s">
        <v>46</v>
      </c>
      <c r="D555" s="32" t="s">
        <v>618</v>
      </c>
      <c r="E555" s="18">
        <v>399.77</v>
      </c>
      <c r="F555" s="18">
        <v>22.61</v>
      </c>
      <c r="G555" s="19">
        <f t="shared" si="145"/>
        <v>9038.7999999999993</v>
      </c>
      <c r="H555" s="18">
        <v>399.77</v>
      </c>
      <c r="I555" s="36"/>
      <c r="J555" s="19">
        <f t="shared" si="146"/>
        <v>0</v>
      </c>
    </row>
    <row r="556" spans="1:10" ht="22.5" x14ac:dyDescent="0.25">
      <c r="A556" s="16" t="s">
        <v>464</v>
      </c>
      <c r="B556" s="17" t="s">
        <v>21</v>
      </c>
      <c r="C556" s="17" t="s">
        <v>25</v>
      </c>
      <c r="D556" s="32" t="s">
        <v>465</v>
      </c>
      <c r="E556" s="18">
        <v>45</v>
      </c>
      <c r="F556" s="18">
        <v>58.11</v>
      </c>
      <c r="G556" s="19">
        <f t="shared" si="145"/>
        <v>2614.9499999999998</v>
      </c>
      <c r="H556" s="18">
        <v>45</v>
      </c>
      <c r="I556" s="36"/>
      <c r="J556" s="19">
        <f t="shared" si="146"/>
        <v>0</v>
      </c>
    </row>
    <row r="557" spans="1:10" x14ac:dyDescent="0.25">
      <c r="A557" s="16" t="s">
        <v>619</v>
      </c>
      <c r="B557" s="17" t="s">
        <v>21</v>
      </c>
      <c r="C557" s="17" t="s">
        <v>46</v>
      </c>
      <c r="D557" s="32" t="s">
        <v>620</v>
      </c>
      <c r="E557" s="18">
        <v>145</v>
      </c>
      <c r="F557" s="18">
        <v>22.58</v>
      </c>
      <c r="G557" s="19">
        <f t="shared" si="145"/>
        <v>3274.1</v>
      </c>
      <c r="H557" s="18">
        <v>145</v>
      </c>
      <c r="I557" s="36"/>
      <c r="J557" s="19">
        <f t="shared" si="146"/>
        <v>0</v>
      </c>
    </row>
    <row r="558" spans="1:10" x14ac:dyDescent="0.25">
      <c r="A558" s="20"/>
      <c r="B558" s="20"/>
      <c r="C558" s="20"/>
      <c r="D558" s="33" t="s">
        <v>621</v>
      </c>
      <c r="E558" s="18">
        <v>1</v>
      </c>
      <c r="F558" s="21">
        <f>SUM(G546:G557)</f>
        <v>157021.07</v>
      </c>
      <c r="G558" s="21">
        <f t="shared" si="145"/>
        <v>157021.07</v>
      </c>
      <c r="H558" s="18">
        <v>1</v>
      </c>
      <c r="I558" s="21">
        <f>SUM(J546:J557)</f>
        <v>0</v>
      </c>
      <c r="J558" s="21">
        <f t="shared" si="146"/>
        <v>0</v>
      </c>
    </row>
    <row r="559" spans="1:10" ht="0.95" customHeight="1" x14ac:dyDescent="0.25">
      <c r="A559" s="22"/>
      <c r="B559" s="22"/>
      <c r="C559" s="22"/>
      <c r="D559" s="34"/>
      <c r="E559" s="22"/>
      <c r="F559" s="22"/>
      <c r="G559" s="22"/>
      <c r="H559" s="22"/>
      <c r="I559" s="22"/>
      <c r="J559" s="22"/>
    </row>
    <row r="560" spans="1:10" x14ac:dyDescent="0.25">
      <c r="A560" s="10" t="s">
        <v>622</v>
      </c>
      <c r="B560" s="10" t="s">
        <v>9</v>
      </c>
      <c r="C560" s="10" t="s">
        <v>10</v>
      </c>
      <c r="D560" s="29" t="s">
        <v>623</v>
      </c>
      <c r="E560" s="11">
        <f t="shared" ref="E560:J560" si="147">E584</f>
        <v>1</v>
      </c>
      <c r="F560" s="11">
        <f t="shared" si="147"/>
        <v>22188.51</v>
      </c>
      <c r="G560" s="11">
        <f t="shared" si="147"/>
        <v>22188.51</v>
      </c>
      <c r="H560" s="11">
        <f t="shared" si="147"/>
        <v>1</v>
      </c>
      <c r="I560" s="11">
        <f t="shared" si="147"/>
        <v>0</v>
      </c>
      <c r="J560" s="11">
        <f t="shared" si="147"/>
        <v>0</v>
      </c>
    </row>
    <row r="561" spans="1:10" x14ac:dyDescent="0.25">
      <c r="A561" s="12" t="s">
        <v>624</v>
      </c>
      <c r="B561" s="12" t="s">
        <v>9</v>
      </c>
      <c r="C561" s="12" t="s">
        <v>10</v>
      </c>
      <c r="D561" s="30" t="s">
        <v>625</v>
      </c>
      <c r="E561" s="13">
        <f t="shared" ref="E561:J561" si="148">E574</f>
        <v>1</v>
      </c>
      <c r="F561" s="13">
        <f t="shared" si="148"/>
        <v>8663.44</v>
      </c>
      <c r="G561" s="13">
        <f t="shared" si="148"/>
        <v>8663.44</v>
      </c>
      <c r="H561" s="13">
        <f t="shared" si="148"/>
        <v>1</v>
      </c>
      <c r="I561" s="13">
        <f t="shared" si="148"/>
        <v>0</v>
      </c>
      <c r="J561" s="13">
        <f t="shared" si="148"/>
        <v>0</v>
      </c>
    </row>
    <row r="562" spans="1:10" x14ac:dyDescent="0.25">
      <c r="A562" s="16" t="s">
        <v>626</v>
      </c>
      <c r="B562" s="17" t="s">
        <v>21</v>
      </c>
      <c r="C562" s="17" t="s">
        <v>22</v>
      </c>
      <c r="D562" s="32" t="s">
        <v>627</v>
      </c>
      <c r="E562" s="18">
        <v>9</v>
      </c>
      <c r="F562" s="18">
        <v>119.24</v>
      </c>
      <c r="G562" s="19">
        <f t="shared" ref="G562:G574" si="149">ROUND(E562*F562,2)</f>
        <v>1073.1600000000001</v>
      </c>
      <c r="H562" s="18">
        <v>9</v>
      </c>
      <c r="I562" s="36"/>
      <c r="J562" s="19">
        <f t="shared" ref="J562:J574" si="150">ROUND(H562*I562,2)</f>
        <v>0</v>
      </c>
    </row>
    <row r="563" spans="1:10" x14ac:dyDescent="0.25">
      <c r="A563" s="16" t="s">
        <v>628</v>
      </c>
      <c r="B563" s="17" t="s">
        <v>21</v>
      </c>
      <c r="C563" s="17" t="s">
        <v>22</v>
      </c>
      <c r="D563" s="32" t="s">
        <v>629</v>
      </c>
      <c r="E563" s="18">
        <v>8</v>
      </c>
      <c r="F563" s="18">
        <v>27.67</v>
      </c>
      <c r="G563" s="19">
        <f t="shared" si="149"/>
        <v>221.36</v>
      </c>
      <c r="H563" s="18">
        <v>8</v>
      </c>
      <c r="I563" s="36"/>
      <c r="J563" s="19">
        <f t="shared" si="150"/>
        <v>0</v>
      </c>
    </row>
    <row r="564" spans="1:10" ht="22.5" x14ac:dyDescent="0.25">
      <c r="A564" s="16" t="s">
        <v>630</v>
      </c>
      <c r="B564" s="17" t="s">
        <v>21</v>
      </c>
      <c r="C564" s="17" t="s">
        <v>22</v>
      </c>
      <c r="D564" s="32" t="s">
        <v>631</v>
      </c>
      <c r="E564" s="18">
        <v>1</v>
      </c>
      <c r="F564" s="18">
        <v>572.46</v>
      </c>
      <c r="G564" s="19">
        <f t="shared" si="149"/>
        <v>572.46</v>
      </c>
      <c r="H564" s="18">
        <v>1</v>
      </c>
      <c r="I564" s="36"/>
      <c r="J564" s="19">
        <f t="shared" si="150"/>
        <v>0</v>
      </c>
    </row>
    <row r="565" spans="1:10" x14ac:dyDescent="0.25">
      <c r="A565" s="16" t="s">
        <v>632</v>
      </c>
      <c r="B565" s="17" t="s">
        <v>21</v>
      </c>
      <c r="C565" s="17" t="s">
        <v>22</v>
      </c>
      <c r="D565" s="32" t="s">
        <v>633</v>
      </c>
      <c r="E565" s="18">
        <v>1</v>
      </c>
      <c r="F565" s="18">
        <v>130.96</v>
      </c>
      <c r="G565" s="19">
        <f t="shared" si="149"/>
        <v>130.96</v>
      </c>
      <c r="H565" s="18">
        <v>1</v>
      </c>
      <c r="I565" s="36"/>
      <c r="J565" s="19">
        <f t="shared" si="150"/>
        <v>0</v>
      </c>
    </row>
    <row r="566" spans="1:10" x14ac:dyDescent="0.25">
      <c r="A566" s="16" t="s">
        <v>634</v>
      </c>
      <c r="B566" s="17" t="s">
        <v>21</v>
      </c>
      <c r="C566" s="17" t="s">
        <v>46</v>
      </c>
      <c r="D566" s="32" t="s">
        <v>635</v>
      </c>
      <c r="E566" s="18">
        <v>20</v>
      </c>
      <c r="F566" s="18">
        <v>88.2</v>
      </c>
      <c r="G566" s="19">
        <f t="shared" si="149"/>
        <v>1764</v>
      </c>
      <c r="H566" s="18">
        <v>20</v>
      </c>
      <c r="I566" s="36"/>
      <c r="J566" s="19">
        <f t="shared" si="150"/>
        <v>0</v>
      </c>
    </row>
    <row r="567" spans="1:10" x14ac:dyDescent="0.25">
      <c r="A567" s="16" t="s">
        <v>636</v>
      </c>
      <c r="B567" s="17" t="s">
        <v>21</v>
      </c>
      <c r="C567" s="17" t="s">
        <v>46</v>
      </c>
      <c r="D567" s="32" t="s">
        <v>637</v>
      </c>
      <c r="E567" s="18">
        <v>5</v>
      </c>
      <c r="F567" s="18">
        <v>115.69</v>
      </c>
      <c r="G567" s="19">
        <f t="shared" si="149"/>
        <v>578.45000000000005</v>
      </c>
      <c r="H567" s="18">
        <v>5</v>
      </c>
      <c r="I567" s="36"/>
      <c r="J567" s="19">
        <f t="shared" si="150"/>
        <v>0</v>
      </c>
    </row>
    <row r="568" spans="1:10" x14ac:dyDescent="0.25">
      <c r="A568" s="16" t="s">
        <v>638</v>
      </c>
      <c r="B568" s="17" t="s">
        <v>21</v>
      </c>
      <c r="C568" s="17" t="s">
        <v>46</v>
      </c>
      <c r="D568" s="32" t="s">
        <v>639</v>
      </c>
      <c r="E568" s="18">
        <v>15</v>
      </c>
      <c r="F568" s="18">
        <v>37.51</v>
      </c>
      <c r="G568" s="19">
        <f t="shared" si="149"/>
        <v>562.65</v>
      </c>
      <c r="H568" s="18">
        <v>15</v>
      </c>
      <c r="I568" s="36"/>
      <c r="J568" s="19">
        <f t="shared" si="150"/>
        <v>0</v>
      </c>
    </row>
    <row r="569" spans="1:10" ht="22.5" x14ac:dyDescent="0.25">
      <c r="A569" s="16" t="s">
        <v>640</v>
      </c>
      <c r="B569" s="17" t="s">
        <v>21</v>
      </c>
      <c r="C569" s="17" t="s">
        <v>641</v>
      </c>
      <c r="D569" s="32" t="s">
        <v>642</v>
      </c>
      <c r="E569" s="18">
        <v>2</v>
      </c>
      <c r="F569" s="18">
        <v>948.15</v>
      </c>
      <c r="G569" s="19">
        <f t="shared" si="149"/>
        <v>1896.3</v>
      </c>
      <c r="H569" s="18">
        <v>2</v>
      </c>
      <c r="I569" s="36"/>
      <c r="J569" s="19">
        <f t="shared" si="150"/>
        <v>0</v>
      </c>
    </row>
    <row r="570" spans="1:10" ht="22.5" x14ac:dyDescent="0.25">
      <c r="A570" s="16" t="s">
        <v>643</v>
      </c>
      <c r="B570" s="17" t="s">
        <v>21</v>
      </c>
      <c r="C570" s="17" t="s">
        <v>22</v>
      </c>
      <c r="D570" s="32" t="s">
        <v>644</v>
      </c>
      <c r="E570" s="18">
        <v>5</v>
      </c>
      <c r="F570" s="18">
        <v>97.44</v>
      </c>
      <c r="G570" s="19">
        <f t="shared" si="149"/>
        <v>487.2</v>
      </c>
      <c r="H570" s="18">
        <v>5</v>
      </c>
      <c r="I570" s="36"/>
      <c r="J570" s="19">
        <f t="shared" si="150"/>
        <v>0</v>
      </c>
    </row>
    <row r="571" spans="1:10" x14ac:dyDescent="0.25">
      <c r="A571" s="16" t="s">
        <v>645</v>
      </c>
      <c r="B571" s="17" t="s">
        <v>21</v>
      </c>
      <c r="C571" s="17" t="s">
        <v>22</v>
      </c>
      <c r="D571" s="32" t="s">
        <v>646</v>
      </c>
      <c r="E571" s="18">
        <v>1</v>
      </c>
      <c r="F571" s="18">
        <v>220.63</v>
      </c>
      <c r="G571" s="19">
        <f t="shared" si="149"/>
        <v>220.63</v>
      </c>
      <c r="H571" s="18">
        <v>1</v>
      </c>
      <c r="I571" s="36"/>
      <c r="J571" s="19">
        <f t="shared" si="150"/>
        <v>0</v>
      </c>
    </row>
    <row r="572" spans="1:10" x14ac:dyDescent="0.25">
      <c r="A572" s="16" t="s">
        <v>647</v>
      </c>
      <c r="B572" s="17" t="s">
        <v>21</v>
      </c>
      <c r="C572" s="17" t="s">
        <v>22</v>
      </c>
      <c r="D572" s="32" t="s">
        <v>648</v>
      </c>
      <c r="E572" s="18">
        <v>3</v>
      </c>
      <c r="F572" s="18">
        <v>356.32</v>
      </c>
      <c r="G572" s="19">
        <f t="shared" si="149"/>
        <v>1068.96</v>
      </c>
      <c r="H572" s="18">
        <v>3</v>
      </c>
      <c r="I572" s="36"/>
      <c r="J572" s="19">
        <f t="shared" si="150"/>
        <v>0</v>
      </c>
    </row>
    <row r="573" spans="1:10" x14ac:dyDescent="0.25">
      <c r="A573" s="16" t="s">
        <v>649</v>
      </c>
      <c r="B573" s="17" t="s">
        <v>21</v>
      </c>
      <c r="C573" s="17" t="s">
        <v>22</v>
      </c>
      <c r="D573" s="32" t="s">
        <v>650</v>
      </c>
      <c r="E573" s="18">
        <v>1</v>
      </c>
      <c r="F573" s="18">
        <v>87.31</v>
      </c>
      <c r="G573" s="19">
        <f t="shared" si="149"/>
        <v>87.31</v>
      </c>
      <c r="H573" s="18">
        <v>1</v>
      </c>
      <c r="I573" s="36"/>
      <c r="J573" s="19">
        <f t="shared" si="150"/>
        <v>0</v>
      </c>
    </row>
    <row r="574" spans="1:10" x14ac:dyDescent="0.25">
      <c r="A574" s="20"/>
      <c r="B574" s="20"/>
      <c r="C574" s="20"/>
      <c r="D574" s="33" t="s">
        <v>651</v>
      </c>
      <c r="E574" s="18">
        <v>1</v>
      </c>
      <c r="F574" s="21">
        <f>SUM(G562:G573)</f>
        <v>8663.44</v>
      </c>
      <c r="G574" s="21">
        <f t="shared" si="149"/>
        <v>8663.44</v>
      </c>
      <c r="H574" s="18">
        <v>1</v>
      </c>
      <c r="I574" s="21">
        <f>SUM(J562:J573)</f>
        <v>0</v>
      </c>
      <c r="J574" s="21">
        <f t="shared" si="150"/>
        <v>0</v>
      </c>
    </row>
    <row r="575" spans="1:10" ht="0.95" customHeight="1" x14ac:dyDescent="0.25">
      <c r="A575" s="22"/>
      <c r="B575" s="22"/>
      <c r="C575" s="22"/>
      <c r="D575" s="34"/>
      <c r="E575" s="22"/>
      <c r="F575" s="22"/>
      <c r="G575" s="22"/>
      <c r="H575" s="22"/>
      <c r="I575" s="22"/>
      <c r="J575" s="22"/>
    </row>
    <row r="576" spans="1:10" x14ac:dyDescent="0.25">
      <c r="A576" s="12" t="s">
        <v>652</v>
      </c>
      <c r="B576" s="12" t="s">
        <v>9</v>
      </c>
      <c r="C576" s="12" t="s">
        <v>10</v>
      </c>
      <c r="D576" s="30" t="s">
        <v>653</v>
      </c>
      <c r="E576" s="13">
        <f t="shared" ref="E576:J576" si="151">E582</f>
        <v>1</v>
      </c>
      <c r="F576" s="13">
        <f t="shared" si="151"/>
        <v>13525.07</v>
      </c>
      <c r="G576" s="13">
        <f t="shared" si="151"/>
        <v>13525.07</v>
      </c>
      <c r="H576" s="13">
        <f t="shared" si="151"/>
        <v>1</v>
      </c>
      <c r="I576" s="13">
        <f t="shared" si="151"/>
        <v>0</v>
      </c>
      <c r="J576" s="13">
        <f t="shared" si="151"/>
        <v>0</v>
      </c>
    </row>
    <row r="577" spans="1:10" x14ac:dyDescent="0.25">
      <c r="A577" s="16" t="s">
        <v>654</v>
      </c>
      <c r="B577" s="17" t="s">
        <v>21</v>
      </c>
      <c r="C577" s="17" t="s">
        <v>641</v>
      </c>
      <c r="D577" s="32" t="s">
        <v>655</v>
      </c>
      <c r="E577" s="18">
        <v>0.7</v>
      </c>
      <c r="F577" s="18">
        <v>4599.21</v>
      </c>
      <c r="G577" s="19">
        <f t="shared" ref="G577:G582" si="152">ROUND(E577*F577,2)</f>
        <v>3219.45</v>
      </c>
      <c r="H577" s="18">
        <v>0.7</v>
      </c>
      <c r="I577" s="36"/>
      <c r="J577" s="19">
        <f t="shared" ref="J577:J582" si="153">ROUND(H577*I577,2)</f>
        <v>0</v>
      </c>
    </row>
    <row r="578" spans="1:10" x14ac:dyDescent="0.25">
      <c r="A578" s="16" t="s">
        <v>656</v>
      </c>
      <c r="B578" s="17" t="s">
        <v>21</v>
      </c>
      <c r="C578" s="17" t="s">
        <v>641</v>
      </c>
      <c r="D578" s="32" t="s">
        <v>657</v>
      </c>
      <c r="E578" s="18">
        <v>0.7</v>
      </c>
      <c r="F578" s="18">
        <v>1686.05</v>
      </c>
      <c r="G578" s="19">
        <f t="shared" si="152"/>
        <v>1180.24</v>
      </c>
      <c r="H578" s="18">
        <v>0.7</v>
      </c>
      <c r="I578" s="36"/>
      <c r="J578" s="19">
        <f t="shared" si="153"/>
        <v>0</v>
      </c>
    </row>
    <row r="579" spans="1:10" x14ac:dyDescent="0.25">
      <c r="A579" s="16" t="s">
        <v>658</v>
      </c>
      <c r="B579" s="17" t="s">
        <v>21</v>
      </c>
      <c r="C579" s="17" t="s">
        <v>641</v>
      </c>
      <c r="D579" s="32" t="s">
        <v>659</v>
      </c>
      <c r="E579" s="18">
        <v>0.35</v>
      </c>
      <c r="F579" s="18">
        <v>3822</v>
      </c>
      <c r="G579" s="19">
        <f t="shared" si="152"/>
        <v>1337.7</v>
      </c>
      <c r="H579" s="18">
        <v>0.35</v>
      </c>
      <c r="I579" s="36"/>
      <c r="J579" s="19">
        <f t="shared" si="153"/>
        <v>0</v>
      </c>
    </row>
    <row r="580" spans="1:10" x14ac:dyDescent="0.25">
      <c r="A580" s="16" t="s">
        <v>660</v>
      </c>
      <c r="B580" s="17" t="s">
        <v>21</v>
      </c>
      <c r="C580" s="17" t="s">
        <v>641</v>
      </c>
      <c r="D580" s="32" t="s">
        <v>661</v>
      </c>
      <c r="E580" s="18">
        <v>2</v>
      </c>
      <c r="F580" s="18">
        <v>1819.13</v>
      </c>
      <c r="G580" s="19">
        <f t="shared" si="152"/>
        <v>3638.26</v>
      </c>
      <c r="H580" s="18">
        <v>2</v>
      </c>
      <c r="I580" s="36"/>
      <c r="J580" s="19">
        <f t="shared" si="153"/>
        <v>0</v>
      </c>
    </row>
    <row r="581" spans="1:10" x14ac:dyDescent="0.25">
      <c r="A581" s="16" t="s">
        <v>662</v>
      </c>
      <c r="B581" s="17" t="s">
        <v>21</v>
      </c>
      <c r="C581" s="17" t="s">
        <v>22</v>
      </c>
      <c r="D581" s="32" t="s">
        <v>663</v>
      </c>
      <c r="E581" s="18">
        <v>1</v>
      </c>
      <c r="F581" s="18">
        <v>4149.42</v>
      </c>
      <c r="G581" s="19">
        <f t="shared" si="152"/>
        <v>4149.42</v>
      </c>
      <c r="H581" s="18">
        <v>1</v>
      </c>
      <c r="I581" s="36"/>
      <c r="J581" s="19">
        <f t="shared" si="153"/>
        <v>0</v>
      </c>
    </row>
    <row r="582" spans="1:10" x14ac:dyDescent="0.25">
      <c r="A582" s="20"/>
      <c r="B582" s="20"/>
      <c r="C582" s="20"/>
      <c r="D582" s="33" t="s">
        <v>664</v>
      </c>
      <c r="E582" s="18">
        <v>1</v>
      </c>
      <c r="F582" s="21">
        <f>SUM(G577:G581)</f>
        <v>13525.07</v>
      </c>
      <c r="G582" s="21">
        <f t="shared" si="152"/>
        <v>13525.07</v>
      </c>
      <c r="H582" s="18">
        <v>1</v>
      </c>
      <c r="I582" s="21">
        <f>SUM(J577:J581)</f>
        <v>0</v>
      </c>
      <c r="J582" s="21">
        <f t="shared" si="153"/>
        <v>0</v>
      </c>
    </row>
    <row r="583" spans="1:10" ht="0.95" customHeight="1" x14ac:dyDescent="0.25">
      <c r="A583" s="22"/>
      <c r="B583" s="22"/>
      <c r="C583" s="22"/>
      <c r="D583" s="34"/>
      <c r="E583" s="22"/>
      <c r="F583" s="22"/>
      <c r="G583" s="22"/>
      <c r="H583" s="22"/>
      <c r="I583" s="22"/>
      <c r="J583" s="22"/>
    </row>
    <row r="584" spans="1:10" x14ac:dyDescent="0.25">
      <c r="A584" s="20"/>
      <c r="B584" s="20"/>
      <c r="C584" s="20"/>
      <c r="D584" s="33" t="s">
        <v>665</v>
      </c>
      <c r="E584" s="18">
        <v>1</v>
      </c>
      <c r="F584" s="21">
        <f>G561+G576</f>
        <v>22188.51</v>
      </c>
      <c r="G584" s="21">
        <f>ROUND(E584*F584,2)</f>
        <v>22188.51</v>
      </c>
      <c r="H584" s="18">
        <v>1</v>
      </c>
      <c r="I584" s="21">
        <f>J561+J576</f>
        <v>0</v>
      </c>
      <c r="J584" s="21">
        <f>ROUND(H584*I584,2)</f>
        <v>0</v>
      </c>
    </row>
    <row r="585" spans="1:10" ht="0.95" customHeight="1" x14ac:dyDescent="0.25">
      <c r="A585" s="22"/>
      <c r="B585" s="22"/>
      <c r="C585" s="22"/>
      <c r="D585" s="34"/>
      <c r="E585" s="22"/>
      <c r="F585" s="22"/>
      <c r="G585" s="22"/>
      <c r="H585" s="22"/>
      <c r="I585" s="22"/>
      <c r="J585" s="22"/>
    </row>
    <row r="586" spans="1:10" x14ac:dyDescent="0.25">
      <c r="A586" s="20"/>
      <c r="B586" s="20"/>
      <c r="C586" s="20"/>
      <c r="D586" s="33" t="s">
        <v>666</v>
      </c>
      <c r="E586" s="18">
        <v>1</v>
      </c>
      <c r="F586" s="21">
        <f>G6+G394+G498+G545+G560</f>
        <v>1895118.47</v>
      </c>
      <c r="G586" s="21">
        <f>ROUND(E586*F586,2)</f>
        <v>1895118.47</v>
      </c>
      <c r="H586" s="18">
        <v>1</v>
      </c>
      <c r="I586" s="21">
        <f>J6+J394+J498+J545+J560</f>
        <v>0</v>
      </c>
      <c r="J586" s="21">
        <f>ROUND(H586*I586,2)</f>
        <v>0</v>
      </c>
    </row>
    <row r="587" spans="1:10" ht="0.95" customHeight="1" x14ac:dyDescent="0.25">
      <c r="A587" s="22"/>
      <c r="B587" s="22"/>
      <c r="C587" s="22"/>
      <c r="D587" s="34"/>
      <c r="E587" s="22"/>
      <c r="F587" s="22"/>
      <c r="G587" s="22"/>
      <c r="H587" s="22"/>
      <c r="I587" s="22"/>
      <c r="J587" s="22"/>
    </row>
    <row r="588" spans="1:10" x14ac:dyDescent="0.25">
      <c r="A588" s="8" t="s">
        <v>667</v>
      </c>
      <c r="B588" s="8" t="s">
        <v>9</v>
      </c>
      <c r="C588" s="8" t="s">
        <v>10</v>
      </c>
      <c r="D588" s="28" t="s">
        <v>668</v>
      </c>
      <c r="E588" s="9">
        <f t="shared" ref="E588:J588" si="154">E627</f>
        <v>1</v>
      </c>
      <c r="F588" s="9">
        <f t="shared" si="154"/>
        <v>192617.31</v>
      </c>
      <c r="G588" s="9">
        <f t="shared" si="154"/>
        <v>192617.31</v>
      </c>
      <c r="H588" s="9">
        <f t="shared" si="154"/>
        <v>1</v>
      </c>
      <c r="I588" s="9">
        <f t="shared" si="154"/>
        <v>0</v>
      </c>
      <c r="J588" s="9">
        <f t="shared" si="154"/>
        <v>0</v>
      </c>
    </row>
    <row r="589" spans="1:10" ht="22.5" x14ac:dyDescent="0.25">
      <c r="A589" s="10" t="s">
        <v>669</v>
      </c>
      <c r="B589" s="10" t="s">
        <v>9</v>
      </c>
      <c r="C589" s="10" t="s">
        <v>10</v>
      </c>
      <c r="D589" s="29" t="s">
        <v>670</v>
      </c>
      <c r="E589" s="11">
        <f t="shared" ref="E589:J589" si="155">E596</f>
        <v>1</v>
      </c>
      <c r="F589" s="11">
        <f t="shared" si="155"/>
        <v>19254.64</v>
      </c>
      <c r="G589" s="11">
        <f t="shared" si="155"/>
        <v>19254.64</v>
      </c>
      <c r="H589" s="11">
        <f t="shared" si="155"/>
        <v>1</v>
      </c>
      <c r="I589" s="11">
        <f t="shared" si="155"/>
        <v>0</v>
      </c>
      <c r="J589" s="11">
        <f t="shared" si="155"/>
        <v>0</v>
      </c>
    </row>
    <row r="590" spans="1:10" ht="22.5" x14ac:dyDescent="0.25">
      <c r="A590" s="16" t="s">
        <v>671</v>
      </c>
      <c r="B590" s="17" t="s">
        <v>21</v>
      </c>
      <c r="C590" s="17" t="s">
        <v>46</v>
      </c>
      <c r="D590" s="32" t="s">
        <v>672</v>
      </c>
      <c r="E590" s="18">
        <v>90</v>
      </c>
      <c r="F590" s="18">
        <v>12.8</v>
      </c>
      <c r="G590" s="19">
        <f t="shared" ref="G590:G596" si="156">ROUND(E590*F590,2)</f>
        <v>1152</v>
      </c>
      <c r="H590" s="18">
        <v>90</v>
      </c>
      <c r="I590" s="36"/>
      <c r="J590" s="19">
        <f t="shared" ref="J590:J596" si="157">ROUND(H590*I590,2)</f>
        <v>0</v>
      </c>
    </row>
    <row r="591" spans="1:10" ht="22.5" x14ac:dyDescent="0.25">
      <c r="A591" s="16" t="s">
        <v>673</v>
      </c>
      <c r="B591" s="17" t="s">
        <v>21</v>
      </c>
      <c r="C591" s="17" t="s">
        <v>22</v>
      </c>
      <c r="D591" s="32" t="s">
        <v>674</v>
      </c>
      <c r="E591" s="18">
        <v>550</v>
      </c>
      <c r="F591" s="18">
        <v>7.81</v>
      </c>
      <c r="G591" s="19">
        <f t="shared" si="156"/>
        <v>4295.5</v>
      </c>
      <c r="H591" s="18">
        <v>550</v>
      </c>
      <c r="I591" s="36"/>
      <c r="J591" s="19">
        <f t="shared" si="157"/>
        <v>0</v>
      </c>
    </row>
    <row r="592" spans="1:10" ht="22.5" x14ac:dyDescent="0.25">
      <c r="A592" s="16" t="s">
        <v>675</v>
      </c>
      <c r="B592" s="17" t="s">
        <v>21</v>
      </c>
      <c r="C592" s="17" t="s">
        <v>46</v>
      </c>
      <c r="D592" s="32" t="s">
        <v>676</v>
      </c>
      <c r="E592" s="18">
        <v>560</v>
      </c>
      <c r="F592" s="18">
        <v>3.43</v>
      </c>
      <c r="G592" s="19">
        <f t="shared" si="156"/>
        <v>1920.8</v>
      </c>
      <c r="H592" s="18">
        <v>560</v>
      </c>
      <c r="I592" s="36"/>
      <c r="J592" s="19">
        <f t="shared" si="157"/>
        <v>0</v>
      </c>
    </row>
    <row r="593" spans="1:10" x14ac:dyDescent="0.25">
      <c r="A593" s="16" t="s">
        <v>677</v>
      </c>
      <c r="B593" s="17" t="s">
        <v>21</v>
      </c>
      <c r="C593" s="17" t="s">
        <v>46</v>
      </c>
      <c r="D593" s="32" t="s">
        <v>678</v>
      </c>
      <c r="E593" s="18">
        <v>374</v>
      </c>
      <c r="F593" s="18">
        <v>5.49</v>
      </c>
      <c r="G593" s="19">
        <f t="shared" si="156"/>
        <v>2053.2600000000002</v>
      </c>
      <c r="H593" s="18">
        <v>374</v>
      </c>
      <c r="I593" s="36"/>
      <c r="J593" s="19">
        <f t="shared" si="157"/>
        <v>0</v>
      </c>
    </row>
    <row r="594" spans="1:10" ht="22.5" x14ac:dyDescent="0.25">
      <c r="A594" s="16" t="s">
        <v>679</v>
      </c>
      <c r="B594" s="17" t="s">
        <v>21</v>
      </c>
      <c r="C594" s="17" t="s">
        <v>38</v>
      </c>
      <c r="D594" s="32" t="s">
        <v>680</v>
      </c>
      <c r="E594" s="18">
        <v>91.06</v>
      </c>
      <c r="F594" s="18">
        <v>83.9</v>
      </c>
      <c r="G594" s="19">
        <f t="shared" si="156"/>
        <v>7639.93</v>
      </c>
      <c r="H594" s="18">
        <v>91.06</v>
      </c>
      <c r="I594" s="36"/>
      <c r="J594" s="19">
        <f t="shared" si="157"/>
        <v>0</v>
      </c>
    </row>
    <row r="595" spans="1:10" ht="22.5" x14ac:dyDescent="0.25">
      <c r="A595" s="16" t="s">
        <v>681</v>
      </c>
      <c r="B595" s="17" t="s">
        <v>21</v>
      </c>
      <c r="C595" s="17" t="s">
        <v>38</v>
      </c>
      <c r="D595" s="32" t="s">
        <v>682</v>
      </c>
      <c r="E595" s="18">
        <v>107.56</v>
      </c>
      <c r="F595" s="18">
        <v>20.39</v>
      </c>
      <c r="G595" s="19">
        <f t="shared" si="156"/>
        <v>2193.15</v>
      </c>
      <c r="H595" s="18">
        <v>107.56</v>
      </c>
      <c r="I595" s="36"/>
      <c r="J595" s="19">
        <f t="shared" si="157"/>
        <v>0</v>
      </c>
    </row>
    <row r="596" spans="1:10" x14ac:dyDescent="0.25">
      <c r="A596" s="20"/>
      <c r="B596" s="20"/>
      <c r="C596" s="20"/>
      <c r="D596" s="33" t="s">
        <v>683</v>
      </c>
      <c r="E596" s="18">
        <v>1</v>
      </c>
      <c r="F596" s="21">
        <f>SUM(G590:G595)</f>
        <v>19254.64</v>
      </c>
      <c r="G596" s="21">
        <f t="shared" si="156"/>
        <v>19254.64</v>
      </c>
      <c r="H596" s="18">
        <v>1</v>
      </c>
      <c r="I596" s="21">
        <f>SUM(J590:J595)</f>
        <v>0</v>
      </c>
      <c r="J596" s="21">
        <f t="shared" si="157"/>
        <v>0</v>
      </c>
    </row>
    <row r="597" spans="1:10" ht="0.95" customHeight="1" x14ac:dyDescent="0.25">
      <c r="A597" s="22"/>
      <c r="B597" s="22"/>
      <c r="C597" s="22"/>
      <c r="D597" s="34"/>
      <c r="E597" s="22"/>
      <c r="F597" s="22"/>
      <c r="G597" s="22"/>
      <c r="H597" s="22"/>
      <c r="I597" s="22"/>
      <c r="J597" s="22"/>
    </row>
    <row r="598" spans="1:10" x14ac:dyDescent="0.25">
      <c r="A598" s="10" t="s">
        <v>684</v>
      </c>
      <c r="B598" s="10" t="s">
        <v>9</v>
      </c>
      <c r="C598" s="10" t="s">
        <v>10</v>
      </c>
      <c r="D598" s="29" t="s">
        <v>685</v>
      </c>
      <c r="E598" s="11">
        <f t="shared" ref="E598:J598" si="158">E610</f>
        <v>1</v>
      </c>
      <c r="F598" s="11">
        <f t="shared" si="158"/>
        <v>167512.89000000001</v>
      </c>
      <c r="G598" s="11">
        <f t="shared" si="158"/>
        <v>167512.89000000001</v>
      </c>
      <c r="H598" s="11">
        <f t="shared" si="158"/>
        <v>1</v>
      </c>
      <c r="I598" s="11">
        <f t="shared" si="158"/>
        <v>0</v>
      </c>
      <c r="J598" s="11">
        <f t="shared" si="158"/>
        <v>0</v>
      </c>
    </row>
    <row r="599" spans="1:10" ht="22.5" x14ac:dyDescent="0.25">
      <c r="A599" s="16" t="s">
        <v>686</v>
      </c>
      <c r="B599" s="17" t="s">
        <v>21</v>
      </c>
      <c r="C599" s="17" t="s">
        <v>22</v>
      </c>
      <c r="D599" s="32" t="s">
        <v>687</v>
      </c>
      <c r="E599" s="18">
        <v>501</v>
      </c>
      <c r="F599" s="18">
        <v>100.81</v>
      </c>
      <c r="G599" s="19">
        <f t="shared" ref="G599:G610" si="159">ROUND(E599*F599,2)</f>
        <v>50505.81</v>
      </c>
      <c r="H599" s="18">
        <v>501</v>
      </c>
      <c r="I599" s="36"/>
      <c r="J599" s="19">
        <f t="shared" ref="J599:J610" si="160">ROUND(H599*I599,2)</f>
        <v>0</v>
      </c>
    </row>
    <row r="600" spans="1:10" x14ac:dyDescent="0.25">
      <c r="A600" s="16" t="s">
        <v>688</v>
      </c>
      <c r="B600" s="17" t="s">
        <v>21</v>
      </c>
      <c r="C600" s="17" t="s">
        <v>46</v>
      </c>
      <c r="D600" s="32" t="s">
        <v>689</v>
      </c>
      <c r="E600" s="18">
        <v>501</v>
      </c>
      <c r="F600" s="18">
        <v>44.15</v>
      </c>
      <c r="G600" s="19">
        <f t="shared" si="159"/>
        <v>22119.15</v>
      </c>
      <c r="H600" s="18">
        <v>501</v>
      </c>
      <c r="I600" s="36"/>
      <c r="J600" s="19">
        <f t="shared" si="160"/>
        <v>0</v>
      </c>
    </row>
    <row r="601" spans="1:10" ht="22.5" x14ac:dyDescent="0.25">
      <c r="A601" s="16" t="s">
        <v>690</v>
      </c>
      <c r="B601" s="17" t="s">
        <v>21</v>
      </c>
      <c r="C601" s="17" t="s">
        <v>22</v>
      </c>
      <c r="D601" s="32" t="s">
        <v>691</v>
      </c>
      <c r="E601" s="18">
        <v>2</v>
      </c>
      <c r="F601" s="18">
        <v>850.5</v>
      </c>
      <c r="G601" s="19">
        <f t="shared" si="159"/>
        <v>1701</v>
      </c>
      <c r="H601" s="18">
        <v>2</v>
      </c>
      <c r="I601" s="36"/>
      <c r="J601" s="19">
        <f t="shared" si="160"/>
        <v>0</v>
      </c>
    </row>
    <row r="602" spans="1:10" ht="22.5" x14ac:dyDescent="0.25">
      <c r="A602" s="16" t="s">
        <v>692</v>
      </c>
      <c r="B602" s="17" t="s">
        <v>21</v>
      </c>
      <c r="C602" s="17" t="s">
        <v>46</v>
      </c>
      <c r="D602" s="32" t="s">
        <v>693</v>
      </c>
      <c r="E602" s="18">
        <v>261</v>
      </c>
      <c r="F602" s="18">
        <v>178.53</v>
      </c>
      <c r="G602" s="19">
        <f t="shared" si="159"/>
        <v>46596.33</v>
      </c>
      <c r="H602" s="18">
        <v>261</v>
      </c>
      <c r="I602" s="36"/>
      <c r="J602" s="19">
        <f t="shared" si="160"/>
        <v>0</v>
      </c>
    </row>
    <row r="603" spans="1:10" ht="22.5" x14ac:dyDescent="0.25">
      <c r="A603" s="16" t="s">
        <v>694</v>
      </c>
      <c r="B603" s="17" t="s">
        <v>21</v>
      </c>
      <c r="C603" s="17" t="s">
        <v>22</v>
      </c>
      <c r="D603" s="32" t="s">
        <v>695</v>
      </c>
      <c r="E603" s="18">
        <v>2</v>
      </c>
      <c r="F603" s="18">
        <v>49.22</v>
      </c>
      <c r="G603" s="19">
        <f t="shared" si="159"/>
        <v>98.44</v>
      </c>
      <c r="H603" s="18">
        <v>2</v>
      </c>
      <c r="I603" s="36"/>
      <c r="J603" s="19">
        <f t="shared" si="160"/>
        <v>0</v>
      </c>
    </row>
    <row r="604" spans="1:10" ht="22.5" x14ac:dyDescent="0.25">
      <c r="A604" s="16" t="s">
        <v>696</v>
      </c>
      <c r="B604" s="17" t="s">
        <v>21</v>
      </c>
      <c r="C604" s="17" t="s">
        <v>46</v>
      </c>
      <c r="D604" s="32" t="s">
        <v>697</v>
      </c>
      <c r="E604" s="18">
        <v>245</v>
      </c>
      <c r="F604" s="18">
        <v>8.07</v>
      </c>
      <c r="G604" s="19">
        <f t="shared" si="159"/>
        <v>1977.15</v>
      </c>
      <c r="H604" s="18">
        <v>245</v>
      </c>
      <c r="I604" s="36"/>
      <c r="J604" s="19">
        <f t="shared" si="160"/>
        <v>0</v>
      </c>
    </row>
    <row r="605" spans="1:10" ht="22.5" x14ac:dyDescent="0.25">
      <c r="A605" s="16" t="s">
        <v>698</v>
      </c>
      <c r="B605" s="17" t="s">
        <v>21</v>
      </c>
      <c r="C605" s="17" t="s">
        <v>22</v>
      </c>
      <c r="D605" s="32" t="s">
        <v>699</v>
      </c>
      <c r="E605" s="18">
        <v>36</v>
      </c>
      <c r="F605" s="18">
        <v>37.56</v>
      </c>
      <c r="G605" s="19">
        <f t="shared" si="159"/>
        <v>1352.16</v>
      </c>
      <c r="H605" s="18">
        <v>36</v>
      </c>
      <c r="I605" s="36"/>
      <c r="J605" s="19">
        <f t="shared" si="160"/>
        <v>0</v>
      </c>
    </row>
    <row r="606" spans="1:10" ht="22.5" x14ac:dyDescent="0.25">
      <c r="A606" s="16" t="s">
        <v>700</v>
      </c>
      <c r="B606" s="17" t="s">
        <v>21</v>
      </c>
      <c r="C606" s="17" t="s">
        <v>22</v>
      </c>
      <c r="D606" s="32" t="s">
        <v>701</v>
      </c>
      <c r="E606" s="18">
        <v>36</v>
      </c>
      <c r="F606" s="18">
        <v>123.77</v>
      </c>
      <c r="G606" s="19">
        <f t="shared" si="159"/>
        <v>4455.72</v>
      </c>
      <c r="H606" s="18">
        <v>36</v>
      </c>
      <c r="I606" s="36"/>
      <c r="J606" s="19">
        <f t="shared" si="160"/>
        <v>0</v>
      </c>
    </row>
    <row r="607" spans="1:10" ht="22.5" x14ac:dyDescent="0.25">
      <c r="A607" s="16" t="s">
        <v>702</v>
      </c>
      <c r="B607" s="17" t="s">
        <v>21</v>
      </c>
      <c r="C607" s="17" t="s">
        <v>22</v>
      </c>
      <c r="D607" s="32" t="s">
        <v>703</v>
      </c>
      <c r="E607" s="18">
        <v>10</v>
      </c>
      <c r="F607" s="18">
        <v>106.79</v>
      </c>
      <c r="G607" s="19">
        <f t="shared" si="159"/>
        <v>1067.9000000000001</v>
      </c>
      <c r="H607" s="18">
        <v>10</v>
      </c>
      <c r="I607" s="36"/>
      <c r="J607" s="19">
        <f t="shared" si="160"/>
        <v>0</v>
      </c>
    </row>
    <row r="608" spans="1:10" ht="33.75" x14ac:dyDescent="0.25">
      <c r="A608" s="16" t="s">
        <v>704</v>
      </c>
      <c r="B608" s="17" t="s">
        <v>21</v>
      </c>
      <c r="C608" s="17" t="s">
        <v>38</v>
      </c>
      <c r="D608" s="32" t="s">
        <v>705</v>
      </c>
      <c r="E608" s="18">
        <v>266.16000000000003</v>
      </c>
      <c r="F608" s="18">
        <v>116.31</v>
      </c>
      <c r="G608" s="19">
        <f t="shared" si="159"/>
        <v>30957.07</v>
      </c>
      <c r="H608" s="18">
        <v>266.16000000000003</v>
      </c>
      <c r="I608" s="36"/>
      <c r="J608" s="19">
        <f t="shared" si="160"/>
        <v>0</v>
      </c>
    </row>
    <row r="609" spans="1:10" ht="22.5" x14ac:dyDescent="0.25">
      <c r="A609" s="16" t="s">
        <v>706</v>
      </c>
      <c r="B609" s="17" t="s">
        <v>21</v>
      </c>
      <c r="C609" s="17" t="s">
        <v>43</v>
      </c>
      <c r="D609" s="32" t="s">
        <v>707</v>
      </c>
      <c r="E609" s="18">
        <v>3840.32</v>
      </c>
      <c r="F609" s="18">
        <v>1.74</v>
      </c>
      <c r="G609" s="19">
        <f t="shared" si="159"/>
        <v>6682.16</v>
      </c>
      <c r="H609" s="18">
        <v>3840.32</v>
      </c>
      <c r="I609" s="36"/>
      <c r="J609" s="19">
        <f t="shared" si="160"/>
        <v>0</v>
      </c>
    </row>
    <row r="610" spans="1:10" x14ac:dyDescent="0.25">
      <c r="A610" s="20"/>
      <c r="B610" s="20"/>
      <c r="C610" s="20"/>
      <c r="D610" s="33" t="s">
        <v>708</v>
      </c>
      <c r="E610" s="18">
        <v>1</v>
      </c>
      <c r="F610" s="21">
        <f>SUM(G599:G609)</f>
        <v>167512.89000000001</v>
      </c>
      <c r="G610" s="21">
        <f t="shared" si="159"/>
        <v>167512.89000000001</v>
      </c>
      <c r="H610" s="18">
        <v>1</v>
      </c>
      <c r="I610" s="21">
        <f>SUM(J599:J609)</f>
        <v>0</v>
      </c>
      <c r="J610" s="21">
        <f t="shared" si="160"/>
        <v>0</v>
      </c>
    </row>
    <row r="611" spans="1:10" ht="0.95" customHeight="1" x14ac:dyDescent="0.25">
      <c r="A611" s="22"/>
      <c r="B611" s="22"/>
      <c r="C611" s="22"/>
      <c r="D611" s="34"/>
      <c r="E611" s="22"/>
      <c r="F611" s="22"/>
      <c r="G611" s="22"/>
      <c r="H611" s="22"/>
      <c r="I611" s="22"/>
      <c r="J611" s="22"/>
    </row>
    <row r="612" spans="1:10" x14ac:dyDescent="0.25">
      <c r="A612" s="10" t="s">
        <v>709</v>
      </c>
      <c r="B612" s="10" t="s">
        <v>9</v>
      </c>
      <c r="C612" s="10" t="s">
        <v>10</v>
      </c>
      <c r="D612" s="29" t="s">
        <v>710</v>
      </c>
      <c r="E612" s="11">
        <f t="shared" ref="E612:J612" si="161">E614</f>
        <v>1</v>
      </c>
      <c r="F612" s="11">
        <f t="shared" si="161"/>
        <v>1266.04</v>
      </c>
      <c r="G612" s="11">
        <f t="shared" si="161"/>
        <v>1266.04</v>
      </c>
      <c r="H612" s="11">
        <f t="shared" si="161"/>
        <v>1</v>
      </c>
      <c r="I612" s="11">
        <f t="shared" si="161"/>
        <v>0</v>
      </c>
      <c r="J612" s="11">
        <f t="shared" si="161"/>
        <v>0</v>
      </c>
    </row>
    <row r="613" spans="1:10" ht="22.5" x14ac:dyDescent="0.25">
      <c r="A613" s="16" t="s">
        <v>711</v>
      </c>
      <c r="B613" s="17" t="s">
        <v>21</v>
      </c>
      <c r="C613" s="17" t="s">
        <v>46</v>
      </c>
      <c r="D613" s="32" t="s">
        <v>712</v>
      </c>
      <c r="E613" s="18">
        <v>1021</v>
      </c>
      <c r="F613" s="18">
        <v>1.24</v>
      </c>
      <c r="G613" s="19">
        <f>ROUND(E613*F613,2)</f>
        <v>1266.04</v>
      </c>
      <c r="H613" s="18">
        <v>1021</v>
      </c>
      <c r="I613" s="36"/>
      <c r="J613" s="19">
        <f>ROUND(H613*I613,2)</f>
        <v>0</v>
      </c>
    </row>
    <row r="614" spans="1:10" x14ac:dyDescent="0.25">
      <c r="A614" s="20"/>
      <c r="B614" s="20"/>
      <c r="C614" s="20"/>
      <c r="D614" s="33" t="s">
        <v>713</v>
      </c>
      <c r="E614" s="18">
        <v>1</v>
      </c>
      <c r="F614" s="21">
        <f>G613</f>
        <v>1266.04</v>
      </c>
      <c r="G614" s="21">
        <f>ROUND(E614*F614,2)</f>
        <v>1266.04</v>
      </c>
      <c r="H614" s="18">
        <v>1</v>
      </c>
      <c r="I614" s="21">
        <f>J613</f>
        <v>0</v>
      </c>
      <c r="J614" s="21">
        <f>ROUND(H614*I614,2)</f>
        <v>0</v>
      </c>
    </row>
    <row r="615" spans="1:10" ht="0.95" customHeight="1" x14ac:dyDescent="0.25">
      <c r="A615" s="22"/>
      <c r="B615" s="22"/>
      <c r="C615" s="22"/>
      <c r="D615" s="34"/>
      <c r="E615" s="22"/>
      <c r="F615" s="22"/>
      <c r="G615" s="22"/>
      <c r="H615" s="22"/>
      <c r="I615" s="22"/>
      <c r="J615" s="22"/>
    </row>
    <row r="616" spans="1:10" x14ac:dyDescent="0.25">
      <c r="A616" s="10" t="s">
        <v>714</v>
      </c>
      <c r="B616" s="10" t="s">
        <v>9</v>
      </c>
      <c r="C616" s="10" t="s">
        <v>10</v>
      </c>
      <c r="D616" s="29" t="s">
        <v>715</v>
      </c>
      <c r="E616" s="11">
        <f t="shared" ref="E616:J616" si="162">E618</f>
        <v>1</v>
      </c>
      <c r="F616" s="11">
        <f t="shared" si="162"/>
        <v>1256.7</v>
      </c>
      <c r="G616" s="11">
        <f t="shared" si="162"/>
        <v>1256.7</v>
      </c>
      <c r="H616" s="11">
        <f t="shared" si="162"/>
        <v>1</v>
      </c>
      <c r="I616" s="11">
        <f t="shared" si="162"/>
        <v>0</v>
      </c>
      <c r="J616" s="11">
        <f t="shared" si="162"/>
        <v>0</v>
      </c>
    </row>
    <row r="617" spans="1:10" x14ac:dyDescent="0.25">
      <c r="A617" s="16" t="s">
        <v>716</v>
      </c>
      <c r="B617" s="17" t="s">
        <v>21</v>
      </c>
      <c r="C617" s="17" t="s">
        <v>46</v>
      </c>
      <c r="D617" s="32" t="s">
        <v>717</v>
      </c>
      <c r="E617" s="18">
        <v>355</v>
      </c>
      <c r="F617" s="18">
        <v>3.54</v>
      </c>
      <c r="G617" s="19">
        <f>ROUND(E617*F617,2)</f>
        <v>1256.7</v>
      </c>
      <c r="H617" s="18">
        <v>355</v>
      </c>
      <c r="I617" s="36"/>
      <c r="J617" s="19">
        <f>ROUND(H617*I617,2)</f>
        <v>0</v>
      </c>
    </row>
    <row r="618" spans="1:10" x14ac:dyDescent="0.25">
      <c r="A618" s="20"/>
      <c r="B618" s="20"/>
      <c r="C618" s="20"/>
      <c r="D618" s="33" t="s">
        <v>718</v>
      </c>
      <c r="E618" s="18">
        <v>1</v>
      </c>
      <c r="F618" s="21">
        <f>G617</f>
        <v>1256.7</v>
      </c>
      <c r="G618" s="21">
        <f>ROUND(E618*F618,2)</f>
        <v>1256.7</v>
      </c>
      <c r="H618" s="18">
        <v>1</v>
      </c>
      <c r="I618" s="21">
        <f>J617</f>
        <v>0</v>
      </c>
      <c r="J618" s="21">
        <f>ROUND(H618*I618,2)</f>
        <v>0</v>
      </c>
    </row>
    <row r="619" spans="1:10" ht="0.95" customHeight="1" x14ac:dyDescent="0.25">
      <c r="A619" s="22"/>
      <c r="B619" s="22"/>
      <c r="C619" s="22"/>
      <c r="D619" s="34"/>
      <c r="E619" s="22"/>
      <c r="F619" s="22"/>
      <c r="G619" s="22"/>
      <c r="H619" s="22"/>
      <c r="I619" s="22"/>
      <c r="J619" s="22"/>
    </row>
    <row r="620" spans="1:10" x14ac:dyDescent="0.25">
      <c r="A620" s="10" t="s">
        <v>719</v>
      </c>
      <c r="B620" s="10" t="s">
        <v>9</v>
      </c>
      <c r="C620" s="10" t="s">
        <v>10</v>
      </c>
      <c r="D620" s="29" t="s">
        <v>720</v>
      </c>
      <c r="E620" s="11">
        <f t="shared" ref="E620:J620" si="163">E625</f>
        <v>1</v>
      </c>
      <c r="F620" s="11">
        <f t="shared" si="163"/>
        <v>3327.04</v>
      </c>
      <c r="G620" s="11">
        <f t="shared" si="163"/>
        <v>3327.04</v>
      </c>
      <c r="H620" s="11">
        <f t="shared" si="163"/>
        <v>1</v>
      </c>
      <c r="I620" s="11">
        <f t="shared" si="163"/>
        <v>0</v>
      </c>
      <c r="J620" s="11">
        <f t="shared" si="163"/>
        <v>0</v>
      </c>
    </row>
    <row r="621" spans="1:10" x14ac:dyDescent="0.25">
      <c r="A621" s="16" t="s">
        <v>721</v>
      </c>
      <c r="B621" s="17" t="s">
        <v>21</v>
      </c>
      <c r="C621" s="17" t="s">
        <v>22</v>
      </c>
      <c r="D621" s="32" t="s">
        <v>722</v>
      </c>
      <c r="E621" s="18">
        <v>26</v>
      </c>
      <c r="F621" s="18">
        <v>103.82</v>
      </c>
      <c r="G621" s="19">
        <f>ROUND(E621*F621,2)</f>
        <v>2699.32</v>
      </c>
      <c r="H621" s="18">
        <v>26</v>
      </c>
      <c r="I621" s="36"/>
      <c r="J621" s="19">
        <f>ROUND(H621*I621,2)</f>
        <v>0</v>
      </c>
    </row>
    <row r="622" spans="1:10" x14ac:dyDescent="0.25">
      <c r="A622" s="16" t="s">
        <v>723</v>
      </c>
      <c r="B622" s="17" t="s">
        <v>21</v>
      </c>
      <c r="C622" s="17" t="s">
        <v>613</v>
      </c>
      <c r="D622" s="32" t="s">
        <v>724</v>
      </c>
      <c r="E622" s="18">
        <v>286.83</v>
      </c>
      <c r="F622" s="18">
        <v>13.23</v>
      </c>
      <c r="G622" s="19">
        <f>ROUND(E622*F622,2)</f>
        <v>3794.76</v>
      </c>
      <c r="H622" s="18">
        <v>286.83</v>
      </c>
      <c r="I622" s="36"/>
      <c r="J622" s="19">
        <f>ROUND(H622*I622,2)</f>
        <v>0</v>
      </c>
    </row>
    <row r="623" spans="1:10" ht="22.5" x14ac:dyDescent="0.25">
      <c r="A623" s="16" t="s">
        <v>725</v>
      </c>
      <c r="B623" s="17" t="s">
        <v>21</v>
      </c>
      <c r="C623" s="17" t="s">
        <v>46</v>
      </c>
      <c r="D623" s="32" t="s">
        <v>726</v>
      </c>
      <c r="E623" s="18">
        <v>1020</v>
      </c>
      <c r="F623" s="18">
        <v>2.52</v>
      </c>
      <c r="G623" s="19">
        <f>ROUND(E623*F623,2)</f>
        <v>2570.4</v>
      </c>
      <c r="H623" s="18">
        <v>1020</v>
      </c>
      <c r="I623" s="36"/>
      <c r="J623" s="19">
        <f>ROUND(H623*I623,2)</f>
        <v>0</v>
      </c>
    </row>
    <row r="624" spans="1:10" x14ac:dyDescent="0.25">
      <c r="A624" s="16" t="s">
        <v>727</v>
      </c>
      <c r="B624" s="17" t="s">
        <v>21</v>
      </c>
      <c r="C624" s="17" t="s">
        <v>613</v>
      </c>
      <c r="D624" s="32" t="s">
        <v>728</v>
      </c>
      <c r="E624" s="18">
        <v>55.52</v>
      </c>
      <c r="F624" s="18">
        <v>-103.34</v>
      </c>
      <c r="G624" s="19">
        <f>ROUND(E624*F624,2)</f>
        <v>-5737.44</v>
      </c>
      <c r="H624" s="18">
        <v>55.52</v>
      </c>
      <c r="I624" s="36"/>
      <c r="J624" s="19">
        <f>ROUND(H624*I624,2)</f>
        <v>0</v>
      </c>
    </row>
    <row r="625" spans="1:10" x14ac:dyDescent="0.25">
      <c r="A625" s="20"/>
      <c r="B625" s="20"/>
      <c r="C625" s="20"/>
      <c r="D625" s="33" t="s">
        <v>729</v>
      </c>
      <c r="E625" s="18">
        <v>1</v>
      </c>
      <c r="F625" s="21">
        <f>SUM(G621:G624)</f>
        <v>3327.04</v>
      </c>
      <c r="G625" s="21">
        <f>ROUND(E625*F625,2)</f>
        <v>3327.04</v>
      </c>
      <c r="H625" s="18">
        <v>1</v>
      </c>
      <c r="I625" s="21">
        <f>SUM(J621:J624)</f>
        <v>0</v>
      </c>
      <c r="J625" s="21">
        <f>ROUND(H625*I625,2)</f>
        <v>0</v>
      </c>
    </row>
    <row r="626" spans="1:10" ht="0.95" customHeight="1" x14ac:dyDescent="0.25">
      <c r="A626" s="22"/>
      <c r="B626" s="22"/>
      <c r="C626" s="22"/>
      <c r="D626" s="34"/>
      <c r="E626" s="22"/>
      <c r="F626" s="22"/>
      <c r="G626" s="22"/>
      <c r="H626" s="22"/>
      <c r="I626" s="22"/>
      <c r="J626" s="22"/>
    </row>
    <row r="627" spans="1:10" x14ac:dyDescent="0.25">
      <c r="A627" s="20"/>
      <c r="B627" s="20"/>
      <c r="C627" s="20"/>
      <c r="D627" s="33" t="s">
        <v>730</v>
      </c>
      <c r="E627" s="18">
        <v>1</v>
      </c>
      <c r="F627" s="21">
        <f>G589+G598+G612+G616+G620</f>
        <v>192617.31</v>
      </c>
      <c r="G627" s="21">
        <f>ROUND(E627*F627,2)</f>
        <v>192617.31</v>
      </c>
      <c r="H627" s="18">
        <v>1</v>
      </c>
      <c r="I627" s="21">
        <f>J589+J598+J612+J616+J620</f>
        <v>0</v>
      </c>
      <c r="J627" s="21">
        <f>ROUND(H627*I627,2)</f>
        <v>0</v>
      </c>
    </row>
    <row r="628" spans="1:10" ht="0.95" customHeight="1" x14ac:dyDescent="0.25">
      <c r="A628" s="22"/>
      <c r="B628" s="22"/>
      <c r="C628" s="22"/>
      <c r="D628" s="34"/>
      <c r="E628" s="22"/>
      <c r="F628" s="22"/>
      <c r="G628" s="22"/>
      <c r="H628" s="22"/>
      <c r="I628" s="22"/>
      <c r="J628" s="22"/>
    </row>
    <row r="629" spans="1:10" x14ac:dyDescent="0.25">
      <c r="A629" s="8" t="s">
        <v>731</v>
      </c>
      <c r="B629" s="8" t="s">
        <v>9</v>
      </c>
      <c r="C629" s="8" t="s">
        <v>10</v>
      </c>
      <c r="D629" s="28" t="s">
        <v>732</v>
      </c>
      <c r="E629" s="9">
        <f t="shared" ref="E629:J629" si="164">E1091</f>
        <v>1</v>
      </c>
      <c r="F629" s="9">
        <f t="shared" si="164"/>
        <v>1117645.98</v>
      </c>
      <c r="G629" s="9">
        <f t="shared" si="164"/>
        <v>1117645.98</v>
      </c>
      <c r="H629" s="9">
        <f t="shared" si="164"/>
        <v>1</v>
      </c>
      <c r="I629" s="9">
        <f t="shared" si="164"/>
        <v>0</v>
      </c>
      <c r="J629" s="9">
        <f t="shared" si="164"/>
        <v>0</v>
      </c>
    </row>
    <row r="630" spans="1:10" x14ac:dyDescent="0.25">
      <c r="A630" s="10" t="s">
        <v>733</v>
      </c>
      <c r="B630" s="10" t="s">
        <v>9</v>
      </c>
      <c r="C630" s="10" t="s">
        <v>10</v>
      </c>
      <c r="D630" s="29" t="s">
        <v>734</v>
      </c>
      <c r="E630" s="11">
        <f t="shared" ref="E630:J630" si="165">E695</f>
        <v>1</v>
      </c>
      <c r="F630" s="11">
        <f t="shared" si="165"/>
        <v>67830.539999999994</v>
      </c>
      <c r="G630" s="11">
        <f t="shared" si="165"/>
        <v>67830.539999999994</v>
      </c>
      <c r="H630" s="11">
        <f t="shared" si="165"/>
        <v>1</v>
      </c>
      <c r="I630" s="11">
        <f t="shared" si="165"/>
        <v>0</v>
      </c>
      <c r="J630" s="11">
        <f t="shared" si="165"/>
        <v>0</v>
      </c>
    </row>
    <row r="631" spans="1:10" x14ac:dyDescent="0.25">
      <c r="A631" s="12" t="s">
        <v>735</v>
      </c>
      <c r="B631" s="12" t="s">
        <v>9</v>
      </c>
      <c r="C631" s="12" t="s">
        <v>22</v>
      </c>
      <c r="D631" s="30" t="s">
        <v>736</v>
      </c>
      <c r="E631" s="13">
        <f t="shared" ref="E631:J631" si="166">E652</f>
        <v>1</v>
      </c>
      <c r="F631" s="13">
        <f t="shared" si="166"/>
        <v>39622.800000000003</v>
      </c>
      <c r="G631" s="13">
        <f t="shared" si="166"/>
        <v>39622.800000000003</v>
      </c>
      <c r="H631" s="13">
        <f t="shared" si="166"/>
        <v>1</v>
      </c>
      <c r="I631" s="13">
        <f t="shared" si="166"/>
        <v>0</v>
      </c>
      <c r="J631" s="13">
        <f t="shared" si="166"/>
        <v>0</v>
      </c>
    </row>
    <row r="632" spans="1:10" x14ac:dyDescent="0.25">
      <c r="A632" s="14" t="s">
        <v>737</v>
      </c>
      <c r="B632" s="14" t="s">
        <v>9</v>
      </c>
      <c r="C632" s="14" t="s">
        <v>22</v>
      </c>
      <c r="D632" s="31" t="s">
        <v>738</v>
      </c>
      <c r="E632" s="15">
        <f t="shared" ref="E632:J632" si="167">E650</f>
        <v>1</v>
      </c>
      <c r="F632" s="15">
        <f t="shared" si="167"/>
        <v>39622.800000000003</v>
      </c>
      <c r="G632" s="15">
        <f t="shared" si="167"/>
        <v>39622.800000000003</v>
      </c>
      <c r="H632" s="15">
        <f t="shared" si="167"/>
        <v>1</v>
      </c>
      <c r="I632" s="15">
        <f t="shared" si="167"/>
        <v>0</v>
      </c>
      <c r="J632" s="15">
        <f t="shared" si="167"/>
        <v>0</v>
      </c>
    </row>
    <row r="633" spans="1:10" x14ac:dyDescent="0.25">
      <c r="A633" s="16" t="s">
        <v>739</v>
      </c>
      <c r="B633" s="17" t="s">
        <v>21</v>
      </c>
      <c r="C633" s="17" t="s">
        <v>22</v>
      </c>
      <c r="D633" s="32" t="s">
        <v>740</v>
      </c>
      <c r="E633" s="18">
        <v>1</v>
      </c>
      <c r="F633" s="18">
        <v>143.57</v>
      </c>
      <c r="G633" s="19">
        <f t="shared" ref="G633:G650" si="168">ROUND(E633*F633,2)</f>
        <v>143.57</v>
      </c>
      <c r="H633" s="18">
        <v>1</v>
      </c>
      <c r="I633" s="36"/>
      <c r="J633" s="19">
        <f t="shared" ref="J633:J650" si="169">ROUND(H633*I633,2)</f>
        <v>0</v>
      </c>
    </row>
    <row r="634" spans="1:10" x14ac:dyDescent="0.25">
      <c r="A634" s="16" t="s">
        <v>741</v>
      </c>
      <c r="B634" s="17" t="s">
        <v>21</v>
      </c>
      <c r="C634" s="17" t="s">
        <v>46</v>
      </c>
      <c r="D634" s="32" t="s">
        <v>742</v>
      </c>
      <c r="E634" s="18">
        <v>1600</v>
      </c>
      <c r="F634" s="18">
        <v>12.63</v>
      </c>
      <c r="G634" s="19">
        <f t="shared" si="168"/>
        <v>20208</v>
      </c>
      <c r="H634" s="18">
        <v>1600</v>
      </c>
      <c r="I634" s="36"/>
      <c r="J634" s="19">
        <f t="shared" si="169"/>
        <v>0</v>
      </c>
    </row>
    <row r="635" spans="1:10" ht="22.5" x14ac:dyDescent="0.25">
      <c r="A635" s="16" t="s">
        <v>743</v>
      </c>
      <c r="B635" s="17" t="s">
        <v>21</v>
      </c>
      <c r="C635" s="17" t="s">
        <v>22</v>
      </c>
      <c r="D635" s="32" t="s">
        <v>744</v>
      </c>
      <c r="E635" s="18">
        <v>14</v>
      </c>
      <c r="F635" s="18">
        <v>78.290000000000006</v>
      </c>
      <c r="G635" s="19">
        <f t="shared" si="168"/>
        <v>1096.06</v>
      </c>
      <c r="H635" s="18">
        <v>14</v>
      </c>
      <c r="I635" s="36"/>
      <c r="J635" s="19">
        <f t="shared" si="169"/>
        <v>0</v>
      </c>
    </row>
    <row r="636" spans="1:10" x14ac:dyDescent="0.25">
      <c r="A636" s="16" t="s">
        <v>745</v>
      </c>
      <c r="B636" s="17" t="s">
        <v>21</v>
      </c>
      <c r="C636" s="17" t="s">
        <v>22</v>
      </c>
      <c r="D636" s="32" t="s">
        <v>746</v>
      </c>
      <c r="E636" s="18">
        <v>25</v>
      </c>
      <c r="F636" s="18">
        <v>73.23</v>
      </c>
      <c r="G636" s="19">
        <f t="shared" si="168"/>
        <v>1830.75</v>
      </c>
      <c r="H636" s="18">
        <v>25</v>
      </c>
      <c r="I636" s="36"/>
      <c r="J636" s="19">
        <f t="shared" si="169"/>
        <v>0</v>
      </c>
    </row>
    <row r="637" spans="1:10" x14ac:dyDescent="0.25">
      <c r="A637" s="16" t="s">
        <v>747</v>
      </c>
      <c r="B637" s="17" t="s">
        <v>21</v>
      </c>
      <c r="C637" s="17" t="s">
        <v>22</v>
      </c>
      <c r="D637" s="32" t="s">
        <v>748</v>
      </c>
      <c r="E637" s="18">
        <v>8</v>
      </c>
      <c r="F637" s="18">
        <v>68.53</v>
      </c>
      <c r="G637" s="19">
        <f t="shared" si="168"/>
        <v>548.24</v>
      </c>
      <c r="H637" s="18">
        <v>8</v>
      </c>
      <c r="I637" s="36"/>
      <c r="J637" s="19">
        <f t="shared" si="169"/>
        <v>0</v>
      </c>
    </row>
    <row r="638" spans="1:10" x14ac:dyDescent="0.25">
      <c r="A638" s="16" t="s">
        <v>749</v>
      </c>
      <c r="B638" s="17" t="s">
        <v>21</v>
      </c>
      <c r="C638" s="17" t="s">
        <v>22</v>
      </c>
      <c r="D638" s="32" t="s">
        <v>750</v>
      </c>
      <c r="E638" s="18">
        <v>8</v>
      </c>
      <c r="F638" s="18">
        <v>111.78</v>
      </c>
      <c r="G638" s="19">
        <f t="shared" si="168"/>
        <v>894.24</v>
      </c>
      <c r="H638" s="18">
        <v>8</v>
      </c>
      <c r="I638" s="36"/>
      <c r="J638" s="19">
        <f t="shared" si="169"/>
        <v>0</v>
      </c>
    </row>
    <row r="639" spans="1:10" ht="22.5" x14ac:dyDescent="0.25">
      <c r="A639" s="16" t="s">
        <v>751</v>
      </c>
      <c r="B639" s="17" t="s">
        <v>21</v>
      </c>
      <c r="C639" s="17" t="s">
        <v>22</v>
      </c>
      <c r="D639" s="32" t="s">
        <v>752</v>
      </c>
      <c r="E639" s="18">
        <v>1</v>
      </c>
      <c r="F639" s="18">
        <v>793.24</v>
      </c>
      <c r="G639" s="19">
        <f t="shared" si="168"/>
        <v>793.24</v>
      </c>
      <c r="H639" s="18">
        <v>1</v>
      </c>
      <c r="I639" s="36"/>
      <c r="J639" s="19">
        <f t="shared" si="169"/>
        <v>0</v>
      </c>
    </row>
    <row r="640" spans="1:10" x14ac:dyDescent="0.25">
      <c r="A640" s="16" t="s">
        <v>753</v>
      </c>
      <c r="B640" s="17" t="s">
        <v>21</v>
      </c>
      <c r="C640" s="17" t="s">
        <v>22</v>
      </c>
      <c r="D640" s="32" t="s">
        <v>754</v>
      </c>
      <c r="E640" s="18">
        <v>1</v>
      </c>
      <c r="F640" s="18">
        <v>923.75</v>
      </c>
      <c r="G640" s="19">
        <f t="shared" si="168"/>
        <v>923.75</v>
      </c>
      <c r="H640" s="18">
        <v>1</v>
      </c>
      <c r="I640" s="36"/>
      <c r="J640" s="19">
        <f t="shared" si="169"/>
        <v>0</v>
      </c>
    </row>
    <row r="641" spans="1:10" ht="22.5" x14ac:dyDescent="0.25">
      <c r="A641" s="16" t="s">
        <v>755</v>
      </c>
      <c r="B641" s="17" t="s">
        <v>21</v>
      </c>
      <c r="C641" s="17" t="s">
        <v>22</v>
      </c>
      <c r="D641" s="32" t="s">
        <v>756</v>
      </c>
      <c r="E641" s="18">
        <v>1</v>
      </c>
      <c r="F641" s="18">
        <v>484.51</v>
      </c>
      <c r="G641" s="19">
        <f t="shared" si="168"/>
        <v>484.51</v>
      </c>
      <c r="H641" s="18">
        <v>1</v>
      </c>
      <c r="I641" s="36"/>
      <c r="J641" s="19">
        <f t="shared" si="169"/>
        <v>0</v>
      </c>
    </row>
    <row r="642" spans="1:10" x14ac:dyDescent="0.25">
      <c r="A642" s="16" t="s">
        <v>757</v>
      </c>
      <c r="B642" s="17" t="s">
        <v>21</v>
      </c>
      <c r="C642" s="17" t="s">
        <v>22</v>
      </c>
      <c r="D642" s="32" t="s">
        <v>758</v>
      </c>
      <c r="E642" s="18">
        <v>5</v>
      </c>
      <c r="F642" s="18">
        <v>170.48</v>
      </c>
      <c r="G642" s="19">
        <f t="shared" si="168"/>
        <v>852.4</v>
      </c>
      <c r="H642" s="18">
        <v>5</v>
      </c>
      <c r="I642" s="36"/>
      <c r="J642" s="19">
        <f t="shared" si="169"/>
        <v>0</v>
      </c>
    </row>
    <row r="643" spans="1:10" x14ac:dyDescent="0.25">
      <c r="A643" s="16" t="s">
        <v>759</v>
      </c>
      <c r="B643" s="17" t="s">
        <v>21</v>
      </c>
      <c r="C643" s="17" t="s">
        <v>22</v>
      </c>
      <c r="D643" s="32" t="s">
        <v>760</v>
      </c>
      <c r="E643" s="18">
        <v>1</v>
      </c>
      <c r="F643" s="18">
        <v>481.53</v>
      </c>
      <c r="G643" s="19">
        <f t="shared" si="168"/>
        <v>481.53</v>
      </c>
      <c r="H643" s="18">
        <v>1</v>
      </c>
      <c r="I643" s="36"/>
      <c r="J643" s="19">
        <f t="shared" si="169"/>
        <v>0</v>
      </c>
    </row>
    <row r="644" spans="1:10" x14ac:dyDescent="0.25">
      <c r="A644" s="16" t="s">
        <v>761</v>
      </c>
      <c r="B644" s="17" t="s">
        <v>21</v>
      </c>
      <c r="C644" s="17" t="s">
        <v>22</v>
      </c>
      <c r="D644" s="32" t="s">
        <v>762</v>
      </c>
      <c r="E644" s="18">
        <v>1</v>
      </c>
      <c r="F644" s="18">
        <v>1117.3699999999999</v>
      </c>
      <c r="G644" s="19">
        <f t="shared" si="168"/>
        <v>1117.3699999999999</v>
      </c>
      <c r="H644" s="18">
        <v>1</v>
      </c>
      <c r="I644" s="36"/>
      <c r="J644" s="19">
        <f t="shared" si="169"/>
        <v>0</v>
      </c>
    </row>
    <row r="645" spans="1:10" x14ac:dyDescent="0.25">
      <c r="A645" s="16" t="s">
        <v>763</v>
      </c>
      <c r="B645" s="17" t="s">
        <v>21</v>
      </c>
      <c r="C645" s="17" t="s">
        <v>22</v>
      </c>
      <c r="D645" s="32" t="s">
        <v>764</v>
      </c>
      <c r="E645" s="18">
        <v>1</v>
      </c>
      <c r="F645" s="18">
        <v>329.21</v>
      </c>
      <c r="G645" s="19">
        <f t="shared" si="168"/>
        <v>329.21</v>
      </c>
      <c r="H645" s="18">
        <v>1</v>
      </c>
      <c r="I645" s="36"/>
      <c r="J645" s="19">
        <f t="shared" si="169"/>
        <v>0</v>
      </c>
    </row>
    <row r="646" spans="1:10" ht="22.5" x14ac:dyDescent="0.25">
      <c r="A646" s="16" t="s">
        <v>765</v>
      </c>
      <c r="B646" s="17" t="s">
        <v>21</v>
      </c>
      <c r="C646" s="17" t="s">
        <v>22</v>
      </c>
      <c r="D646" s="32" t="s">
        <v>766</v>
      </c>
      <c r="E646" s="18">
        <v>1</v>
      </c>
      <c r="F646" s="18">
        <v>1135.6300000000001</v>
      </c>
      <c r="G646" s="19">
        <f t="shared" si="168"/>
        <v>1135.6300000000001</v>
      </c>
      <c r="H646" s="18">
        <v>1</v>
      </c>
      <c r="I646" s="36"/>
      <c r="J646" s="19">
        <f t="shared" si="169"/>
        <v>0</v>
      </c>
    </row>
    <row r="647" spans="1:10" ht="22.5" x14ac:dyDescent="0.25">
      <c r="A647" s="16" t="s">
        <v>767</v>
      </c>
      <c r="B647" s="17" t="s">
        <v>21</v>
      </c>
      <c r="C647" s="17" t="s">
        <v>22</v>
      </c>
      <c r="D647" s="32" t="s">
        <v>768</v>
      </c>
      <c r="E647" s="18">
        <v>1</v>
      </c>
      <c r="F647" s="18">
        <v>4796.3999999999996</v>
      </c>
      <c r="G647" s="19">
        <f t="shared" si="168"/>
        <v>4796.3999999999996</v>
      </c>
      <c r="H647" s="18">
        <v>1</v>
      </c>
      <c r="I647" s="36"/>
      <c r="J647" s="19">
        <f t="shared" si="169"/>
        <v>0</v>
      </c>
    </row>
    <row r="648" spans="1:10" ht="22.5" x14ac:dyDescent="0.25">
      <c r="A648" s="16" t="s">
        <v>769</v>
      </c>
      <c r="B648" s="17" t="s">
        <v>21</v>
      </c>
      <c r="C648" s="17" t="s">
        <v>22</v>
      </c>
      <c r="D648" s="32" t="s">
        <v>770</v>
      </c>
      <c r="E648" s="18">
        <v>1</v>
      </c>
      <c r="F648" s="18">
        <v>2465.4</v>
      </c>
      <c r="G648" s="19">
        <f t="shared" si="168"/>
        <v>2465.4</v>
      </c>
      <c r="H648" s="18">
        <v>1</v>
      </c>
      <c r="I648" s="36"/>
      <c r="J648" s="19">
        <f t="shared" si="169"/>
        <v>0</v>
      </c>
    </row>
    <row r="649" spans="1:10" x14ac:dyDescent="0.25">
      <c r="A649" s="16" t="s">
        <v>771</v>
      </c>
      <c r="B649" s="17" t="s">
        <v>21</v>
      </c>
      <c r="C649" s="17" t="s">
        <v>22</v>
      </c>
      <c r="D649" s="32" t="s">
        <v>772</v>
      </c>
      <c r="E649" s="18">
        <v>1</v>
      </c>
      <c r="F649" s="18">
        <v>1522.5</v>
      </c>
      <c r="G649" s="19">
        <f t="shared" si="168"/>
        <v>1522.5</v>
      </c>
      <c r="H649" s="18">
        <v>1</v>
      </c>
      <c r="I649" s="36"/>
      <c r="J649" s="19">
        <f t="shared" si="169"/>
        <v>0</v>
      </c>
    </row>
    <row r="650" spans="1:10" x14ac:dyDescent="0.25">
      <c r="A650" s="20"/>
      <c r="B650" s="20"/>
      <c r="C650" s="20"/>
      <c r="D650" s="33" t="s">
        <v>773</v>
      </c>
      <c r="E650" s="18">
        <v>1</v>
      </c>
      <c r="F650" s="21">
        <f>SUM(G633:G649)</f>
        <v>39622.800000000003</v>
      </c>
      <c r="G650" s="21">
        <f t="shared" si="168"/>
        <v>39622.800000000003</v>
      </c>
      <c r="H650" s="18">
        <v>1</v>
      </c>
      <c r="I650" s="21">
        <f>SUM(J633:J649)</f>
        <v>0</v>
      </c>
      <c r="J650" s="21">
        <f t="shared" si="169"/>
        <v>0</v>
      </c>
    </row>
    <row r="651" spans="1:10" ht="0.95" customHeight="1" x14ac:dyDescent="0.25">
      <c r="A651" s="22"/>
      <c r="B651" s="22"/>
      <c r="C651" s="22"/>
      <c r="D651" s="34"/>
      <c r="E651" s="22"/>
      <c r="F651" s="22"/>
      <c r="G651" s="22"/>
      <c r="H651" s="22"/>
      <c r="I651" s="22"/>
      <c r="J651" s="22"/>
    </row>
    <row r="652" spans="1:10" x14ac:dyDescent="0.25">
      <c r="A652" s="20"/>
      <c r="B652" s="20"/>
      <c r="C652" s="20"/>
      <c r="D652" s="33" t="s">
        <v>774</v>
      </c>
      <c r="E652" s="18">
        <v>1</v>
      </c>
      <c r="F652" s="21">
        <f>G632</f>
        <v>39622.800000000003</v>
      </c>
      <c r="G652" s="21">
        <f>ROUND(E652*F652,2)</f>
        <v>39622.800000000003</v>
      </c>
      <c r="H652" s="18">
        <v>1</v>
      </c>
      <c r="I652" s="21">
        <f>J632</f>
        <v>0</v>
      </c>
      <c r="J652" s="21">
        <f>ROUND(H652*I652,2)</f>
        <v>0</v>
      </c>
    </row>
    <row r="653" spans="1:10" ht="0.95" customHeight="1" x14ac:dyDescent="0.25">
      <c r="A653" s="22"/>
      <c r="B653" s="22"/>
      <c r="C653" s="22"/>
      <c r="D653" s="34"/>
      <c r="E653" s="22"/>
      <c r="F653" s="22"/>
      <c r="G653" s="22"/>
      <c r="H653" s="22"/>
      <c r="I653" s="22"/>
      <c r="J653" s="22"/>
    </row>
    <row r="654" spans="1:10" x14ac:dyDescent="0.25">
      <c r="A654" s="12" t="s">
        <v>775</v>
      </c>
      <c r="B654" s="12" t="s">
        <v>9</v>
      </c>
      <c r="C654" s="12" t="s">
        <v>22</v>
      </c>
      <c r="D654" s="30" t="s">
        <v>776</v>
      </c>
      <c r="E654" s="13">
        <f t="shared" ref="E654:J654" si="170">E662</f>
        <v>1</v>
      </c>
      <c r="F654" s="13">
        <f t="shared" si="170"/>
        <v>2979.63</v>
      </c>
      <c r="G654" s="13">
        <f t="shared" si="170"/>
        <v>2979.63</v>
      </c>
      <c r="H654" s="13">
        <f t="shared" si="170"/>
        <v>1</v>
      </c>
      <c r="I654" s="13">
        <f t="shared" si="170"/>
        <v>0</v>
      </c>
      <c r="J654" s="13">
        <f t="shared" si="170"/>
        <v>0</v>
      </c>
    </row>
    <row r="655" spans="1:10" x14ac:dyDescent="0.25">
      <c r="A655" s="14" t="s">
        <v>777</v>
      </c>
      <c r="B655" s="14" t="s">
        <v>9</v>
      </c>
      <c r="C655" s="14" t="s">
        <v>22</v>
      </c>
      <c r="D655" s="31" t="s">
        <v>778</v>
      </c>
      <c r="E655" s="15">
        <f t="shared" ref="E655:J655" si="171">E659</f>
        <v>1</v>
      </c>
      <c r="F655" s="15">
        <f t="shared" si="171"/>
        <v>1798.63</v>
      </c>
      <c r="G655" s="15">
        <f t="shared" si="171"/>
        <v>1798.63</v>
      </c>
      <c r="H655" s="15">
        <f t="shared" si="171"/>
        <v>1</v>
      </c>
      <c r="I655" s="15">
        <f t="shared" si="171"/>
        <v>0</v>
      </c>
      <c r="J655" s="15">
        <f t="shared" si="171"/>
        <v>0</v>
      </c>
    </row>
    <row r="656" spans="1:10" x14ac:dyDescent="0.25">
      <c r="A656" s="16" t="s">
        <v>779</v>
      </c>
      <c r="B656" s="17" t="s">
        <v>21</v>
      </c>
      <c r="C656" s="17" t="s">
        <v>22</v>
      </c>
      <c r="D656" s="32" t="s">
        <v>780</v>
      </c>
      <c r="E656" s="18">
        <v>15</v>
      </c>
      <c r="F656" s="18">
        <v>90</v>
      </c>
      <c r="G656" s="19">
        <f>ROUND(E656*F656,2)</f>
        <v>1350</v>
      </c>
      <c r="H656" s="18">
        <v>15</v>
      </c>
      <c r="I656" s="36"/>
      <c r="J656" s="19">
        <f>ROUND(H656*I656,2)</f>
        <v>0</v>
      </c>
    </row>
    <row r="657" spans="1:10" x14ac:dyDescent="0.25">
      <c r="A657" s="16" t="s">
        <v>781</v>
      </c>
      <c r="B657" s="17" t="s">
        <v>21</v>
      </c>
      <c r="C657" s="17" t="s">
        <v>22</v>
      </c>
      <c r="D657" s="32" t="s">
        <v>782</v>
      </c>
      <c r="E657" s="18">
        <v>1</v>
      </c>
      <c r="F657" s="18">
        <v>164.62</v>
      </c>
      <c r="G657" s="19">
        <f>ROUND(E657*F657,2)</f>
        <v>164.62</v>
      </c>
      <c r="H657" s="18">
        <v>1</v>
      </c>
      <c r="I657" s="36"/>
      <c r="J657" s="19">
        <f>ROUND(H657*I657,2)</f>
        <v>0</v>
      </c>
    </row>
    <row r="658" spans="1:10" x14ac:dyDescent="0.25">
      <c r="A658" s="16" t="s">
        <v>783</v>
      </c>
      <c r="B658" s="17" t="s">
        <v>21</v>
      </c>
      <c r="C658" s="17" t="s">
        <v>22</v>
      </c>
      <c r="D658" s="32" t="s">
        <v>784</v>
      </c>
      <c r="E658" s="18">
        <v>1</v>
      </c>
      <c r="F658" s="18">
        <v>284.01</v>
      </c>
      <c r="G658" s="19">
        <f>ROUND(E658*F658,2)</f>
        <v>284.01</v>
      </c>
      <c r="H658" s="18">
        <v>1</v>
      </c>
      <c r="I658" s="36"/>
      <c r="J658" s="19">
        <f>ROUND(H658*I658,2)</f>
        <v>0</v>
      </c>
    </row>
    <row r="659" spans="1:10" x14ac:dyDescent="0.25">
      <c r="A659" s="20"/>
      <c r="B659" s="20"/>
      <c r="C659" s="20"/>
      <c r="D659" s="33" t="s">
        <v>785</v>
      </c>
      <c r="E659" s="18">
        <v>1</v>
      </c>
      <c r="F659" s="21">
        <f>SUM(G656:G658)</f>
        <v>1798.63</v>
      </c>
      <c r="G659" s="21">
        <f>ROUND(E659*F659,2)</f>
        <v>1798.63</v>
      </c>
      <c r="H659" s="18">
        <v>1</v>
      </c>
      <c r="I659" s="21">
        <f>SUM(J656:J658)</f>
        <v>0</v>
      </c>
      <c r="J659" s="21">
        <f>ROUND(H659*I659,2)</f>
        <v>0</v>
      </c>
    </row>
    <row r="660" spans="1:10" ht="0.95" customHeight="1" x14ac:dyDescent="0.25">
      <c r="A660" s="22"/>
      <c r="B660" s="22"/>
      <c r="C660" s="22"/>
      <c r="D660" s="34"/>
      <c r="E660" s="22"/>
      <c r="F660" s="22"/>
      <c r="G660" s="22"/>
      <c r="H660" s="22"/>
      <c r="I660" s="22"/>
      <c r="J660" s="22"/>
    </row>
    <row r="661" spans="1:10" x14ac:dyDescent="0.25">
      <c r="A661" s="16" t="s">
        <v>786</v>
      </c>
      <c r="B661" s="17" t="s">
        <v>21</v>
      </c>
      <c r="C661" s="17" t="s">
        <v>22</v>
      </c>
      <c r="D661" s="32" t="s">
        <v>787</v>
      </c>
      <c r="E661" s="18">
        <v>1</v>
      </c>
      <c r="F661" s="18">
        <v>1181</v>
      </c>
      <c r="G661" s="19">
        <f>ROUND(E661*F661,2)</f>
        <v>1181</v>
      </c>
      <c r="H661" s="18">
        <v>1</v>
      </c>
      <c r="I661" s="36"/>
      <c r="J661" s="19">
        <f>ROUND(H661*I661,2)</f>
        <v>0</v>
      </c>
    </row>
    <row r="662" spans="1:10" x14ac:dyDescent="0.25">
      <c r="A662" s="20"/>
      <c r="B662" s="20"/>
      <c r="C662" s="20"/>
      <c r="D662" s="33" t="s">
        <v>788</v>
      </c>
      <c r="E662" s="18">
        <v>1</v>
      </c>
      <c r="F662" s="21">
        <f>G655+G661</f>
        <v>2979.63</v>
      </c>
      <c r="G662" s="21">
        <f>ROUND(E662*F662,2)</f>
        <v>2979.63</v>
      </c>
      <c r="H662" s="18">
        <v>1</v>
      </c>
      <c r="I662" s="21">
        <f>J655+J661</f>
        <v>0</v>
      </c>
      <c r="J662" s="21">
        <f>ROUND(H662*I662,2)</f>
        <v>0</v>
      </c>
    </row>
    <row r="663" spans="1:10" ht="0.95" customHeight="1" x14ac:dyDescent="0.25">
      <c r="A663" s="22"/>
      <c r="B663" s="22"/>
      <c r="C663" s="22"/>
      <c r="D663" s="34"/>
      <c r="E663" s="22"/>
      <c r="F663" s="22"/>
      <c r="G663" s="22"/>
      <c r="H663" s="22"/>
      <c r="I663" s="22"/>
      <c r="J663" s="22"/>
    </row>
    <row r="664" spans="1:10" x14ac:dyDescent="0.25">
      <c r="A664" s="12" t="s">
        <v>789</v>
      </c>
      <c r="B664" s="12" t="s">
        <v>9</v>
      </c>
      <c r="C664" s="12" t="s">
        <v>22</v>
      </c>
      <c r="D664" s="30" t="s">
        <v>790</v>
      </c>
      <c r="E664" s="13">
        <f t="shared" ref="E664:J664" si="172">E678</f>
        <v>1</v>
      </c>
      <c r="F664" s="13">
        <f t="shared" si="172"/>
        <v>1873.33</v>
      </c>
      <c r="G664" s="13">
        <f t="shared" si="172"/>
        <v>1873.33</v>
      </c>
      <c r="H664" s="13">
        <f t="shared" si="172"/>
        <v>1</v>
      </c>
      <c r="I664" s="13">
        <f t="shared" si="172"/>
        <v>0</v>
      </c>
      <c r="J664" s="13">
        <f t="shared" si="172"/>
        <v>0</v>
      </c>
    </row>
    <row r="665" spans="1:10" x14ac:dyDescent="0.25">
      <c r="A665" s="14" t="s">
        <v>791</v>
      </c>
      <c r="B665" s="14" t="s">
        <v>9</v>
      </c>
      <c r="C665" s="14" t="s">
        <v>10</v>
      </c>
      <c r="D665" s="31" t="s">
        <v>792</v>
      </c>
      <c r="E665" s="15">
        <f t="shared" ref="E665:J665" si="173">E670</f>
        <v>1</v>
      </c>
      <c r="F665" s="15">
        <f t="shared" si="173"/>
        <v>985.55</v>
      </c>
      <c r="G665" s="15">
        <f t="shared" si="173"/>
        <v>985.55</v>
      </c>
      <c r="H665" s="15">
        <f t="shared" si="173"/>
        <v>1</v>
      </c>
      <c r="I665" s="15">
        <f t="shared" si="173"/>
        <v>0</v>
      </c>
      <c r="J665" s="15">
        <f t="shared" si="173"/>
        <v>0</v>
      </c>
    </row>
    <row r="666" spans="1:10" ht="22.5" x14ac:dyDescent="0.25">
      <c r="A666" s="16" t="s">
        <v>793</v>
      </c>
      <c r="B666" s="17" t="s">
        <v>21</v>
      </c>
      <c r="C666" s="17" t="s">
        <v>22</v>
      </c>
      <c r="D666" s="32" t="s">
        <v>794</v>
      </c>
      <c r="E666" s="18">
        <v>3</v>
      </c>
      <c r="F666" s="18">
        <v>61.05</v>
      </c>
      <c r="G666" s="19">
        <f>ROUND(E666*F666,2)</f>
        <v>183.15</v>
      </c>
      <c r="H666" s="18">
        <v>3</v>
      </c>
      <c r="I666" s="36"/>
      <c r="J666" s="19">
        <f>ROUND(H666*I666,2)</f>
        <v>0</v>
      </c>
    </row>
    <row r="667" spans="1:10" ht="22.5" x14ac:dyDescent="0.25">
      <c r="A667" s="16" t="s">
        <v>795</v>
      </c>
      <c r="B667" s="17" t="s">
        <v>21</v>
      </c>
      <c r="C667" s="17" t="s">
        <v>22</v>
      </c>
      <c r="D667" s="32" t="s">
        <v>796</v>
      </c>
      <c r="E667" s="18">
        <v>3</v>
      </c>
      <c r="F667" s="18">
        <v>61.05</v>
      </c>
      <c r="G667" s="19">
        <f>ROUND(E667*F667,2)</f>
        <v>183.15</v>
      </c>
      <c r="H667" s="18">
        <v>3</v>
      </c>
      <c r="I667" s="36"/>
      <c r="J667" s="19">
        <f>ROUND(H667*I667,2)</f>
        <v>0</v>
      </c>
    </row>
    <row r="668" spans="1:10" ht="22.5" x14ac:dyDescent="0.25">
      <c r="A668" s="16" t="s">
        <v>797</v>
      </c>
      <c r="B668" s="17" t="s">
        <v>21</v>
      </c>
      <c r="C668" s="17" t="s">
        <v>22</v>
      </c>
      <c r="D668" s="32" t="s">
        <v>798</v>
      </c>
      <c r="E668" s="18">
        <v>20</v>
      </c>
      <c r="F668" s="18">
        <v>27.91</v>
      </c>
      <c r="G668" s="19">
        <f>ROUND(E668*F668,2)</f>
        <v>558.20000000000005</v>
      </c>
      <c r="H668" s="18">
        <v>20</v>
      </c>
      <c r="I668" s="36"/>
      <c r="J668" s="19">
        <f>ROUND(H668*I668,2)</f>
        <v>0</v>
      </c>
    </row>
    <row r="669" spans="1:10" ht="22.5" x14ac:dyDescent="0.25">
      <c r="A669" s="16" t="s">
        <v>799</v>
      </c>
      <c r="B669" s="17" t="s">
        <v>21</v>
      </c>
      <c r="C669" s="17" t="s">
        <v>22</v>
      </c>
      <c r="D669" s="32" t="s">
        <v>800</v>
      </c>
      <c r="E669" s="18">
        <v>1</v>
      </c>
      <c r="F669" s="18">
        <v>61.05</v>
      </c>
      <c r="G669" s="19">
        <f>ROUND(E669*F669,2)</f>
        <v>61.05</v>
      </c>
      <c r="H669" s="18">
        <v>1</v>
      </c>
      <c r="I669" s="36"/>
      <c r="J669" s="19">
        <f>ROUND(H669*I669,2)</f>
        <v>0</v>
      </c>
    </row>
    <row r="670" spans="1:10" x14ac:dyDescent="0.25">
      <c r="A670" s="20"/>
      <c r="B670" s="20"/>
      <c r="C670" s="20"/>
      <c r="D670" s="33" t="s">
        <v>801</v>
      </c>
      <c r="E670" s="18">
        <v>1</v>
      </c>
      <c r="F670" s="21">
        <f>SUM(G666:G669)</f>
        <v>985.55</v>
      </c>
      <c r="G670" s="21">
        <f>ROUND(E670*F670,2)</f>
        <v>985.55</v>
      </c>
      <c r="H670" s="18">
        <v>1</v>
      </c>
      <c r="I670" s="21">
        <f>SUM(J666:J669)</f>
        <v>0</v>
      </c>
      <c r="J670" s="21">
        <f>ROUND(H670*I670,2)</f>
        <v>0</v>
      </c>
    </row>
    <row r="671" spans="1:10" ht="0.95" customHeight="1" x14ac:dyDescent="0.25">
      <c r="A671" s="22"/>
      <c r="B671" s="22"/>
      <c r="C671" s="22"/>
      <c r="D671" s="34"/>
      <c r="E671" s="22"/>
      <c r="F671" s="22"/>
      <c r="G671" s="22"/>
      <c r="H671" s="22"/>
      <c r="I671" s="22"/>
      <c r="J671" s="22"/>
    </row>
    <row r="672" spans="1:10" x14ac:dyDescent="0.25">
      <c r="A672" s="14" t="s">
        <v>802</v>
      </c>
      <c r="B672" s="14" t="s">
        <v>9</v>
      </c>
      <c r="C672" s="14" t="s">
        <v>10</v>
      </c>
      <c r="D672" s="31" t="s">
        <v>803</v>
      </c>
      <c r="E672" s="15">
        <f t="shared" ref="E672:J672" si="174">E676</f>
        <v>1</v>
      </c>
      <c r="F672" s="15">
        <f t="shared" si="174"/>
        <v>887.78</v>
      </c>
      <c r="G672" s="15">
        <f t="shared" si="174"/>
        <v>887.78</v>
      </c>
      <c r="H672" s="15">
        <f t="shared" si="174"/>
        <v>1</v>
      </c>
      <c r="I672" s="15">
        <f t="shared" si="174"/>
        <v>0</v>
      </c>
      <c r="J672" s="15">
        <f t="shared" si="174"/>
        <v>0</v>
      </c>
    </row>
    <row r="673" spans="1:10" ht="22.5" x14ac:dyDescent="0.25">
      <c r="A673" s="16" t="s">
        <v>804</v>
      </c>
      <c r="B673" s="17" t="s">
        <v>21</v>
      </c>
      <c r="C673" s="17" t="s">
        <v>22</v>
      </c>
      <c r="D673" s="32" t="s">
        <v>805</v>
      </c>
      <c r="E673" s="18">
        <v>5</v>
      </c>
      <c r="F673" s="18">
        <v>38.26</v>
      </c>
      <c r="G673" s="19">
        <f>ROUND(E673*F673,2)</f>
        <v>191.3</v>
      </c>
      <c r="H673" s="18">
        <v>5</v>
      </c>
      <c r="I673" s="36"/>
      <c r="J673" s="19">
        <f>ROUND(H673*I673,2)</f>
        <v>0</v>
      </c>
    </row>
    <row r="674" spans="1:10" ht="22.5" x14ac:dyDescent="0.25">
      <c r="A674" s="16" t="s">
        <v>806</v>
      </c>
      <c r="B674" s="17" t="s">
        <v>21</v>
      </c>
      <c r="C674" s="17" t="s">
        <v>22</v>
      </c>
      <c r="D674" s="32" t="s">
        <v>805</v>
      </c>
      <c r="E674" s="18">
        <v>2</v>
      </c>
      <c r="F674" s="18">
        <v>32.74</v>
      </c>
      <c r="G674" s="19">
        <f>ROUND(E674*F674,2)</f>
        <v>65.48</v>
      </c>
      <c r="H674" s="18">
        <v>2</v>
      </c>
      <c r="I674" s="36"/>
      <c r="J674" s="19">
        <f>ROUND(H674*I674,2)</f>
        <v>0</v>
      </c>
    </row>
    <row r="675" spans="1:10" ht="22.5" x14ac:dyDescent="0.25">
      <c r="A675" s="16" t="s">
        <v>807</v>
      </c>
      <c r="B675" s="17" t="s">
        <v>21</v>
      </c>
      <c r="C675" s="17" t="s">
        <v>22</v>
      </c>
      <c r="D675" s="32" t="s">
        <v>805</v>
      </c>
      <c r="E675" s="18">
        <v>25</v>
      </c>
      <c r="F675" s="18">
        <v>25.24</v>
      </c>
      <c r="G675" s="19">
        <f>ROUND(E675*F675,2)</f>
        <v>631</v>
      </c>
      <c r="H675" s="18">
        <v>25</v>
      </c>
      <c r="I675" s="36"/>
      <c r="J675" s="19">
        <f>ROUND(H675*I675,2)</f>
        <v>0</v>
      </c>
    </row>
    <row r="676" spans="1:10" x14ac:dyDescent="0.25">
      <c r="A676" s="20"/>
      <c r="B676" s="20"/>
      <c r="C676" s="20"/>
      <c r="D676" s="33" t="s">
        <v>808</v>
      </c>
      <c r="E676" s="18">
        <v>1</v>
      </c>
      <c r="F676" s="21">
        <f>SUM(G673:G675)</f>
        <v>887.78</v>
      </c>
      <c r="G676" s="21">
        <f>ROUND(E676*F676,2)</f>
        <v>887.78</v>
      </c>
      <c r="H676" s="18">
        <v>1</v>
      </c>
      <c r="I676" s="21">
        <f>SUM(J673:J675)</f>
        <v>0</v>
      </c>
      <c r="J676" s="21">
        <f>ROUND(H676*I676,2)</f>
        <v>0</v>
      </c>
    </row>
    <row r="677" spans="1:10" ht="0.95" customHeight="1" x14ac:dyDescent="0.25">
      <c r="A677" s="22"/>
      <c r="B677" s="22"/>
      <c r="C677" s="22"/>
      <c r="D677" s="34"/>
      <c r="E677" s="22"/>
      <c r="F677" s="22"/>
      <c r="G677" s="22"/>
      <c r="H677" s="22"/>
      <c r="I677" s="22"/>
      <c r="J677" s="22"/>
    </row>
    <row r="678" spans="1:10" x14ac:dyDescent="0.25">
      <c r="A678" s="20"/>
      <c r="B678" s="20"/>
      <c r="C678" s="20"/>
      <c r="D678" s="33" t="s">
        <v>809</v>
      </c>
      <c r="E678" s="18">
        <v>1</v>
      </c>
      <c r="F678" s="21">
        <f>G665+G672</f>
        <v>1873.33</v>
      </c>
      <c r="G678" s="21">
        <f>ROUND(E678*F678,2)</f>
        <v>1873.33</v>
      </c>
      <c r="H678" s="18">
        <v>1</v>
      </c>
      <c r="I678" s="21">
        <f>J665+J672</f>
        <v>0</v>
      </c>
      <c r="J678" s="21">
        <f>ROUND(H678*I678,2)</f>
        <v>0</v>
      </c>
    </row>
    <row r="679" spans="1:10" ht="0.95" customHeight="1" x14ac:dyDescent="0.25">
      <c r="A679" s="22"/>
      <c r="B679" s="22"/>
      <c r="C679" s="22"/>
      <c r="D679" s="34"/>
      <c r="E679" s="22"/>
      <c r="F679" s="22"/>
      <c r="G679" s="22"/>
      <c r="H679" s="22"/>
      <c r="I679" s="22"/>
      <c r="J679" s="22"/>
    </row>
    <row r="680" spans="1:10" x14ac:dyDescent="0.25">
      <c r="A680" s="12" t="s">
        <v>810</v>
      </c>
      <c r="B680" s="12" t="s">
        <v>9</v>
      </c>
      <c r="C680" s="12" t="s">
        <v>22</v>
      </c>
      <c r="D680" s="30" t="s">
        <v>103</v>
      </c>
      <c r="E680" s="13">
        <f t="shared" ref="E680:J680" si="175">E683</f>
        <v>1</v>
      </c>
      <c r="F680" s="13">
        <f t="shared" si="175"/>
        <v>5279.4</v>
      </c>
      <c r="G680" s="13">
        <f t="shared" si="175"/>
        <v>5279.4</v>
      </c>
      <c r="H680" s="13">
        <f t="shared" si="175"/>
        <v>1</v>
      </c>
      <c r="I680" s="13">
        <f t="shared" si="175"/>
        <v>0</v>
      </c>
      <c r="J680" s="13">
        <f t="shared" si="175"/>
        <v>0</v>
      </c>
    </row>
    <row r="681" spans="1:10" ht="22.5" x14ac:dyDescent="0.25">
      <c r="A681" s="16" t="s">
        <v>811</v>
      </c>
      <c r="B681" s="17" t="s">
        <v>21</v>
      </c>
      <c r="C681" s="17" t="s">
        <v>22</v>
      </c>
      <c r="D681" s="32" t="s">
        <v>812</v>
      </c>
      <c r="E681" s="18">
        <v>1</v>
      </c>
      <c r="F681" s="18">
        <v>3861.9</v>
      </c>
      <c r="G681" s="19">
        <f>ROUND(E681*F681,2)</f>
        <v>3861.9</v>
      </c>
      <c r="H681" s="18">
        <v>1</v>
      </c>
      <c r="I681" s="36"/>
      <c r="J681" s="19">
        <f>ROUND(H681*I681,2)</f>
        <v>0</v>
      </c>
    </row>
    <row r="682" spans="1:10" x14ac:dyDescent="0.25">
      <c r="A682" s="16" t="s">
        <v>813</v>
      </c>
      <c r="B682" s="17" t="s">
        <v>21</v>
      </c>
      <c r="C682" s="17" t="s">
        <v>22</v>
      </c>
      <c r="D682" s="32" t="s">
        <v>814</v>
      </c>
      <c r="E682" s="18">
        <v>1</v>
      </c>
      <c r="F682" s="18">
        <v>1417.5</v>
      </c>
      <c r="G682" s="19">
        <f>ROUND(E682*F682,2)</f>
        <v>1417.5</v>
      </c>
      <c r="H682" s="18">
        <v>1</v>
      </c>
      <c r="I682" s="36"/>
      <c r="J682" s="19">
        <f>ROUND(H682*I682,2)</f>
        <v>0</v>
      </c>
    </row>
    <row r="683" spans="1:10" x14ac:dyDescent="0.25">
      <c r="A683" s="20"/>
      <c r="B683" s="20"/>
      <c r="C683" s="20"/>
      <c r="D683" s="33" t="s">
        <v>815</v>
      </c>
      <c r="E683" s="18">
        <v>1</v>
      </c>
      <c r="F683" s="21">
        <f>SUM(G681:G682)</f>
        <v>5279.4</v>
      </c>
      <c r="G683" s="21">
        <f>ROUND(E683*F683,2)</f>
        <v>5279.4</v>
      </c>
      <c r="H683" s="18">
        <v>1</v>
      </c>
      <c r="I683" s="21">
        <f>SUM(J681:J682)</f>
        <v>0</v>
      </c>
      <c r="J683" s="21">
        <f>ROUND(H683*I683,2)</f>
        <v>0</v>
      </c>
    </row>
    <row r="684" spans="1:10" ht="0.95" customHeight="1" x14ac:dyDescent="0.25">
      <c r="A684" s="22"/>
      <c r="B684" s="22"/>
      <c r="C684" s="22"/>
      <c r="D684" s="34"/>
      <c r="E684" s="22"/>
      <c r="F684" s="22"/>
      <c r="G684" s="22"/>
      <c r="H684" s="22"/>
      <c r="I684" s="22"/>
      <c r="J684" s="22"/>
    </row>
    <row r="685" spans="1:10" x14ac:dyDescent="0.25">
      <c r="A685" s="12" t="s">
        <v>816</v>
      </c>
      <c r="B685" s="12" t="s">
        <v>9</v>
      </c>
      <c r="C685" s="12" t="s">
        <v>22</v>
      </c>
      <c r="D685" s="30" t="s">
        <v>817</v>
      </c>
      <c r="E685" s="13">
        <f t="shared" ref="E685:J685" si="176">E693</f>
        <v>1</v>
      </c>
      <c r="F685" s="13">
        <f t="shared" si="176"/>
        <v>18075.38</v>
      </c>
      <c r="G685" s="13">
        <f t="shared" si="176"/>
        <v>18075.38</v>
      </c>
      <c r="H685" s="13">
        <f t="shared" si="176"/>
        <v>1</v>
      </c>
      <c r="I685" s="13">
        <f t="shared" si="176"/>
        <v>0</v>
      </c>
      <c r="J685" s="13">
        <f t="shared" si="176"/>
        <v>0</v>
      </c>
    </row>
    <row r="686" spans="1:10" ht="22.5" x14ac:dyDescent="0.25">
      <c r="A686" s="16" t="s">
        <v>818</v>
      </c>
      <c r="B686" s="17" t="s">
        <v>21</v>
      </c>
      <c r="C686" s="17" t="s">
        <v>22</v>
      </c>
      <c r="D686" s="32" t="s">
        <v>819</v>
      </c>
      <c r="E686" s="18">
        <v>1</v>
      </c>
      <c r="F686" s="18">
        <v>6134.97</v>
      </c>
      <c r="G686" s="19">
        <f t="shared" ref="G686:G693" si="177">ROUND(E686*F686,2)</f>
        <v>6134.97</v>
      </c>
      <c r="H686" s="18">
        <v>1</v>
      </c>
      <c r="I686" s="36"/>
      <c r="J686" s="19">
        <f t="shared" ref="J686:J693" si="178">ROUND(H686*I686,2)</f>
        <v>0</v>
      </c>
    </row>
    <row r="687" spans="1:10" ht="22.5" x14ac:dyDescent="0.25">
      <c r="A687" s="16" t="s">
        <v>820</v>
      </c>
      <c r="B687" s="17" t="s">
        <v>21</v>
      </c>
      <c r="C687" s="17" t="s">
        <v>22</v>
      </c>
      <c r="D687" s="32" t="s">
        <v>821</v>
      </c>
      <c r="E687" s="18">
        <v>1</v>
      </c>
      <c r="F687" s="18">
        <v>2164.34</v>
      </c>
      <c r="G687" s="19">
        <f t="shared" si="177"/>
        <v>2164.34</v>
      </c>
      <c r="H687" s="18">
        <v>1</v>
      </c>
      <c r="I687" s="36"/>
      <c r="J687" s="19">
        <f t="shared" si="178"/>
        <v>0</v>
      </c>
    </row>
    <row r="688" spans="1:10" ht="22.5" x14ac:dyDescent="0.25">
      <c r="A688" s="16" t="s">
        <v>822</v>
      </c>
      <c r="B688" s="17" t="s">
        <v>21</v>
      </c>
      <c r="C688" s="17" t="s">
        <v>22</v>
      </c>
      <c r="D688" s="32" t="s">
        <v>823</v>
      </c>
      <c r="E688" s="18">
        <v>1</v>
      </c>
      <c r="F688" s="18">
        <v>2119.13</v>
      </c>
      <c r="G688" s="19">
        <f t="shared" si="177"/>
        <v>2119.13</v>
      </c>
      <c r="H688" s="18">
        <v>1</v>
      </c>
      <c r="I688" s="36"/>
      <c r="J688" s="19">
        <f t="shared" si="178"/>
        <v>0</v>
      </c>
    </row>
    <row r="689" spans="1:10" ht="22.5" x14ac:dyDescent="0.25">
      <c r="A689" s="16" t="s">
        <v>824</v>
      </c>
      <c r="B689" s="17" t="s">
        <v>21</v>
      </c>
      <c r="C689" s="17" t="s">
        <v>22</v>
      </c>
      <c r="D689" s="32" t="s">
        <v>825</v>
      </c>
      <c r="E689" s="18">
        <v>1</v>
      </c>
      <c r="F689" s="18">
        <v>1731.23</v>
      </c>
      <c r="G689" s="19">
        <f t="shared" si="177"/>
        <v>1731.23</v>
      </c>
      <c r="H689" s="18">
        <v>1</v>
      </c>
      <c r="I689" s="36"/>
      <c r="J689" s="19">
        <f t="shared" si="178"/>
        <v>0</v>
      </c>
    </row>
    <row r="690" spans="1:10" x14ac:dyDescent="0.25">
      <c r="A690" s="16" t="s">
        <v>826</v>
      </c>
      <c r="B690" s="17" t="s">
        <v>21</v>
      </c>
      <c r="C690" s="17" t="s">
        <v>22</v>
      </c>
      <c r="D690" s="32" t="s">
        <v>827</v>
      </c>
      <c r="E690" s="18">
        <v>1</v>
      </c>
      <c r="F690" s="18">
        <v>3059.66</v>
      </c>
      <c r="G690" s="19">
        <f t="shared" si="177"/>
        <v>3059.66</v>
      </c>
      <c r="H690" s="18">
        <v>1</v>
      </c>
      <c r="I690" s="36"/>
      <c r="J690" s="19">
        <f t="shared" si="178"/>
        <v>0</v>
      </c>
    </row>
    <row r="691" spans="1:10" x14ac:dyDescent="0.25">
      <c r="A691" s="16" t="s">
        <v>828</v>
      </c>
      <c r="B691" s="17" t="s">
        <v>21</v>
      </c>
      <c r="C691" s="17" t="s">
        <v>22</v>
      </c>
      <c r="D691" s="32" t="s">
        <v>829</v>
      </c>
      <c r="E691" s="18">
        <v>1</v>
      </c>
      <c r="F691" s="18">
        <v>923.55</v>
      </c>
      <c r="G691" s="19">
        <f t="shared" si="177"/>
        <v>923.55</v>
      </c>
      <c r="H691" s="18">
        <v>1</v>
      </c>
      <c r="I691" s="36"/>
      <c r="J691" s="19">
        <f t="shared" si="178"/>
        <v>0</v>
      </c>
    </row>
    <row r="692" spans="1:10" ht="22.5" x14ac:dyDescent="0.25">
      <c r="A692" s="16" t="s">
        <v>830</v>
      </c>
      <c r="B692" s="17" t="s">
        <v>21</v>
      </c>
      <c r="C692" s="17" t="s">
        <v>22</v>
      </c>
      <c r="D692" s="32" t="s">
        <v>831</v>
      </c>
      <c r="E692" s="18">
        <v>1</v>
      </c>
      <c r="F692" s="18">
        <v>1942.5</v>
      </c>
      <c r="G692" s="19">
        <f t="shared" si="177"/>
        <v>1942.5</v>
      </c>
      <c r="H692" s="18">
        <v>1</v>
      </c>
      <c r="I692" s="36"/>
      <c r="J692" s="19">
        <f t="shared" si="178"/>
        <v>0</v>
      </c>
    </row>
    <row r="693" spans="1:10" x14ac:dyDescent="0.25">
      <c r="A693" s="20"/>
      <c r="B693" s="20"/>
      <c r="C693" s="20"/>
      <c r="D693" s="33" t="s">
        <v>832</v>
      </c>
      <c r="E693" s="18">
        <v>1</v>
      </c>
      <c r="F693" s="21">
        <f>SUM(G686:G692)</f>
        <v>18075.38</v>
      </c>
      <c r="G693" s="21">
        <f t="shared" si="177"/>
        <v>18075.38</v>
      </c>
      <c r="H693" s="18">
        <v>1</v>
      </c>
      <c r="I693" s="21">
        <f>SUM(J686:J692)</f>
        <v>0</v>
      </c>
      <c r="J693" s="21">
        <f t="shared" si="178"/>
        <v>0</v>
      </c>
    </row>
    <row r="694" spans="1:10" ht="0.95" customHeight="1" x14ac:dyDescent="0.25">
      <c r="A694" s="22"/>
      <c r="B694" s="22"/>
      <c r="C694" s="22"/>
      <c r="D694" s="34"/>
      <c r="E694" s="22"/>
      <c r="F694" s="22"/>
      <c r="G694" s="22"/>
      <c r="H694" s="22"/>
      <c r="I694" s="22"/>
      <c r="J694" s="22"/>
    </row>
    <row r="695" spans="1:10" x14ac:dyDescent="0.25">
      <c r="A695" s="20"/>
      <c r="B695" s="20"/>
      <c r="C695" s="20"/>
      <c r="D695" s="33" t="s">
        <v>833</v>
      </c>
      <c r="E695" s="18">
        <v>1</v>
      </c>
      <c r="F695" s="21">
        <f>G631+G654+G664+G680+G685</f>
        <v>67830.539999999994</v>
      </c>
      <c r="G695" s="21">
        <f>ROUND(E695*F695,2)</f>
        <v>67830.539999999994</v>
      </c>
      <c r="H695" s="18">
        <v>1</v>
      </c>
      <c r="I695" s="21">
        <f>J631+J654+J664+J680+J685</f>
        <v>0</v>
      </c>
      <c r="J695" s="21">
        <f>ROUND(H695*I695,2)</f>
        <v>0</v>
      </c>
    </row>
    <row r="696" spans="1:10" ht="0.95" customHeight="1" x14ac:dyDescent="0.25">
      <c r="A696" s="22"/>
      <c r="B696" s="22"/>
      <c r="C696" s="22"/>
      <c r="D696" s="34"/>
      <c r="E696" s="22"/>
      <c r="F696" s="22"/>
      <c r="G696" s="22"/>
      <c r="H696" s="22"/>
      <c r="I696" s="22"/>
      <c r="J696" s="22"/>
    </row>
    <row r="697" spans="1:10" x14ac:dyDescent="0.25">
      <c r="A697" s="10" t="s">
        <v>834</v>
      </c>
      <c r="B697" s="10" t="s">
        <v>9</v>
      </c>
      <c r="C697" s="10" t="s">
        <v>10</v>
      </c>
      <c r="D697" s="29" t="s">
        <v>835</v>
      </c>
      <c r="E697" s="11">
        <f t="shared" ref="E697:J697" si="179">E831</f>
        <v>1</v>
      </c>
      <c r="F697" s="11">
        <f t="shared" si="179"/>
        <v>70495.97</v>
      </c>
      <c r="G697" s="11">
        <f t="shared" si="179"/>
        <v>70495.97</v>
      </c>
      <c r="H697" s="11">
        <f t="shared" si="179"/>
        <v>1</v>
      </c>
      <c r="I697" s="11">
        <f t="shared" si="179"/>
        <v>0</v>
      </c>
      <c r="J697" s="11">
        <f t="shared" si="179"/>
        <v>0</v>
      </c>
    </row>
    <row r="698" spans="1:10" ht="22.5" x14ac:dyDescent="0.25">
      <c r="A698" s="12" t="s">
        <v>836</v>
      </c>
      <c r="B698" s="12" t="s">
        <v>9</v>
      </c>
      <c r="C698" s="12" t="s">
        <v>10</v>
      </c>
      <c r="D698" s="30" t="s">
        <v>837</v>
      </c>
      <c r="E698" s="13">
        <f t="shared" ref="E698:J698" si="180">E718</f>
        <v>1</v>
      </c>
      <c r="F698" s="13">
        <f t="shared" si="180"/>
        <v>21611.09</v>
      </c>
      <c r="G698" s="13">
        <f t="shared" si="180"/>
        <v>21611.09</v>
      </c>
      <c r="H698" s="13">
        <f t="shared" si="180"/>
        <v>1</v>
      </c>
      <c r="I698" s="13">
        <f t="shared" si="180"/>
        <v>0</v>
      </c>
      <c r="J698" s="13">
        <f t="shared" si="180"/>
        <v>0</v>
      </c>
    </row>
    <row r="699" spans="1:10" ht="33.75" x14ac:dyDescent="0.25">
      <c r="A699" s="16" t="s">
        <v>838</v>
      </c>
      <c r="B699" s="17" t="s">
        <v>21</v>
      </c>
      <c r="C699" s="17" t="s">
        <v>22</v>
      </c>
      <c r="D699" s="32" t="s">
        <v>839</v>
      </c>
      <c r="E699" s="18">
        <v>1</v>
      </c>
      <c r="F699" s="18">
        <v>4271.3</v>
      </c>
      <c r="G699" s="19">
        <f t="shared" ref="G699:G718" si="181">ROUND(E699*F699,2)</f>
        <v>4271.3</v>
      </c>
      <c r="H699" s="18">
        <v>1</v>
      </c>
      <c r="I699" s="36"/>
      <c r="J699" s="19">
        <f t="shared" ref="J699:J718" si="182">ROUND(H699*I699,2)</f>
        <v>0</v>
      </c>
    </row>
    <row r="700" spans="1:10" ht="22.5" x14ac:dyDescent="0.25">
      <c r="A700" s="16" t="s">
        <v>840</v>
      </c>
      <c r="B700" s="17" t="s">
        <v>21</v>
      </c>
      <c r="C700" s="17" t="s">
        <v>46</v>
      </c>
      <c r="D700" s="32" t="s">
        <v>841</v>
      </c>
      <c r="E700" s="18">
        <v>50</v>
      </c>
      <c r="F700" s="18">
        <v>42.67</v>
      </c>
      <c r="G700" s="19">
        <f t="shared" si="181"/>
        <v>2133.5</v>
      </c>
      <c r="H700" s="18">
        <v>50</v>
      </c>
      <c r="I700" s="36"/>
      <c r="J700" s="19">
        <f t="shared" si="182"/>
        <v>0</v>
      </c>
    </row>
    <row r="701" spans="1:10" ht="33.75" x14ac:dyDescent="0.25">
      <c r="A701" s="16" t="s">
        <v>842</v>
      </c>
      <c r="B701" s="17" t="s">
        <v>21</v>
      </c>
      <c r="C701" s="17" t="s">
        <v>46</v>
      </c>
      <c r="D701" s="32" t="s">
        <v>843</v>
      </c>
      <c r="E701" s="18">
        <v>50</v>
      </c>
      <c r="F701" s="18">
        <v>91.23</v>
      </c>
      <c r="G701" s="19">
        <f t="shared" si="181"/>
        <v>4561.5</v>
      </c>
      <c r="H701" s="18">
        <v>50</v>
      </c>
      <c r="I701" s="36"/>
      <c r="J701" s="19">
        <f t="shared" si="182"/>
        <v>0</v>
      </c>
    </row>
    <row r="702" spans="1:10" x14ac:dyDescent="0.25">
      <c r="A702" s="16" t="s">
        <v>844</v>
      </c>
      <c r="B702" s="17" t="s">
        <v>21</v>
      </c>
      <c r="C702" s="17" t="s">
        <v>46</v>
      </c>
      <c r="D702" s="32" t="s">
        <v>845</v>
      </c>
      <c r="E702" s="18">
        <v>30</v>
      </c>
      <c r="F702" s="18">
        <v>39.25</v>
      </c>
      <c r="G702" s="19">
        <f t="shared" si="181"/>
        <v>1177.5</v>
      </c>
      <c r="H702" s="18">
        <v>30</v>
      </c>
      <c r="I702" s="36"/>
      <c r="J702" s="19">
        <f t="shared" si="182"/>
        <v>0</v>
      </c>
    </row>
    <row r="703" spans="1:10" ht="22.5" x14ac:dyDescent="0.25">
      <c r="A703" s="16" t="s">
        <v>846</v>
      </c>
      <c r="B703" s="17" t="s">
        <v>21</v>
      </c>
      <c r="C703" s="17" t="s">
        <v>22</v>
      </c>
      <c r="D703" s="32" t="s">
        <v>847</v>
      </c>
      <c r="E703" s="18">
        <v>1</v>
      </c>
      <c r="F703" s="18">
        <v>126</v>
      </c>
      <c r="G703" s="19">
        <f t="shared" si="181"/>
        <v>126</v>
      </c>
      <c r="H703" s="18">
        <v>1</v>
      </c>
      <c r="I703" s="36"/>
      <c r="J703" s="19">
        <f t="shared" si="182"/>
        <v>0</v>
      </c>
    </row>
    <row r="704" spans="1:10" ht="22.5" x14ac:dyDescent="0.25">
      <c r="A704" s="16" t="s">
        <v>848</v>
      </c>
      <c r="B704" s="17" t="s">
        <v>21</v>
      </c>
      <c r="C704" s="17" t="s">
        <v>25</v>
      </c>
      <c r="D704" s="32" t="s">
        <v>849</v>
      </c>
      <c r="E704" s="18">
        <v>200</v>
      </c>
      <c r="F704" s="18">
        <v>28.97</v>
      </c>
      <c r="G704" s="19">
        <f t="shared" si="181"/>
        <v>5794</v>
      </c>
      <c r="H704" s="18">
        <v>200</v>
      </c>
      <c r="I704" s="36"/>
      <c r="J704" s="19">
        <f t="shared" si="182"/>
        <v>0</v>
      </c>
    </row>
    <row r="705" spans="1:10" ht="22.5" x14ac:dyDescent="0.25">
      <c r="A705" s="16" t="s">
        <v>850</v>
      </c>
      <c r="B705" s="17" t="s">
        <v>21</v>
      </c>
      <c r="C705" s="17" t="s">
        <v>22</v>
      </c>
      <c r="D705" s="32" t="s">
        <v>851</v>
      </c>
      <c r="E705" s="18">
        <v>4</v>
      </c>
      <c r="F705" s="18">
        <v>225.04</v>
      </c>
      <c r="G705" s="19">
        <f t="shared" si="181"/>
        <v>900.16</v>
      </c>
      <c r="H705" s="18">
        <v>4</v>
      </c>
      <c r="I705" s="36"/>
      <c r="J705" s="19">
        <f t="shared" si="182"/>
        <v>0</v>
      </c>
    </row>
    <row r="706" spans="1:10" x14ac:dyDescent="0.25">
      <c r="A706" s="16" t="s">
        <v>852</v>
      </c>
      <c r="B706" s="17" t="s">
        <v>21</v>
      </c>
      <c r="C706" s="17" t="s">
        <v>22</v>
      </c>
      <c r="D706" s="32" t="s">
        <v>853</v>
      </c>
      <c r="E706" s="18">
        <v>2</v>
      </c>
      <c r="F706" s="18">
        <v>76.91</v>
      </c>
      <c r="G706" s="19">
        <f t="shared" si="181"/>
        <v>153.82</v>
      </c>
      <c r="H706" s="18">
        <v>2</v>
      </c>
      <c r="I706" s="36"/>
      <c r="J706" s="19">
        <f t="shared" si="182"/>
        <v>0</v>
      </c>
    </row>
    <row r="707" spans="1:10" ht="22.5" x14ac:dyDescent="0.25">
      <c r="A707" s="16" t="s">
        <v>854</v>
      </c>
      <c r="B707" s="17" t="s">
        <v>21</v>
      </c>
      <c r="C707" s="17" t="s">
        <v>22</v>
      </c>
      <c r="D707" s="32" t="s">
        <v>855</v>
      </c>
      <c r="E707" s="18">
        <v>1</v>
      </c>
      <c r="F707" s="18">
        <v>460.01</v>
      </c>
      <c r="G707" s="19">
        <f t="shared" si="181"/>
        <v>460.01</v>
      </c>
      <c r="H707" s="18">
        <v>1</v>
      </c>
      <c r="I707" s="36"/>
      <c r="J707" s="19">
        <f t="shared" si="182"/>
        <v>0</v>
      </c>
    </row>
    <row r="708" spans="1:10" ht="33.75" x14ac:dyDescent="0.25">
      <c r="A708" s="16" t="s">
        <v>856</v>
      </c>
      <c r="B708" s="17" t="s">
        <v>21</v>
      </c>
      <c r="C708" s="17" t="s">
        <v>46</v>
      </c>
      <c r="D708" s="32" t="s">
        <v>857</v>
      </c>
      <c r="E708" s="18">
        <v>50</v>
      </c>
      <c r="F708" s="18">
        <v>8.69</v>
      </c>
      <c r="G708" s="19">
        <f t="shared" si="181"/>
        <v>434.5</v>
      </c>
      <c r="H708" s="18">
        <v>50</v>
      </c>
      <c r="I708" s="36"/>
      <c r="J708" s="19">
        <f t="shared" si="182"/>
        <v>0</v>
      </c>
    </row>
    <row r="709" spans="1:10" ht="22.5" x14ac:dyDescent="0.25">
      <c r="A709" s="16" t="s">
        <v>858</v>
      </c>
      <c r="B709" s="17" t="s">
        <v>21</v>
      </c>
      <c r="C709" s="17" t="s">
        <v>46</v>
      </c>
      <c r="D709" s="32" t="s">
        <v>859</v>
      </c>
      <c r="E709" s="18">
        <v>40</v>
      </c>
      <c r="F709" s="18">
        <v>4.3899999999999997</v>
      </c>
      <c r="G709" s="19">
        <f t="shared" si="181"/>
        <v>175.6</v>
      </c>
      <c r="H709" s="18">
        <v>40</v>
      </c>
      <c r="I709" s="36"/>
      <c r="J709" s="19">
        <f t="shared" si="182"/>
        <v>0</v>
      </c>
    </row>
    <row r="710" spans="1:10" ht="22.5" x14ac:dyDescent="0.25">
      <c r="A710" s="16" t="s">
        <v>860</v>
      </c>
      <c r="B710" s="17" t="s">
        <v>21</v>
      </c>
      <c r="C710" s="17" t="s">
        <v>46</v>
      </c>
      <c r="D710" s="32" t="s">
        <v>861</v>
      </c>
      <c r="E710" s="18">
        <v>10</v>
      </c>
      <c r="F710" s="18">
        <v>2.89</v>
      </c>
      <c r="G710" s="19">
        <f t="shared" si="181"/>
        <v>28.9</v>
      </c>
      <c r="H710" s="18">
        <v>10</v>
      </c>
      <c r="I710" s="36"/>
      <c r="J710" s="19">
        <f t="shared" si="182"/>
        <v>0</v>
      </c>
    </row>
    <row r="711" spans="1:10" ht="33.75" x14ac:dyDescent="0.25">
      <c r="A711" s="16" t="s">
        <v>862</v>
      </c>
      <c r="B711" s="17" t="s">
        <v>21</v>
      </c>
      <c r="C711" s="17" t="s">
        <v>22</v>
      </c>
      <c r="D711" s="32" t="s">
        <v>863</v>
      </c>
      <c r="E711" s="18">
        <v>1</v>
      </c>
      <c r="F711" s="18">
        <v>160.4</v>
      </c>
      <c r="G711" s="19">
        <f t="shared" si="181"/>
        <v>160.4</v>
      </c>
      <c r="H711" s="18">
        <v>1</v>
      </c>
      <c r="I711" s="36"/>
      <c r="J711" s="19">
        <f t="shared" si="182"/>
        <v>0</v>
      </c>
    </row>
    <row r="712" spans="1:10" ht="33.75" x14ac:dyDescent="0.25">
      <c r="A712" s="16" t="s">
        <v>864</v>
      </c>
      <c r="B712" s="17" t="s">
        <v>21</v>
      </c>
      <c r="C712" s="17" t="s">
        <v>22</v>
      </c>
      <c r="D712" s="32" t="s">
        <v>865</v>
      </c>
      <c r="E712" s="18">
        <v>1</v>
      </c>
      <c r="F712" s="18">
        <v>76.2</v>
      </c>
      <c r="G712" s="19">
        <f t="shared" si="181"/>
        <v>76.2</v>
      </c>
      <c r="H712" s="18">
        <v>1</v>
      </c>
      <c r="I712" s="36"/>
      <c r="J712" s="19">
        <f t="shared" si="182"/>
        <v>0</v>
      </c>
    </row>
    <row r="713" spans="1:10" x14ac:dyDescent="0.25">
      <c r="A713" s="16" t="s">
        <v>866</v>
      </c>
      <c r="B713" s="17" t="s">
        <v>21</v>
      </c>
      <c r="C713" s="17" t="s">
        <v>22</v>
      </c>
      <c r="D713" s="32" t="s">
        <v>867</v>
      </c>
      <c r="E713" s="18">
        <v>1</v>
      </c>
      <c r="F713" s="18">
        <v>214.92</v>
      </c>
      <c r="G713" s="19">
        <f t="shared" si="181"/>
        <v>214.92</v>
      </c>
      <c r="H713" s="18">
        <v>1</v>
      </c>
      <c r="I713" s="36"/>
      <c r="J713" s="19">
        <f t="shared" si="182"/>
        <v>0</v>
      </c>
    </row>
    <row r="714" spans="1:10" ht="33.75" x14ac:dyDescent="0.25">
      <c r="A714" s="16" t="s">
        <v>868</v>
      </c>
      <c r="B714" s="17" t="s">
        <v>21</v>
      </c>
      <c r="C714" s="17" t="s">
        <v>22</v>
      </c>
      <c r="D714" s="32" t="s">
        <v>869</v>
      </c>
      <c r="E714" s="18">
        <v>1</v>
      </c>
      <c r="F714" s="18">
        <v>419.64</v>
      </c>
      <c r="G714" s="19">
        <f t="shared" si="181"/>
        <v>419.64</v>
      </c>
      <c r="H714" s="18">
        <v>1</v>
      </c>
      <c r="I714" s="36"/>
      <c r="J714" s="19">
        <f t="shared" si="182"/>
        <v>0</v>
      </c>
    </row>
    <row r="715" spans="1:10" ht="22.5" x14ac:dyDescent="0.25">
      <c r="A715" s="16" t="s">
        <v>870</v>
      </c>
      <c r="B715" s="17" t="s">
        <v>21</v>
      </c>
      <c r="C715" s="17" t="s">
        <v>46</v>
      </c>
      <c r="D715" s="32" t="s">
        <v>871</v>
      </c>
      <c r="E715" s="18">
        <v>15</v>
      </c>
      <c r="F715" s="18">
        <v>22.94</v>
      </c>
      <c r="G715" s="19">
        <f t="shared" si="181"/>
        <v>344.1</v>
      </c>
      <c r="H715" s="18">
        <v>15</v>
      </c>
      <c r="I715" s="36"/>
      <c r="J715" s="19">
        <f t="shared" si="182"/>
        <v>0</v>
      </c>
    </row>
    <row r="716" spans="1:10" ht="33.75" x14ac:dyDescent="0.25">
      <c r="A716" s="16" t="s">
        <v>872</v>
      </c>
      <c r="B716" s="17" t="s">
        <v>21</v>
      </c>
      <c r="C716" s="17" t="s">
        <v>46</v>
      </c>
      <c r="D716" s="32" t="s">
        <v>873</v>
      </c>
      <c r="E716" s="18">
        <v>10</v>
      </c>
      <c r="F716" s="18">
        <v>4.74</v>
      </c>
      <c r="G716" s="19">
        <f t="shared" si="181"/>
        <v>47.4</v>
      </c>
      <c r="H716" s="18">
        <v>10</v>
      </c>
      <c r="I716" s="36"/>
      <c r="J716" s="19">
        <f t="shared" si="182"/>
        <v>0</v>
      </c>
    </row>
    <row r="717" spans="1:10" ht="22.5" x14ac:dyDescent="0.25">
      <c r="A717" s="16" t="s">
        <v>874</v>
      </c>
      <c r="B717" s="17" t="s">
        <v>21</v>
      </c>
      <c r="C717" s="17" t="s">
        <v>22</v>
      </c>
      <c r="D717" s="32" t="s">
        <v>875</v>
      </c>
      <c r="E717" s="18">
        <v>1</v>
      </c>
      <c r="F717" s="18">
        <v>131.63999999999999</v>
      </c>
      <c r="G717" s="19">
        <f t="shared" si="181"/>
        <v>131.63999999999999</v>
      </c>
      <c r="H717" s="18">
        <v>1</v>
      </c>
      <c r="I717" s="36"/>
      <c r="J717" s="19">
        <f t="shared" si="182"/>
        <v>0</v>
      </c>
    </row>
    <row r="718" spans="1:10" x14ac:dyDescent="0.25">
      <c r="A718" s="20"/>
      <c r="B718" s="20"/>
      <c r="C718" s="20"/>
      <c r="D718" s="33" t="s">
        <v>876</v>
      </c>
      <c r="E718" s="18">
        <v>1</v>
      </c>
      <c r="F718" s="21">
        <f>SUM(G699:G717)</f>
        <v>21611.09</v>
      </c>
      <c r="G718" s="21">
        <f t="shared" si="181"/>
        <v>21611.09</v>
      </c>
      <c r="H718" s="18">
        <v>1</v>
      </c>
      <c r="I718" s="21">
        <f>SUM(J699:J717)</f>
        <v>0</v>
      </c>
      <c r="J718" s="21">
        <f t="shared" si="182"/>
        <v>0</v>
      </c>
    </row>
    <row r="719" spans="1:10" ht="0.95" customHeight="1" x14ac:dyDescent="0.25">
      <c r="A719" s="22"/>
      <c r="B719" s="22"/>
      <c r="C719" s="22"/>
      <c r="D719" s="34"/>
      <c r="E719" s="22"/>
      <c r="F719" s="22"/>
      <c r="G719" s="22"/>
      <c r="H719" s="22"/>
      <c r="I719" s="22"/>
      <c r="J719" s="22"/>
    </row>
    <row r="720" spans="1:10" ht="33.75" x14ac:dyDescent="0.25">
      <c r="A720" s="12" t="s">
        <v>877</v>
      </c>
      <c r="B720" s="12" t="s">
        <v>9</v>
      </c>
      <c r="C720" s="12" t="s">
        <v>10</v>
      </c>
      <c r="D720" s="30" t="s">
        <v>878</v>
      </c>
      <c r="E720" s="13">
        <f t="shared" ref="E720:J720" si="183">E737</f>
        <v>1</v>
      </c>
      <c r="F720" s="13">
        <f t="shared" si="183"/>
        <v>14349.63</v>
      </c>
      <c r="G720" s="13">
        <f t="shared" si="183"/>
        <v>14349.63</v>
      </c>
      <c r="H720" s="13">
        <f t="shared" si="183"/>
        <v>1</v>
      </c>
      <c r="I720" s="13">
        <f t="shared" si="183"/>
        <v>0</v>
      </c>
      <c r="J720" s="13">
        <f t="shared" si="183"/>
        <v>0</v>
      </c>
    </row>
    <row r="721" spans="1:10" ht="33.75" x14ac:dyDescent="0.25">
      <c r="A721" s="16" t="s">
        <v>879</v>
      </c>
      <c r="B721" s="17" t="s">
        <v>21</v>
      </c>
      <c r="C721" s="17" t="s">
        <v>22</v>
      </c>
      <c r="D721" s="32" t="s">
        <v>880</v>
      </c>
      <c r="E721" s="18">
        <v>1</v>
      </c>
      <c r="F721" s="18">
        <v>3038.39</v>
      </c>
      <c r="G721" s="19">
        <f t="shared" ref="G721:G737" si="184">ROUND(E721*F721,2)</f>
        <v>3038.39</v>
      </c>
      <c r="H721" s="18">
        <v>1</v>
      </c>
      <c r="I721" s="36"/>
      <c r="J721" s="19">
        <f t="shared" ref="J721:J737" si="185">ROUND(H721*I721,2)</f>
        <v>0</v>
      </c>
    </row>
    <row r="722" spans="1:10" ht="22.5" x14ac:dyDescent="0.25">
      <c r="A722" s="16" t="s">
        <v>881</v>
      </c>
      <c r="B722" s="17" t="s">
        <v>21</v>
      </c>
      <c r="C722" s="17" t="s">
        <v>46</v>
      </c>
      <c r="D722" s="32" t="s">
        <v>882</v>
      </c>
      <c r="E722" s="18">
        <v>75</v>
      </c>
      <c r="F722" s="18">
        <v>35.22</v>
      </c>
      <c r="G722" s="19">
        <f t="shared" si="184"/>
        <v>2641.5</v>
      </c>
      <c r="H722" s="18">
        <v>75</v>
      </c>
      <c r="I722" s="36"/>
      <c r="J722" s="19">
        <f t="shared" si="185"/>
        <v>0</v>
      </c>
    </row>
    <row r="723" spans="1:10" ht="33.75" x14ac:dyDescent="0.25">
      <c r="A723" s="16" t="s">
        <v>842</v>
      </c>
      <c r="B723" s="17" t="s">
        <v>21</v>
      </c>
      <c r="C723" s="17" t="s">
        <v>46</v>
      </c>
      <c r="D723" s="32" t="s">
        <v>843</v>
      </c>
      <c r="E723" s="18">
        <v>50</v>
      </c>
      <c r="F723" s="18">
        <v>91.23</v>
      </c>
      <c r="G723" s="19">
        <f t="shared" si="184"/>
        <v>4561.5</v>
      </c>
      <c r="H723" s="18">
        <v>50</v>
      </c>
      <c r="I723" s="36"/>
      <c r="J723" s="19">
        <f t="shared" si="185"/>
        <v>0</v>
      </c>
    </row>
    <row r="724" spans="1:10" x14ac:dyDescent="0.25">
      <c r="A724" s="16" t="s">
        <v>844</v>
      </c>
      <c r="B724" s="17" t="s">
        <v>21</v>
      </c>
      <c r="C724" s="17" t="s">
        <v>46</v>
      </c>
      <c r="D724" s="32" t="s">
        <v>845</v>
      </c>
      <c r="E724" s="18">
        <v>30</v>
      </c>
      <c r="F724" s="18">
        <v>39.25</v>
      </c>
      <c r="G724" s="19">
        <f t="shared" si="184"/>
        <v>1177.5</v>
      </c>
      <c r="H724" s="18">
        <v>30</v>
      </c>
      <c r="I724" s="36"/>
      <c r="J724" s="19">
        <f t="shared" si="185"/>
        <v>0</v>
      </c>
    </row>
    <row r="725" spans="1:10" ht="22.5" x14ac:dyDescent="0.25">
      <c r="A725" s="16" t="s">
        <v>846</v>
      </c>
      <c r="B725" s="17" t="s">
        <v>21</v>
      </c>
      <c r="C725" s="17" t="s">
        <v>22</v>
      </c>
      <c r="D725" s="32" t="s">
        <v>847</v>
      </c>
      <c r="E725" s="18">
        <v>1</v>
      </c>
      <c r="F725" s="18">
        <v>126</v>
      </c>
      <c r="G725" s="19">
        <f t="shared" si="184"/>
        <v>126</v>
      </c>
      <c r="H725" s="18">
        <v>1</v>
      </c>
      <c r="I725" s="36"/>
      <c r="J725" s="19">
        <f t="shared" si="185"/>
        <v>0</v>
      </c>
    </row>
    <row r="726" spans="1:10" ht="22.5" x14ac:dyDescent="0.25">
      <c r="A726" s="16" t="s">
        <v>854</v>
      </c>
      <c r="B726" s="17" t="s">
        <v>21</v>
      </c>
      <c r="C726" s="17" t="s">
        <v>22</v>
      </c>
      <c r="D726" s="32" t="s">
        <v>855</v>
      </c>
      <c r="E726" s="18">
        <v>1</v>
      </c>
      <c r="F726" s="18">
        <v>460.01</v>
      </c>
      <c r="G726" s="19">
        <f t="shared" si="184"/>
        <v>460.01</v>
      </c>
      <c r="H726" s="18">
        <v>1</v>
      </c>
      <c r="I726" s="36"/>
      <c r="J726" s="19">
        <f t="shared" si="185"/>
        <v>0</v>
      </c>
    </row>
    <row r="727" spans="1:10" ht="33.75" x14ac:dyDescent="0.25">
      <c r="A727" s="16" t="s">
        <v>883</v>
      </c>
      <c r="B727" s="17" t="s">
        <v>21</v>
      </c>
      <c r="C727" s="17" t="s">
        <v>46</v>
      </c>
      <c r="D727" s="32" t="s">
        <v>884</v>
      </c>
      <c r="E727" s="18">
        <v>50</v>
      </c>
      <c r="F727" s="18">
        <v>5.42</v>
      </c>
      <c r="G727" s="19">
        <f t="shared" si="184"/>
        <v>271</v>
      </c>
      <c r="H727" s="18">
        <v>50</v>
      </c>
      <c r="I727" s="36"/>
      <c r="J727" s="19">
        <f t="shared" si="185"/>
        <v>0</v>
      </c>
    </row>
    <row r="728" spans="1:10" ht="22.5" x14ac:dyDescent="0.25">
      <c r="A728" s="16" t="s">
        <v>858</v>
      </c>
      <c r="B728" s="17" t="s">
        <v>21</v>
      </c>
      <c r="C728" s="17" t="s">
        <v>46</v>
      </c>
      <c r="D728" s="32" t="s">
        <v>859</v>
      </c>
      <c r="E728" s="18">
        <v>90</v>
      </c>
      <c r="F728" s="18">
        <v>4.3899999999999997</v>
      </c>
      <c r="G728" s="19">
        <f t="shared" si="184"/>
        <v>395.1</v>
      </c>
      <c r="H728" s="18">
        <v>90</v>
      </c>
      <c r="I728" s="36"/>
      <c r="J728" s="19">
        <f t="shared" si="185"/>
        <v>0</v>
      </c>
    </row>
    <row r="729" spans="1:10" ht="33.75" x14ac:dyDescent="0.25">
      <c r="A729" s="16" t="s">
        <v>885</v>
      </c>
      <c r="B729" s="17" t="s">
        <v>21</v>
      </c>
      <c r="C729" s="17" t="s">
        <v>22</v>
      </c>
      <c r="D729" s="32" t="s">
        <v>886</v>
      </c>
      <c r="E729" s="18">
        <v>1</v>
      </c>
      <c r="F729" s="18">
        <v>91.13</v>
      </c>
      <c r="G729" s="19">
        <f t="shared" si="184"/>
        <v>91.13</v>
      </c>
      <c r="H729" s="18">
        <v>1</v>
      </c>
      <c r="I729" s="36"/>
      <c r="J729" s="19">
        <f t="shared" si="185"/>
        <v>0</v>
      </c>
    </row>
    <row r="730" spans="1:10" x14ac:dyDescent="0.25">
      <c r="A730" s="16" t="s">
        <v>887</v>
      </c>
      <c r="B730" s="17" t="s">
        <v>21</v>
      </c>
      <c r="C730" s="17" t="s">
        <v>22</v>
      </c>
      <c r="D730" s="32" t="s">
        <v>867</v>
      </c>
      <c r="E730" s="18">
        <v>1</v>
      </c>
      <c r="F730" s="18">
        <v>214.92</v>
      </c>
      <c r="G730" s="19">
        <f t="shared" si="184"/>
        <v>214.92</v>
      </c>
      <c r="H730" s="18">
        <v>1</v>
      </c>
      <c r="I730" s="36"/>
      <c r="J730" s="19">
        <f t="shared" si="185"/>
        <v>0</v>
      </c>
    </row>
    <row r="731" spans="1:10" ht="33.75" x14ac:dyDescent="0.25">
      <c r="A731" s="16" t="s">
        <v>888</v>
      </c>
      <c r="B731" s="17" t="s">
        <v>21</v>
      </c>
      <c r="C731" s="17" t="s">
        <v>22</v>
      </c>
      <c r="D731" s="32" t="s">
        <v>889</v>
      </c>
      <c r="E731" s="18">
        <v>1</v>
      </c>
      <c r="F731" s="18">
        <v>419.64</v>
      </c>
      <c r="G731" s="19">
        <f t="shared" si="184"/>
        <v>419.64</v>
      </c>
      <c r="H731" s="18">
        <v>1</v>
      </c>
      <c r="I731" s="36"/>
      <c r="J731" s="19">
        <f t="shared" si="185"/>
        <v>0</v>
      </c>
    </row>
    <row r="732" spans="1:10" ht="22.5" x14ac:dyDescent="0.25">
      <c r="A732" s="16" t="s">
        <v>890</v>
      </c>
      <c r="B732" s="17" t="s">
        <v>21</v>
      </c>
      <c r="C732" s="17" t="s">
        <v>22</v>
      </c>
      <c r="D732" s="32" t="s">
        <v>891</v>
      </c>
      <c r="E732" s="18">
        <v>1</v>
      </c>
      <c r="F732" s="18">
        <v>600</v>
      </c>
      <c r="G732" s="19">
        <f t="shared" si="184"/>
        <v>600</v>
      </c>
      <c r="H732" s="18">
        <v>1</v>
      </c>
      <c r="I732" s="36"/>
      <c r="J732" s="19">
        <f t="shared" si="185"/>
        <v>0</v>
      </c>
    </row>
    <row r="733" spans="1:10" ht="22.5" x14ac:dyDescent="0.25">
      <c r="A733" s="16" t="s">
        <v>892</v>
      </c>
      <c r="B733" s="17" t="s">
        <v>21</v>
      </c>
      <c r="C733" s="17" t="s">
        <v>22</v>
      </c>
      <c r="D733" s="32" t="s">
        <v>893</v>
      </c>
      <c r="E733" s="18">
        <v>3</v>
      </c>
      <c r="F733" s="18">
        <v>48.56</v>
      </c>
      <c r="G733" s="19">
        <f t="shared" si="184"/>
        <v>145.68</v>
      </c>
      <c r="H733" s="18">
        <v>3</v>
      </c>
      <c r="I733" s="36"/>
      <c r="J733" s="19">
        <f t="shared" si="185"/>
        <v>0</v>
      </c>
    </row>
    <row r="734" spans="1:10" ht="22.5" x14ac:dyDescent="0.25">
      <c r="A734" s="16" t="s">
        <v>894</v>
      </c>
      <c r="B734" s="17" t="s">
        <v>21</v>
      </c>
      <c r="C734" s="17" t="s">
        <v>22</v>
      </c>
      <c r="D734" s="32" t="s">
        <v>895</v>
      </c>
      <c r="E734" s="18">
        <v>1</v>
      </c>
      <c r="F734" s="18">
        <v>28.22</v>
      </c>
      <c r="G734" s="19">
        <f t="shared" si="184"/>
        <v>28.22</v>
      </c>
      <c r="H734" s="18">
        <v>1</v>
      </c>
      <c r="I734" s="36"/>
      <c r="J734" s="19">
        <f t="shared" si="185"/>
        <v>0</v>
      </c>
    </row>
    <row r="735" spans="1:10" ht="33.75" x14ac:dyDescent="0.25">
      <c r="A735" s="16" t="s">
        <v>872</v>
      </c>
      <c r="B735" s="17" t="s">
        <v>21</v>
      </c>
      <c r="C735" s="17" t="s">
        <v>46</v>
      </c>
      <c r="D735" s="32" t="s">
        <v>873</v>
      </c>
      <c r="E735" s="18">
        <v>10</v>
      </c>
      <c r="F735" s="18">
        <v>4.74</v>
      </c>
      <c r="G735" s="19">
        <f t="shared" si="184"/>
        <v>47.4</v>
      </c>
      <c r="H735" s="18">
        <v>10</v>
      </c>
      <c r="I735" s="36"/>
      <c r="J735" s="19">
        <f t="shared" si="185"/>
        <v>0</v>
      </c>
    </row>
    <row r="736" spans="1:10" ht="22.5" x14ac:dyDescent="0.25">
      <c r="A736" s="16" t="s">
        <v>874</v>
      </c>
      <c r="B736" s="17" t="s">
        <v>21</v>
      </c>
      <c r="C736" s="17" t="s">
        <v>22</v>
      </c>
      <c r="D736" s="32" t="s">
        <v>875</v>
      </c>
      <c r="E736" s="18">
        <v>1</v>
      </c>
      <c r="F736" s="18">
        <v>131.63999999999999</v>
      </c>
      <c r="G736" s="19">
        <f t="shared" si="184"/>
        <v>131.63999999999999</v>
      </c>
      <c r="H736" s="18">
        <v>1</v>
      </c>
      <c r="I736" s="36"/>
      <c r="J736" s="19">
        <f t="shared" si="185"/>
        <v>0</v>
      </c>
    </row>
    <row r="737" spans="1:10" x14ac:dyDescent="0.25">
      <c r="A737" s="20"/>
      <c r="B737" s="20"/>
      <c r="C737" s="20"/>
      <c r="D737" s="33" t="s">
        <v>896</v>
      </c>
      <c r="E737" s="18">
        <v>1</v>
      </c>
      <c r="F737" s="21">
        <f>SUM(G721:G736)</f>
        <v>14349.63</v>
      </c>
      <c r="G737" s="21">
        <f t="shared" si="184"/>
        <v>14349.63</v>
      </c>
      <c r="H737" s="18">
        <v>1</v>
      </c>
      <c r="I737" s="21">
        <f>SUM(J721:J736)</f>
        <v>0</v>
      </c>
      <c r="J737" s="21">
        <f t="shared" si="185"/>
        <v>0</v>
      </c>
    </row>
    <row r="738" spans="1:10" ht="0.95" customHeight="1" x14ac:dyDescent="0.25">
      <c r="A738" s="22"/>
      <c r="B738" s="22"/>
      <c r="C738" s="22"/>
      <c r="D738" s="34"/>
      <c r="E738" s="22"/>
      <c r="F738" s="22"/>
      <c r="G738" s="22"/>
      <c r="H738" s="22"/>
      <c r="I738" s="22"/>
      <c r="J738" s="22"/>
    </row>
    <row r="739" spans="1:10" x14ac:dyDescent="0.25">
      <c r="A739" s="12" t="s">
        <v>897</v>
      </c>
      <c r="B739" s="12" t="s">
        <v>9</v>
      </c>
      <c r="C739" s="12" t="s">
        <v>10</v>
      </c>
      <c r="D739" s="30" t="s">
        <v>898</v>
      </c>
      <c r="E739" s="13">
        <f t="shared" ref="E739:J739" si="186">E743</f>
        <v>1</v>
      </c>
      <c r="F739" s="13">
        <f t="shared" si="186"/>
        <v>5819.51</v>
      </c>
      <c r="G739" s="13">
        <f t="shared" si="186"/>
        <v>5819.51</v>
      </c>
      <c r="H739" s="13">
        <f t="shared" si="186"/>
        <v>1</v>
      </c>
      <c r="I739" s="13">
        <f t="shared" si="186"/>
        <v>0</v>
      </c>
      <c r="J739" s="13">
        <f t="shared" si="186"/>
        <v>0</v>
      </c>
    </row>
    <row r="740" spans="1:10" ht="22.5" x14ac:dyDescent="0.25">
      <c r="A740" s="16" t="s">
        <v>899</v>
      </c>
      <c r="B740" s="17" t="s">
        <v>21</v>
      </c>
      <c r="C740" s="17" t="s">
        <v>22</v>
      </c>
      <c r="D740" s="32" t="s">
        <v>900</v>
      </c>
      <c r="E740" s="18">
        <v>6</v>
      </c>
      <c r="F740" s="18">
        <v>676</v>
      </c>
      <c r="G740" s="19">
        <f>ROUND(E740*F740,2)</f>
        <v>4056</v>
      </c>
      <c r="H740" s="18">
        <v>6</v>
      </c>
      <c r="I740" s="36"/>
      <c r="J740" s="19">
        <f>ROUND(H740*I740,2)</f>
        <v>0</v>
      </c>
    </row>
    <row r="741" spans="1:10" ht="22.5" x14ac:dyDescent="0.25">
      <c r="A741" s="16" t="s">
        <v>854</v>
      </c>
      <c r="B741" s="17" t="s">
        <v>21</v>
      </c>
      <c r="C741" s="17" t="s">
        <v>22</v>
      </c>
      <c r="D741" s="32" t="s">
        <v>855</v>
      </c>
      <c r="E741" s="18">
        <v>1</v>
      </c>
      <c r="F741" s="18">
        <v>460.01</v>
      </c>
      <c r="G741" s="19">
        <f>ROUND(E741*F741,2)</f>
        <v>460.01</v>
      </c>
      <c r="H741" s="18">
        <v>1</v>
      </c>
      <c r="I741" s="36"/>
      <c r="J741" s="19">
        <f>ROUND(H741*I741,2)</f>
        <v>0</v>
      </c>
    </row>
    <row r="742" spans="1:10" ht="33.75" x14ac:dyDescent="0.25">
      <c r="A742" s="16" t="s">
        <v>856</v>
      </c>
      <c r="B742" s="17" t="s">
        <v>21</v>
      </c>
      <c r="C742" s="17" t="s">
        <v>46</v>
      </c>
      <c r="D742" s="32" t="s">
        <v>857</v>
      </c>
      <c r="E742" s="18">
        <v>150</v>
      </c>
      <c r="F742" s="18">
        <v>8.69</v>
      </c>
      <c r="G742" s="19">
        <f>ROUND(E742*F742,2)</f>
        <v>1303.5</v>
      </c>
      <c r="H742" s="18">
        <v>150</v>
      </c>
      <c r="I742" s="36"/>
      <c r="J742" s="19">
        <f>ROUND(H742*I742,2)</f>
        <v>0</v>
      </c>
    </row>
    <row r="743" spans="1:10" x14ac:dyDescent="0.25">
      <c r="A743" s="20"/>
      <c r="B743" s="20"/>
      <c r="C743" s="20"/>
      <c r="D743" s="33" t="s">
        <v>901</v>
      </c>
      <c r="E743" s="18">
        <v>1</v>
      </c>
      <c r="F743" s="21">
        <f>SUM(G740:G742)</f>
        <v>5819.51</v>
      </c>
      <c r="G743" s="21">
        <f>ROUND(E743*F743,2)</f>
        <v>5819.51</v>
      </c>
      <c r="H743" s="18">
        <v>1</v>
      </c>
      <c r="I743" s="21">
        <f>SUM(J740:J742)</f>
        <v>0</v>
      </c>
      <c r="J743" s="21">
        <f>ROUND(H743*I743,2)</f>
        <v>0</v>
      </c>
    </row>
    <row r="744" spans="1:10" ht="0.95" customHeight="1" x14ac:dyDescent="0.25">
      <c r="A744" s="22"/>
      <c r="B744" s="22"/>
      <c r="C744" s="22"/>
      <c r="D744" s="34"/>
      <c r="E744" s="22"/>
      <c r="F744" s="22"/>
      <c r="G744" s="22"/>
      <c r="H744" s="22"/>
      <c r="I744" s="22"/>
      <c r="J744" s="22"/>
    </row>
    <row r="745" spans="1:10" ht="22.5" x14ac:dyDescent="0.25">
      <c r="A745" s="12" t="s">
        <v>902</v>
      </c>
      <c r="B745" s="12" t="s">
        <v>9</v>
      </c>
      <c r="C745" s="12" t="s">
        <v>10</v>
      </c>
      <c r="D745" s="30" t="s">
        <v>903</v>
      </c>
      <c r="E745" s="13">
        <f t="shared" ref="E745:J745" si="187">E755</f>
        <v>1</v>
      </c>
      <c r="F745" s="13">
        <f t="shared" si="187"/>
        <v>3499.66</v>
      </c>
      <c r="G745" s="13">
        <f t="shared" si="187"/>
        <v>3499.66</v>
      </c>
      <c r="H745" s="13">
        <f t="shared" si="187"/>
        <v>1</v>
      </c>
      <c r="I745" s="13">
        <f t="shared" si="187"/>
        <v>0</v>
      </c>
      <c r="J745" s="13">
        <f t="shared" si="187"/>
        <v>0</v>
      </c>
    </row>
    <row r="746" spans="1:10" ht="22.5" x14ac:dyDescent="0.25">
      <c r="A746" s="16" t="s">
        <v>904</v>
      </c>
      <c r="B746" s="17" t="s">
        <v>21</v>
      </c>
      <c r="C746" s="17" t="s">
        <v>22</v>
      </c>
      <c r="D746" s="32" t="s">
        <v>905</v>
      </c>
      <c r="E746" s="18">
        <v>1</v>
      </c>
      <c r="F746" s="18">
        <v>1661.27</v>
      </c>
      <c r="G746" s="19">
        <f t="shared" ref="G746:G755" si="188">ROUND(E746*F746,2)</f>
        <v>1661.27</v>
      </c>
      <c r="H746" s="18">
        <v>1</v>
      </c>
      <c r="I746" s="36"/>
      <c r="J746" s="19">
        <f t="shared" ref="J746:J755" si="189">ROUND(H746*I746,2)</f>
        <v>0</v>
      </c>
    </row>
    <row r="747" spans="1:10" ht="22.5" x14ac:dyDescent="0.25">
      <c r="A747" s="16" t="s">
        <v>906</v>
      </c>
      <c r="B747" s="17" t="s">
        <v>21</v>
      </c>
      <c r="C747" s="17" t="s">
        <v>22</v>
      </c>
      <c r="D747" s="32" t="s">
        <v>891</v>
      </c>
      <c r="E747" s="18">
        <v>1</v>
      </c>
      <c r="F747" s="18">
        <v>640</v>
      </c>
      <c r="G747" s="19">
        <f t="shared" si="188"/>
        <v>640</v>
      </c>
      <c r="H747" s="18">
        <v>1</v>
      </c>
      <c r="I747" s="36"/>
      <c r="J747" s="19">
        <f t="shared" si="189"/>
        <v>0</v>
      </c>
    </row>
    <row r="748" spans="1:10" ht="22.5" x14ac:dyDescent="0.25">
      <c r="A748" s="16" t="s">
        <v>907</v>
      </c>
      <c r="B748" s="17" t="s">
        <v>21</v>
      </c>
      <c r="C748" s="17" t="s">
        <v>22</v>
      </c>
      <c r="D748" s="32" t="s">
        <v>908</v>
      </c>
      <c r="E748" s="18">
        <v>4</v>
      </c>
      <c r="F748" s="18">
        <v>40.06</v>
      </c>
      <c r="G748" s="19">
        <f t="shared" si="188"/>
        <v>160.24</v>
      </c>
      <c r="H748" s="18">
        <v>4</v>
      </c>
      <c r="I748" s="36"/>
      <c r="J748" s="19">
        <f t="shared" si="189"/>
        <v>0</v>
      </c>
    </row>
    <row r="749" spans="1:10" x14ac:dyDescent="0.25">
      <c r="A749" s="16" t="s">
        <v>909</v>
      </c>
      <c r="B749" s="17" t="s">
        <v>21</v>
      </c>
      <c r="C749" s="17" t="s">
        <v>22</v>
      </c>
      <c r="D749" s="32" t="s">
        <v>910</v>
      </c>
      <c r="E749" s="18">
        <v>2</v>
      </c>
      <c r="F749" s="18">
        <v>50.8</v>
      </c>
      <c r="G749" s="19">
        <f t="shared" si="188"/>
        <v>101.6</v>
      </c>
      <c r="H749" s="18">
        <v>2</v>
      </c>
      <c r="I749" s="36"/>
      <c r="J749" s="19">
        <f t="shared" si="189"/>
        <v>0</v>
      </c>
    </row>
    <row r="750" spans="1:10" ht="22.5" x14ac:dyDescent="0.25">
      <c r="A750" s="16" t="s">
        <v>894</v>
      </c>
      <c r="B750" s="17" t="s">
        <v>21</v>
      </c>
      <c r="C750" s="17" t="s">
        <v>22</v>
      </c>
      <c r="D750" s="32" t="s">
        <v>895</v>
      </c>
      <c r="E750" s="18">
        <v>2</v>
      </c>
      <c r="F750" s="18">
        <v>28.22</v>
      </c>
      <c r="G750" s="19">
        <f t="shared" si="188"/>
        <v>56.44</v>
      </c>
      <c r="H750" s="18">
        <v>2</v>
      </c>
      <c r="I750" s="36"/>
      <c r="J750" s="19">
        <f t="shared" si="189"/>
        <v>0</v>
      </c>
    </row>
    <row r="751" spans="1:10" ht="33.75" x14ac:dyDescent="0.25">
      <c r="A751" s="16" t="s">
        <v>911</v>
      </c>
      <c r="B751" s="17" t="s">
        <v>21</v>
      </c>
      <c r="C751" s="17" t="s">
        <v>22</v>
      </c>
      <c r="D751" s="32" t="s">
        <v>912</v>
      </c>
      <c r="E751" s="18">
        <v>1</v>
      </c>
      <c r="F751" s="18">
        <v>98.86</v>
      </c>
      <c r="G751" s="19">
        <f t="shared" si="188"/>
        <v>98.86</v>
      </c>
      <c r="H751" s="18">
        <v>1</v>
      </c>
      <c r="I751" s="36"/>
      <c r="J751" s="19">
        <f t="shared" si="189"/>
        <v>0</v>
      </c>
    </row>
    <row r="752" spans="1:10" ht="22.5" x14ac:dyDescent="0.25">
      <c r="A752" s="16" t="s">
        <v>854</v>
      </c>
      <c r="B752" s="17" t="s">
        <v>21</v>
      </c>
      <c r="C752" s="17" t="s">
        <v>22</v>
      </c>
      <c r="D752" s="32" t="s">
        <v>855</v>
      </c>
      <c r="E752" s="18">
        <v>1</v>
      </c>
      <c r="F752" s="18">
        <v>460.01</v>
      </c>
      <c r="G752" s="19">
        <f t="shared" si="188"/>
        <v>460.01</v>
      </c>
      <c r="H752" s="18">
        <v>1</v>
      </c>
      <c r="I752" s="36"/>
      <c r="J752" s="19">
        <f t="shared" si="189"/>
        <v>0</v>
      </c>
    </row>
    <row r="753" spans="1:10" ht="33.75" x14ac:dyDescent="0.25">
      <c r="A753" s="16" t="s">
        <v>872</v>
      </c>
      <c r="B753" s="17" t="s">
        <v>21</v>
      </c>
      <c r="C753" s="17" t="s">
        <v>46</v>
      </c>
      <c r="D753" s="32" t="s">
        <v>873</v>
      </c>
      <c r="E753" s="18">
        <v>40</v>
      </c>
      <c r="F753" s="18">
        <v>4.74</v>
      </c>
      <c r="G753" s="19">
        <f t="shared" si="188"/>
        <v>189.6</v>
      </c>
      <c r="H753" s="18">
        <v>40</v>
      </c>
      <c r="I753" s="36"/>
      <c r="J753" s="19">
        <f t="shared" si="189"/>
        <v>0</v>
      </c>
    </row>
    <row r="754" spans="1:10" ht="22.5" x14ac:dyDescent="0.25">
      <c r="A754" s="16" t="s">
        <v>874</v>
      </c>
      <c r="B754" s="17" t="s">
        <v>21</v>
      </c>
      <c r="C754" s="17" t="s">
        <v>22</v>
      </c>
      <c r="D754" s="32" t="s">
        <v>875</v>
      </c>
      <c r="E754" s="18">
        <v>1</v>
      </c>
      <c r="F754" s="18">
        <v>131.63999999999999</v>
      </c>
      <c r="G754" s="19">
        <f t="shared" si="188"/>
        <v>131.63999999999999</v>
      </c>
      <c r="H754" s="18">
        <v>1</v>
      </c>
      <c r="I754" s="36"/>
      <c r="J754" s="19">
        <f t="shared" si="189"/>
        <v>0</v>
      </c>
    </row>
    <row r="755" spans="1:10" x14ac:dyDescent="0.25">
      <c r="A755" s="20"/>
      <c r="B755" s="20"/>
      <c r="C755" s="20"/>
      <c r="D755" s="33" t="s">
        <v>913</v>
      </c>
      <c r="E755" s="18">
        <v>1</v>
      </c>
      <c r="F755" s="21">
        <f>SUM(G746:G754)</f>
        <v>3499.66</v>
      </c>
      <c r="G755" s="21">
        <f t="shared" si="188"/>
        <v>3499.66</v>
      </c>
      <c r="H755" s="18">
        <v>1</v>
      </c>
      <c r="I755" s="21">
        <f>SUM(J746:J754)</f>
        <v>0</v>
      </c>
      <c r="J755" s="21">
        <f t="shared" si="189"/>
        <v>0</v>
      </c>
    </row>
    <row r="756" spans="1:10" ht="0.95" customHeight="1" x14ac:dyDescent="0.25">
      <c r="A756" s="22"/>
      <c r="B756" s="22"/>
      <c r="C756" s="22"/>
      <c r="D756" s="34"/>
      <c r="E756" s="22"/>
      <c r="F756" s="22"/>
      <c r="G756" s="22"/>
      <c r="H756" s="22"/>
      <c r="I756" s="22"/>
      <c r="J756" s="22"/>
    </row>
    <row r="757" spans="1:10" x14ac:dyDescent="0.25">
      <c r="A757" s="12" t="s">
        <v>914</v>
      </c>
      <c r="B757" s="12" t="s">
        <v>9</v>
      </c>
      <c r="C757" s="12" t="s">
        <v>10</v>
      </c>
      <c r="D757" s="30" t="s">
        <v>915</v>
      </c>
      <c r="E757" s="13">
        <f t="shared" ref="E757:J757" si="190">E772</f>
        <v>1</v>
      </c>
      <c r="F757" s="13">
        <f t="shared" si="190"/>
        <v>8675.5499999999993</v>
      </c>
      <c r="G757" s="13">
        <f t="shared" si="190"/>
        <v>8675.5499999999993</v>
      </c>
      <c r="H757" s="13">
        <f t="shared" si="190"/>
        <v>1</v>
      </c>
      <c r="I757" s="13">
        <f t="shared" si="190"/>
        <v>0</v>
      </c>
      <c r="J757" s="13">
        <f t="shared" si="190"/>
        <v>0</v>
      </c>
    </row>
    <row r="758" spans="1:10" ht="22.5" x14ac:dyDescent="0.25">
      <c r="A758" s="16" t="s">
        <v>916</v>
      </c>
      <c r="B758" s="17" t="s">
        <v>21</v>
      </c>
      <c r="C758" s="17" t="s">
        <v>22</v>
      </c>
      <c r="D758" s="32" t="s">
        <v>917</v>
      </c>
      <c r="E758" s="18">
        <v>1</v>
      </c>
      <c r="F758" s="18">
        <v>1721.4</v>
      </c>
      <c r="G758" s="19">
        <f t="shared" ref="G758:G772" si="191">ROUND(E758*F758,2)</f>
        <v>1721.4</v>
      </c>
      <c r="H758" s="18">
        <v>1</v>
      </c>
      <c r="I758" s="36"/>
      <c r="J758" s="19">
        <f t="shared" ref="J758:J772" si="192">ROUND(H758*I758,2)</f>
        <v>0</v>
      </c>
    </row>
    <row r="759" spans="1:10" ht="22.5" x14ac:dyDescent="0.25">
      <c r="A759" s="16" t="s">
        <v>918</v>
      </c>
      <c r="B759" s="17" t="s">
        <v>21</v>
      </c>
      <c r="C759" s="17" t="s">
        <v>22</v>
      </c>
      <c r="D759" s="32" t="s">
        <v>919</v>
      </c>
      <c r="E759" s="18">
        <v>1</v>
      </c>
      <c r="F759" s="18">
        <v>1721.4</v>
      </c>
      <c r="G759" s="19">
        <f t="shared" si="191"/>
        <v>1721.4</v>
      </c>
      <c r="H759" s="18">
        <v>1</v>
      </c>
      <c r="I759" s="36"/>
      <c r="J759" s="19">
        <f t="shared" si="192"/>
        <v>0</v>
      </c>
    </row>
    <row r="760" spans="1:10" x14ac:dyDescent="0.25">
      <c r="A760" s="16" t="s">
        <v>920</v>
      </c>
      <c r="B760" s="17" t="s">
        <v>21</v>
      </c>
      <c r="C760" s="17" t="s">
        <v>22</v>
      </c>
      <c r="D760" s="32" t="s">
        <v>921</v>
      </c>
      <c r="E760" s="18">
        <v>1</v>
      </c>
      <c r="F760" s="18">
        <v>480.03</v>
      </c>
      <c r="G760" s="19">
        <f t="shared" si="191"/>
        <v>480.03</v>
      </c>
      <c r="H760" s="18">
        <v>1</v>
      </c>
      <c r="I760" s="36"/>
      <c r="J760" s="19">
        <f t="shared" si="192"/>
        <v>0</v>
      </c>
    </row>
    <row r="761" spans="1:10" ht="22.5" x14ac:dyDescent="0.25">
      <c r="A761" s="16" t="s">
        <v>922</v>
      </c>
      <c r="B761" s="17" t="s">
        <v>21</v>
      </c>
      <c r="C761" s="17" t="s">
        <v>22</v>
      </c>
      <c r="D761" s="32" t="s">
        <v>923</v>
      </c>
      <c r="E761" s="18">
        <v>2</v>
      </c>
      <c r="F761" s="18">
        <v>1155</v>
      </c>
      <c r="G761" s="19">
        <f t="shared" si="191"/>
        <v>2310</v>
      </c>
      <c r="H761" s="18">
        <v>2</v>
      </c>
      <c r="I761" s="36"/>
      <c r="J761" s="19">
        <f t="shared" si="192"/>
        <v>0</v>
      </c>
    </row>
    <row r="762" spans="1:10" ht="22.5" x14ac:dyDescent="0.25">
      <c r="A762" s="16" t="s">
        <v>924</v>
      </c>
      <c r="B762" s="17" t="s">
        <v>21</v>
      </c>
      <c r="C762" s="17" t="s">
        <v>22</v>
      </c>
      <c r="D762" s="32" t="s">
        <v>925</v>
      </c>
      <c r="E762" s="18">
        <v>2</v>
      </c>
      <c r="F762" s="18">
        <v>56.86</v>
      </c>
      <c r="G762" s="19">
        <f t="shared" si="191"/>
        <v>113.72</v>
      </c>
      <c r="H762" s="18">
        <v>2</v>
      </c>
      <c r="I762" s="36"/>
      <c r="J762" s="19">
        <f t="shared" si="192"/>
        <v>0</v>
      </c>
    </row>
    <row r="763" spans="1:10" ht="22.5" x14ac:dyDescent="0.25">
      <c r="A763" s="16" t="s">
        <v>926</v>
      </c>
      <c r="B763" s="17" t="s">
        <v>21</v>
      </c>
      <c r="C763" s="17" t="s">
        <v>22</v>
      </c>
      <c r="D763" s="32" t="s">
        <v>927</v>
      </c>
      <c r="E763" s="18">
        <v>4</v>
      </c>
      <c r="F763" s="18">
        <v>80.06</v>
      </c>
      <c r="G763" s="19">
        <f t="shared" si="191"/>
        <v>320.24</v>
      </c>
      <c r="H763" s="18">
        <v>4</v>
      </c>
      <c r="I763" s="36"/>
      <c r="J763" s="19">
        <f t="shared" si="192"/>
        <v>0</v>
      </c>
    </row>
    <row r="764" spans="1:10" ht="22.5" x14ac:dyDescent="0.25">
      <c r="A764" s="16" t="s">
        <v>928</v>
      </c>
      <c r="B764" s="17" t="s">
        <v>21</v>
      </c>
      <c r="C764" s="17" t="s">
        <v>22</v>
      </c>
      <c r="D764" s="32" t="s">
        <v>929</v>
      </c>
      <c r="E764" s="18">
        <v>1</v>
      </c>
      <c r="F764" s="18">
        <v>33.92</v>
      </c>
      <c r="G764" s="19">
        <f t="shared" si="191"/>
        <v>33.92</v>
      </c>
      <c r="H764" s="18">
        <v>1</v>
      </c>
      <c r="I764" s="36"/>
      <c r="J764" s="19">
        <f t="shared" si="192"/>
        <v>0</v>
      </c>
    </row>
    <row r="765" spans="1:10" ht="33.75" x14ac:dyDescent="0.25">
      <c r="A765" s="16" t="s">
        <v>930</v>
      </c>
      <c r="B765" s="17" t="s">
        <v>21</v>
      </c>
      <c r="C765" s="17" t="s">
        <v>22</v>
      </c>
      <c r="D765" s="32" t="s">
        <v>931</v>
      </c>
      <c r="E765" s="18">
        <v>1</v>
      </c>
      <c r="F765" s="18">
        <v>412.87</v>
      </c>
      <c r="G765" s="19">
        <f t="shared" si="191"/>
        <v>412.87</v>
      </c>
      <c r="H765" s="18">
        <v>1</v>
      </c>
      <c r="I765" s="36"/>
      <c r="J765" s="19">
        <f t="shared" si="192"/>
        <v>0</v>
      </c>
    </row>
    <row r="766" spans="1:10" ht="22.5" x14ac:dyDescent="0.25">
      <c r="A766" s="16" t="s">
        <v>932</v>
      </c>
      <c r="B766" s="17" t="s">
        <v>21</v>
      </c>
      <c r="C766" s="17" t="s">
        <v>22</v>
      </c>
      <c r="D766" s="32" t="s">
        <v>933</v>
      </c>
      <c r="E766" s="18">
        <v>4</v>
      </c>
      <c r="F766" s="18">
        <v>68.09</v>
      </c>
      <c r="G766" s="19">
        <f t="shared" si="191"/>
        <v>272.36</v>
      </c>
      <c r="H766" s="18">
        <v>4</v>
      </c>
      <c r="I766" s="36"/>
      <c r="J766" s="19">
        <f t="shared" si="192"/>
        <v>0</v>
      </c>
    </row>
    <row r="767" spans="1:10" ht="33.75" x14ac:dyDescent="0.25">
      <c r="A767" s="16" t="s">
        <v>934</v>
      </c>
      <c r="B767" s="17" t="s">
        <v>21</v>
      </c>
      <c r="C767" s="17" t="s">
        <v>22</v>
      </c>
      <c r="D767" s="32" t="s">
        <v>935</v>
      </c>
      <c r="E767" s="18">
        <v>1</v>
      </c>
      <c r="F767" s="18">
        <v>140.96</v>
      </c>
      <c r="G767" s="19">
        <f t="shared" si="191"/>
        <v>140.96</v>
      </c>
      <c r="H767" s="18">
        <v>1</v>
      </c>
      <c r="I767" s="36"/>
      <c r="J767" s="19">
        <f t="shared" si="192"/>
        <v>0</v>
      </c>
    </row>
    <row r="768" spans="1:10" ht="33.75" x14ac:dyDescent="0.25">
      <c r="A768" s="16" t="s">
        <v>936</v>
      </c>
      <c r="B768" s="17" t="s">
        <v>21</v>
      </c>
      <c r="C768" s="17" t="s">
        <v>22</v>
      </c>
      <c r="D768" s="32" t="s">
        <v>937</v>
      </c>
      <c r="E768" s="18">
        <v>1</v>
      </c>
      <c r="F768" s="18">
        <v>140.96</v>
      </c>
      <c r="G768" s="19">
        <f t="shared" si="191"/>
        <v>140.96</v>
      </c>
      <c r="H768" s="18">
        <v>1</v>
      </c>
      <c r="I768" s="36"/>
      <c r="J768" s="19">
        <f t="shared" si="192"/>
        <v>0</v>
      </c>
    </row>
    <row r="769" spans="1:10" ht="22.5" x14ac:dyDescent="0.25">
      <c r="A769" s="16" t="s">
        <v>854</v>
      </c>
      <c r="B769" s="17" t="s">
        <v>21</v>
      </c>
      <c r="C769" s="17" t="s">
        <v>22</v>
      </c>
      <c r="D769" s="32" t="s">
        <v>855</v>
      </c>
      <c r="E769" s="18">
        <v>1</v>
      </c>
      <c r="F769" s="18">
        <v>460.01</v>
      </c>
      <c r="G769" s="19">
        <f t="shared" si="191"/>
        <v>460.01</v>
      </c>
      <c r="H769" s="18">
        <v>1</v>
      </c>
      <c r="I769" s="36"/>
      <c r="J769" s="19">
        <f t="shared" si="192"/>
        <v>0</v>
      </c>
    </row>
    <row r="770" spans="1:10" ht="33.75" x14ac:dyDescent="0.25">
      <c r="A770" s="16" t="s">
        <v>872</v>
      </c>
      <c r="B770" s="17" t="s">
        <v>21</v>
      </c>
      <c r="C770" s="17" t="s">
        <v>46</v>
      </c>
      <c r="D770" s="32" t="s">
        <v>873</v>
      </c>
      <c r="E770" s="18">
        <v>60</v>
      </c>
      <c r="F770" s="18">
        <v>4.74</v>
      </c>
      <c r="G770" s="19">
        <f t="shared" si="191"/>
        <v>284.39999999999998</v>
      </c>
      <c r="H770" s="18">
        <v>60</v>
      </c>
      <c r="I770" s="36"/>
      <c r="J770" s="19">
        <f t="shared" si="192"/>
        <v>0</v>
      </c>
    </row>
    <row r="771" spans="1:10" ht="22.5" x14ac:dyDescent="0.25">
      <c r="A771" s="16" t="s">
        <v>874</v>
      </c>
      <c r="B771" s="17" t="s">
        <v>21</v>
      </c>
      <c r="C771" s="17" t="s">
        <v>22</v>
      </c>
      <c r="D771" s="32" t="s">
        <v>875</v>
      </c>
      <c r="E771" s="18">
        <v>2</v>
      </c>
      <c r="F771" s="18">
        <v>131.63999999999999</v>
      </c>
      <c r="G771" s="19">
        <f t="shared" si="191"/>
        <v>263.27999999999997</v>
      </c>
      <c r="H771" s="18">
        <v>2</v>
      </c>
      <c r="I771" s="36"/>
      <c r="J771" s="19">
        <f t="shared" si="192"/>
        <v>0</v>
      </c>
    </row>
    <row r="772" spans="1:10" x14ac:dyDescent="0.25">
      <c r="A772" s="20"/>
      <c r="B772" s="20"/>
      <c r="C772" s="20"/>
      <c r="D772" s="33" t="s">
        <v>938</v>
      </c>
      <c r="E772" s="18">
        <v>1</v>
      </c>
      <c r="F772" s="21">
        <f>SUM(G758:G771)</f>
        <v>8675.5499999999993</v>
      </c>
      <c r="G772" s="21">
        <f t="shared" si="191"/>
        <v>8675.5499999999993</v>
      </c>
      <c r="H772" s="18">
        <v>1</v>
      </c>
      <c r="I772" s="21">
        <f>SUM(J758:J771)</f>
        <v>0</v>
      </c>
      <c r="J772" s="21">
        <f t="shared" si="192"/>
        <v>0</v>
      </c>
    </row>
    <row r="773" spans="1:10" ht="0.95" customHeight="1" x14ac:dyDescent="0.25">
      <c r="A773" s="22"/>
      <c r="B773" s="22"/>
      <c r="C773" s="22"/>
      <c r="D773" s="34"/>
      <c r="E773" s="22"/>
      <c r="F773" s="22"/>
      <c r="G773" s="22"/>
      <c r="H773" s="22"/>
      <c r="I773" s="22"/>
      <c r="J773" s="22"/>
    </row>
    <row r="774" spans="1:10" ht="22.5" x14ac:dyDescent="0.25">
      <c r="A774" s="12" t="s">
        <v>939</v>
      </c>
      <c r="B774" s="12" t="s">
        <v>9</v>
      </c>
      <c r="C774" s="12" t="s">
        <v>10</v>
      </c>
      <c r="D774" s="30" t="s">
        <v>940</v>
      </c>
      <c r="E774" s="13">
        <f t="shared" ref="E774:J774" si="193">E784</f>
        <v>1</v>
      </c>
      <c r="F774" s="13">
        <f t="shared" si="193"/>
        <v>2174.77</v>
      </c>
      <c r="G774" s="13">
        <f t="shared" si="193"/>
        <v>2174.77</v>
      </c>
      <c r="H774" s="13">
        <f t="shared" si="193"/>
        <v>1</v>
      </c>
      <c r="I774" s="13">
        <f t="shared" si="193"/>
        <v>0</v>
      </c>
      <c r="J774" s="13">
        <f t="shared" si="193"/>
        <v>0</v>
      </c>
    </row>
    <row r="775" spans="1:10" ht="33.75" x14ac:dyDescent="0.25">
      <c r="A775" s="16" t="s">
        <v>941</v>
      </c>
      <c r="B775" s="17" t="s">
        <v>21</v>
      </c>
      <c r="C775" s="17" t="s">
        <v>22</v>
      </c>
      <c r="D775" s="32" t="s">
        <v>942</v>
      </c>
      <c r="E775" s="18">
        <v>1</v>
      </c>
      <c r="F775" s="18">
        <v>566</v>
      </c>
      <c r="G775" s="19">
        <f t="shared" ref="G775:G784" si="194">ROUND(E775*F775,2)</f>
        <v>566</v>
      </c>
      <c r="H775" s="18">
        <v>1</v>
      </c>
      <c r="I775" s="36"/>
      <c r="J775" s="19">
        <f t="shared" ref="J775:J784" si="195">ROUND(H775*I775,2)</f>
        <v>0</v>
      </c>
    </row>
    <row r="776" spans="1:10" ht="22.5" x14ac:dyDescent="0.25">
      <c r="A776" s="16" t="s">
        <v>890</v>
      </c>
      <c r="B776" s="17" t="s">
        <v>21</v>
      </c>
      <c r="C776" s="17" t="s">
        <v>22</v>
      </c>
      <c r="D776" s="32" t="s">
        <v>891</v>
      </c>
      <c r="E776" s="18">
        <v>1</v>
      </c>
      <c r="F776" s="18">
        <v>600</v>
      </c>
      <c r="G776" s="19">
        <f t="shared" si="194"/>
        <v>600</v>
      </c>
      <c r="H776" s="18">
        <v>1</v>
      </c>
      <c r="I776" s="36"/>
      <c r="J776" s="19">
        <f t="shared" si="195"/>
        <v>0</v>
      </c>
    </row>
    <row r="777" spans="1:10" ht="22.5" x14ac:dyDescent="0.25">
      <c r="A777" s="16" t="s">
        <v>943</v>
      </c>
      <c r="B777" s="17" t="s">
        <v>21</v>
      </c>
      <c r="C777" s="17" t="s">
        <v>22</v>
      </c>
      <c r="D777" s="32" t="s">
        <v>944</v>
      </c>
      <c r="E777" s="18">
        <v>3</v>
      </c>
      <c r="F777" s="18">
        <v>54.86</v>
      </c>
      <c r="G777" s="19">
        <f t="shared" si="194"/>
        <v>164.58</v>
      </c>
      <c r="H777" s="18">
        <v>3</v>
      </c>
      <c r="I777" s="36"/>
      <c r="J777" s="19">
        <f t="shared" si="195"/>
        <v>0</v>
      </c>
    </row>
    <row r="778" spans="1:10" ht="33.75" x14ac:dyDescent="0.25">
      <c r="A778" s="16" t="s">
        <v>945</v>
      </c>
      <c r="B778" s="17" t="s">
        <v>21</v>
      </c>
      <c r="C778" s="17" t="s">
        <v>22</v>
      </c>
      <c r="D778" s="32" t="s">
        <v>946</v>
      </c>
      <c r="E778" s="18">
        <v>1</v>
      </c>
      <c r="F778" s="18">
        <v>88.46</v>
      </c>
      <c r="G778" s="19">
        <f t="shared" si="194"/>
        <v>88.46</v>
      </c>
      <c r="H778" s="18">
        <v>1</v>
      </c>
      <c r="I778" s="36"/>
      <c r="J778" s="19">
        <f t="shared" si="195"/>
        <v>0</v>
      </c>
    </row>
    <row r="779" spans="1:10" ht="33.75" x14ac:dyDescent="0.25">
      <c r="A779" s="16" t="s">
        <v>947</v>
      </c>
      <c r="B779" s="17" t="s">
        <v>21</v>
      </c>
      <c r="C779" s="17" t="s">
        <v>22</v>
      </c>
      <c r="D779" s="32" t="s">
        <v>948</v>
      </c>
      <c r="E779" s="18">
        <v>1</v>
      </c>
      <c r="F779" s="18">
        <v>88.46</v>
      </c>
      <c r="G779" s="19">
        <f t="shared" si="194"/>
        <v>88.46</v>
      </c>
      <c r="H779" s="18">
        <v>1</v>
      </c>
      <c r="I779" s="36"/>
      <c r="J779" s="19">
        <f t="shared" si="195"/>
        <v>0</v>
      </c>
    </row>
    <row r="780" spans="1:10" ht="22.5" x14ac:dyDescent="0.25">
      <c r="A780" s="16" t="s">
        <v>949</v>
      </c>
      <c r="B780" s="17" t="s">
        <v>21</v>
      </c>
      <c r="C780" s="17" t="s">
        <v>22</v>
      </c>
      <c r="D780" s="32" t="s">
        <v>950</v>
      </c>
      <c r="E780" s="18">
        <v>1</v>
      </c>
      <c r="F780" s="18">
        <v>28.22</v>
      </c>
      <c r="G780" s="19">
        <f t="shared" si="194"/>
        <v>28.22</v>
      </c>
      <c r="H780" s="18">
        <v>1</v>
      </c>
      <c r="I780" s="36"/>
      <c r="J780" s="19">
        <f t="shared" si="195"/>
        <v>0</v>
      </c>
    </row>
    <row r="781" spans="1:10" ht="22.5" x14ac:dyDescent="0.25">
      <c r="A781" s="16" t="s">
        <v>854</v>
      </c>
      <c r="B781" s="17" t="s">
        <v>21</v>
      </c>
      <c r="C781" s="17" t="s">
        <v>22</v>
      </c>
      <c r="D781" s="32" t="s">
        <v>855</v>
      </c>
      <c r="E781" s="18">
        <v>1</v>
      </c>
      <c r="F781" s="18">
        <v>460.01</v>
      </c>
      <c r="G781" s="19">
        <f t="shared" si="194"/>
        <v>460.01</v>
      </c>
      <c r="H781" s="18">
        <v>1</v>
      </c>
      <c r="I781" s="36"/>
      <c r="J781" s="19">
        <f t="shared" si="195"/>
        <v>0</v>
      </c>
    </row>
    <row r="782" spans="1:10" ht="33.75" x14ac:dyDescent="0.25">
      <c r="A782" s="16" t="s">
        <v>872</v>
      </c>
      <c r="B782" s="17" t="s">
        <v>21</v>
      </c>
      <c r="C782" s="17" t="s">
        <v>46</v>
      </c>
      <c r="D782" s="32" t="s">
        <v>873</v>
      </c>
      <c r="E782" s="18">
        <v>10</v>
      </c>
      <c r="F782" s="18">
        <v>4.74</v>
      </c>
      <c r="G782" s="19">
        <f t="shared" si="194"/>
        <v>47.4</v>
      </c>
      <c r="H782" s="18">
        <v>10</v>
      </c>
      <c r="I782" s="36"/>
      <c r="J782" s="19">
        <f t="shared" si="195"/>
        <v>0</v>
      </c>
    </row>
    <row r="783" spans="1:10" ht="22.5" x14ac:dyDescent="0.25">
      <c r="A783" s="16" t="s">
        <v>874</v>
      </c>
      <c r="B783" s="17" t="s">
        <v>21</v>
      </c>
      <c r="C783" s="17" t="s">
        <v>22</v>
      </c>
      <c r="D783" s="32" t="s">
        <v>875</v>
      </c>
      <c r="E783" s="18">
        <v>1</v>
      </c>
      <c r="F783" s="18">
        <v>131.63999999999999</v>
      </c>
      <c r="G783" s="19">
        <f t="shared" si="194"/>
        <v>131.63999999999999</v>
      </c>
      <c r="H783" s="18">
        <v>1</v>
      </c>
      <c r="I783" s="36"/>
      <c r="J783" s="19">
        <f t="shared" si="195"/>
        <v>0</v>
      </c>
    </row>
    <row r="784" spans="1:10" x14ac:dyDescent="0.25">
      <c r="A784" s="20"/>
      <c r="B784" s="20"/>
      <c r="C784" s="20"/>
      <c r="D784" s="33" t="s">
        <v>951</v>
      </c>
      <c r="E784" s="18">
        <v>1</v>
      </c>
      <c r="F784" s="21">
        <f>SUM(G775:G783)</f>
        <v>2174.77</v>
      </c>
      <c r="G784" s="21">
        <f t="shared" si="194"/>
        <v>2174.77</v>
      </c>
      <c r="H784" s="18">
        <v>1</v>
      </c>
      <c r="I784" s="21">
        <f>SUM(J775:J783)</f>
        <v>0</v>
      </c>
      <c r="J784" s="21">
        <f t="shared" si="195"/>
        <v>0</v>
      </c>
    </row>
    <row r="785" spans="1:10" ht="0.95" customHeight="1" x14ac:dyDescent="0.25">
      <c r="A785" s="22"/>
      <c r="B785" s="22"/>
      <c r="C785" s="22"/>
      <c r="D785" s="34"/>
      <c r="E785" s="22"/>
      <c r="F785" s="22"/>
      <c r="G785" s="22"/>
      <c r="H785" s="22"/>
      <c r="I785" s="22"/>
      <c r="J785" s="22"/>
    </row>
    <row r="786" spans="1:10" ht="22.5" x14ac:dyDescent="0.25">
      <c r="A786" s="12" t="s">
        <v>952</v>
      </c>
      <c r="B786" s="12" t="s">
        <v>9</v>
      </c>
      <c r="C786" s="12" t="s">
        <v>10</v>
      </c>
      <c r="D786" s="30" t="s">
        <v>953</v>
      </c>
      <c r="E786" s="13">
        <f t="shared" ref="E786:J786" si="196">E801</f>
        <v>1</v>
      </c>
      <c r="F786" s="13">
        <f t="shared" si="196"/>
        <v>5307.67</v>
      </c>
      <c r="G786" s="13">
        <f t="shared" si="196"/>
        <v>5307.67</v>
      </c>
      <c r="H786" s="13">
        <f t="shared" si="196"/>
        <v>1</v>
      </c>
      <c r="I786" s="13">
        <f t="shared" si="196"/>
        <v>0</v>
      </c>
      <c r="J786" s="13">
        <f t="shared" si="196"/>
        <v>0</v>
      </c>
    </row>
    <row r="787" spans="1:10" ht="22.5" x14ac:dyDescent="0.25">
      <c r="A787" s="16" t="s">
        <v>954</v>
      </c>
      <c r="B787" s="17" t="s">
        <v>21</v>
      </c>
      <c r="C787" s="17" t="s">
        <v>22</v>
      </c>
      <c r="D787" s="32" t="s">
        <v>955</v>
      </c>
      <c r="E787" s="18">
        <v>1</v>
      </c>
      <c r="F787" s="18">
        <v>1661.27</v>
      </c>
      <c r="G787" s="19">
        <f t="shared" ref="G787:G801" si="197">ROUND(E787*F787,2)</f>
        <v>1661.27</v>
      </c>
      <c r="H787" s="18">
        <v>1</v>
      </c>
      <c r="I787" s="36"/>
      <c r="J787" s="19">
        <f t="shared" ref="J787:J801" si="198">ROUND(H787*I787,2)</f>
        <v>0</v>
      </c>
    </row>
    <row r="788" spans="1:10" ht="22.5" x14ac:dyDescent="0.25">
      <c r="A788" s="16" t="s">
        <v>922</v>
      </c>
      <c r="B788" s="17" t="s">
        <v>21</v>
      </c>
      <c r="C788" s="17" t="s">
        <v>22</v>
      </c>
      <c r="D788" s="32" t="s">
        <v>923</v>
      </c>
      <c r="E788" s="18">
        <v>1</v>
      </c>
      <c r="F788" s="18">
        <v>1155</v>
      </c>
      <c r="G788" s="19">
        <f t="shared" si="197"/>
        <v>1155</v>
      </c>
      <c r="H788" s="18">
        <v>1</v>
      </c>
      <c r="I788" s="36"/>
      <c r="J788" s="19">
        <f t="shared" si="198"/>
        <v>0</v>
      </c>
    </row>
    <row r="789" spans="1:10" ht="22.5" x14ac:dyDescent="0.25">
      <c r="A789" s="16" t="s">
        <v>943</v>
      </c>
      <c r="B789" s="17" t="s">
        <v>21</v>
      </c>
      <c r="C789" s="17" t="s">
        <v>22</v>
      </c>
      <c r="D789" s="32" t="s">
        <v>944</v>
      </c>
      <c r="E789" s="18">
        <v>8</v>
      </c>
      <c r="F789" s="18">
        <v>54.86</v>
      </c>
      <c r="G789" s="19">
        <f t="shared" si="197"/>
        <v>438.88</v>
      </c>
      <c r="H789" s="18">
        <v>8</v>
      </c>
      <c r="I789" s="36"/>
      <c r="J789" s="19">
        <f t="shared" si="198"/>
        <v>0</v>
      </c>
    </row>
    <row r="790" spans="1:10" ht="22.5" x14ac:dyDescent="0.25">
      <c r="A790" s="16" t="s">
        <v>956</v>
      </c>
      <c r="B790" s="17" t="s">
        <v>21</v>
      </c>
      <c r="C790" s="17" t="s">
        <v>22</v>
      </c>
      <c r="D790" s="32" t="s">
        <v>957</v>
      </c>
      <c r="E790" s="18">
        <v>1</v>
      </c>
      <c r="F790" s="18">
        <v>45.31</v>
      </c>
      <c r="G790" s="19">
        <f t="shared" si="197"/>
        <v>45.31</v>
      </c>
      <c r="H790" s="18">
        <v>1</v>
      </c>
      <c r="I790" s="36"/>
      <c r="J790" s="19">
        <f t="shared" si="198"/>
        <v>0</v>
      </c>
    </row>
    <row r="791" spans="1:10" ht="22.5" x14ac:dyDescent="0.25">
      <c r="A791" s="16" t="s">
        <v>958</v>
      </c>
      <c r="B791" s="17" t="s">
        <v>21</v>
      </c>
      <c r="C791" s="17" t="s">
        <v>22</v>
      </c>
      <c r="D791" s="32" t="s">
        <v>959</v>
      </c>
      <c r="E791" s="18">
        <v>1</v>
      </c>
      <c r="F791" s="18">
        <v>28.22</v>
      </c>
      <c r="G791" s="19">
        <f t="shared" si="197"/>
        <v>28.22</v>
      </c>
      <c r="H791" s="18">
        <v>1</v>
      </c>
      <c r="I791" s="36"/>
      <c r="J791" s="19">
        <f t="shared" si="198"/>
        <v>0</v>
      </c>
    </row>
    <row r="792" spans="1:10" ht="22.5" x14ac:dyDescent="0.25">
      <c r="A792" s="16" t="s">
        <v>960</v>
      </c>
      <c r="B792" s="17" t="s">
        <v>21</v>
      </c>
      <c r="C792" s="17" t="s">
        <v>22</v>
      </c>
      <c r="D792" s="32" t="s">
        <v>961</v>
      </c>
      <c r="E792" s="18">
        <v>1</v>
      </c>
      <c r="F792" s="18">
        <v>33.92</v>
      </c>
      <c r="G792" s="19">
        <f t="shared" si="197"/>
        <v>33.92</v>
      </c>
      <c r="H792" s="18">
        <v>1</v>
      </c>
      <c r="I792" s="36"/>
      <c r="J792" s="19">
        <f t="shared" si="198"/>
        <v>0</v>
      </c>
    </row>
    <row r="793" spans="1:10" ht="33.75" x14ac:dyDescent="0.25">
      <c r="A793" s="16" t="s">
        <v>962</v>
      </c>
      <c r="B793" s="17" t="s">
        <v>21</v>
      </c>
      <c r="C793" s="17" t="s">
        <v>22</v>
      </c>
      <c r="D793" s="32" t="s">
        <v>963</v>
      </c>
      <c r="E793" s="18">
        <v>1</v>
      </c>
      <c r="F793" s="18">
        <v>408.61</v>
      </c>
      <c r="G793" s="19">
        <f t="shared" si="197"/>
        <v>408.61</v>
      </c>
      <c r="H793" s="18">
        <v>1</v>
      </c>
      <c r="I793" s="36"/>
      <c r="J793" s="19">
        <f t="shared" si="198"/>
        <v>0</v>
      </c>
    </row>
    <row r="794" spans="1:10" ht="33.75" x14ac:dyDescent="0.25">
      <c r="A794" s="16" t="s">
        <v>964</v>
      </c>
      <c r="B794" s="17" t="s">
        <v>21</v>
      </c>
      <c r="C794" s="17" t="s">
        <v>22</v>
      </c>
      <c r="D794" s="32" t="s">
        <v>965</v>
      </c>
      <c r="E794" s="18">
        <v>1</v>
      </c>
      <c r="F794" s="18">
        <v>426.93</v>
      </c>
      <c r="G794" s="19">
        <f t="shared" si="197"/>
        <v>426.93</v>
      </c>
      <c r="H794" s="18">
        <v>1</v>
      </c>
      <c r="I794" s="36"/>
      <c r="J794" s="19">
        <f t="shared" si="198"/>
        <v>0</v>
      </c>
    </row>
    <row r="795" spans="1:10" ht="33.75" x14ac:dyDescent="0.25">
      <c r="A795" s="16" t="s">
        <v>966</v>
      </c>
      <c r="B795" s="17" t="s">
        <v>21</v>
      </c>
      <c r="C795" s="17" t="s">
        <v>22</v>
      </c>
      <c r="D795" s="32" t="s">
        <v>935</v>
      </c>
      <c r="E795" s="18">
        <v>1</v>
      </c>
      <c r="F795" s="18">
        <v>140.96</v>
      </c>
      <c r="G795" s="19">
        <f t="shared" si="197"/>
        <v>140.96</v>
      </c>
      <c r="H795" s="18">
        <v>1</v>
      </c>
      <c r="I795" s="36"/>
      <c r="J795" s="19">
        <f t="shared" si="198"/>
        <v>0</v>
      </c>
    </row>
    <row r="796" spans="1:10" ht="33.75" x14ac:dyDescent="0.25">
      <c r="A796" s="16" t="s">
        <v>967</v>
      </c>
      <c r="B796" s="17" t="s">
        <v>21</v>
      </c>
      <c r="C796" s="17" t="s">
        <v>22</v>
      </c>
      <c r="D796" s="32" t="s">
        <v>968</v>
      </c>
      <c r="E796" s="18">
        <v>1</v>
      </c>
      <c r="F796" s="18">
        <v>98.86</v>
      </c>
      <c r="G796" s="19">
        <f t="shared" si="197"/>
        <v>98.86</v>
      </c>
      <c r="H796" s="18">
        <v>1</v>
      </c>
      <c r="I796" s="36"/>
      <c r="J796" s="19">
        <f t="shared" si="198"/>
        <v>0</v>
      </c>
    </row>
    <row r="797" spans="1:10" ht="33.75" x14ac:dyDescent="0.25">
      <c r="A797" s="16" t="s">
        <v>947</v>
      </c>
      <c r="B797" s="17" t="s">
        <v>21</v>
      </c>
      <c r="C797" s="17" t="s">
        <v>22</v>
      </c>
      <c r="D797" s="32" t="s">
        <v>948</v>
      </c>
      <c r="E797" s="18">
        <v>1</v>
      </c>
      <c r="F797" s="18">
        <v>88.46</v>
      </c>
      <c r="G797" s="19">
        <f t="shared" si="197"/>
        <v>88.46</v>
      </c>
      <c r="H797" s="18">
        <v>1</v>
      </c>
      <c r="I797" s="36"/>
      <c r="J797" s="19">
        <f t="shared" si="198"/>
        <v>0</v>
      </c>
    </row>
    <row r="798" spans="1:10" ht="22.5" x14ac:dyDescent="0.25">
      <c r="A798" s="16" t="s">
        <v>854</v>
      </c>
      <c r="B798" s="17" t="s">
        <v>21</v>
      </c>
      <c r="C798" s="17" t="s">
        <v>22</v>
      </c>
      <c r="D798" s="32" t="s">
        <v>855</v>
      </c>
      <c r="E798" s="18">
        <v>1</v>
      </c>
      <c r="F798" s="18">
        <v>460.01</v>
      </c>
      <c r="G798" s="19">
        <f t="shared" si="197"/>
        <v>460.01</v>
      </c>
      <c r="H798" s="18">
        <v>1</v>
      </c>
      <c r="I798" s="36"/>
      <c r="J798" s="19">
        <f t="shared" si="198"/>
        <v>0</v>
      </c>
    </row>
    <row r="799" spans="1:10" ht="33.75" x14ac:dyDescent="0.25">
      <c r="A799" s="16" t="s">
        <v>872</v>
      </c>
      <c r="B799" s="17" t="s">
        <v>21</v>
      </c>
      <c r="C799" s="17" t="s">
        <v>46</v>
      </c>
      <c r="D799" s="32" t="s">
        <v>873</v>
      </c>
      <c r="E799" s="18">
        <v>40</v>
      </c>
      <c r="F799" s="18">
        <v>4.74</v>
      </c>
      <c r="G799" s="19">
        <f t="shared" si="197"/>
        <v>189.6</v>
      </c>
      <c r="H799" s="18">
        <v>40</v>
      </c>
      <c r="I799" s="36"/>
      <c r="J799" s="19">
        <f t="shared" si="198"/>
        <v>0</v>
      </c>
    </row>
    <row r="800" spans="1:10" ht="22.5" x14ac:dyDescent="0.25">
      <c r="A800" s="16" t="s">
        <v>874</v>
      </c>
      <c r="B800" s="17" t="s">
        <v>21</v>
      </c>
      <c r="C800" s="17" t="s">
        <v>22</v>
      </c>
      <c r="D800" s="32" t="s">
        <v>875</v>
      </c>
      <c r="E800" s="18">
        <v>1</v>
      </c>
      <c r="F800" s="18">
        <v>131.63999999999999</v>
      </c>
      <c r="G800" s="19">
        <f t="shared" si="197"/>
        <v>131.63999999999999</v>
      </c>
      <c r="H800" s="18">
        <v>1</v>
      </c>
      <c r="I800" s="36"/>
      <c r="J800" s="19">
        <f t="shared" si="198"/>
        <v>0</v>
      </c>
    </row>
    <row r="801" spans="1:10" x14ac:dyDescent="0.25">
      <c r="A801" s="20"/>
      <c r="B801" s="20"/>
      <c r="C801" s="20"/>
      <c r="D801" s="33" t="s">
        <v>969</v>
      </c>
      <c r="E801" s="18">
        <v>1</v>
      </c>
      <c r="F801" s="21">
        <f>SUM(G787:G800)</f>
        <v>5307.67</v>
      </c>
      <c r="G801" s="21">
        <f t="shared" si="197"/>
        <v>5307.67</v>
      </c>
      <c r="H801" s="18">
        <v>1</v>
      </c>
      <c r="I801" s="21">
        <f>SUM(J787:J800)</f>
        <v>0</v>
      </c>
      <c r="J801" s="21">
        <f t="shared" si="198"/>
        <v>0</v>
      </c>
    </row>
    <row r="802" spans="1:10" ht="0.95" customHeight="1" x14ac:dyDescent="0.25">
      <c r="A802" s="22"/>
      <c r="B802" s="22"/>
      <c r="C802" s="22"/>
      <c r="D802" s="34"/>
      <c r="E802" s="22"/>
      <c r="F802" s="22"/>
      <c r="G802" s="22"/>
      <c r="H802" s="22"/>
      <c r="I802" s="22"/>
      <c r="J802" s="22"/>
    </row>
    <row r="803" spans="1:10" ht="22.5" x14ac:dyDescent="0.25">
      <c r="A803" s="12" t="s">
        <v>970</v>
      </c>
      <c r="B803" s="12" t="s">
        <v>9</v>
      </c>
      <c r="C803" s="12" t="s">
        <v>10</v>
      </c>
      <c r="D803" s="30" t="s">
        <v>971</v>
      </c>
      <c r="E803" s="13">
        <f t="shared" ref="E803:J803" si="199">E812</f>
        <v>1</v>
      </c>
      <c r="F803" s="13">
        <f t="shared" si="199"/>
        <v>2904.69</v>
      </c>
      <c r="G803" s="13">
        <f t="shared" si="199"/>
        <v>2904.69</v>
      </c>
      <c r="H803" s="13">
        <f t="shared" si="199"/>
        <v>1</v>
      </c>
      <c r="I803" s="13">
        <f t="shared" si="199"/>
        <v>0</v>
      </c>
      <c r="J803" s="13">
        <f t="shared" si="199"/>
        <v>0</v>
      </c>
    </row>
    <row r="804" spans="1:10" ht="22.5" x14ac:dyDescent="0.25">
      <c r="A804" s="16" t="s">
        <v>972</v>
      </c>
      <c r="B804" s="17" t="s">
        <v>21</v>
      </c>
      <c r="C804" s="17" t="s">
        <v>22</v>
      </c>
      <c r="D804" s="32" t="s">
        <v>973</v>
      </c>
      <c r="E804" s="18">
        <v>1</v>
      </c>
      <c r="F804" s="18">
        <v>1195.48</v>
      </c>
      <c r="G804" s="19">
        <f t="shared" ref="G804:G812" si="200">ROUND(E804*F804,2)</f>
        <v>1195.48</v>
      </c>
      <c r="H804" s="18">
        <v>1</v>
      </c>
      <c r="I804" s="36"/>
      <c r="J804" s="19">
        <f t="shared" ref="J804:J812" si="201">ROUND(H804*I804,2)</f>
        <v>0</v>
      </c>
    </row>
    <row r="805" spans="1:10" ht="22.5" x14ac:dyDescent="0.25">
      <c r="A805" s="16" t="s">
        <v>890</v>
      </c>
      <c r="B805" s="17" t="s">
        <v>21</v>
      </c>
      <c r="C805" s="17" t="s">
        <v>22</v>
      </c>
      <c r="D805" s="32" t="s">
        <v>891</v>
      </c>
      <c r="E805" s="18">
        <v>1</v>
      </c>
      <c r="F805" s="18">
        <v>600</v>
      </c>
      <c r="G805" s="19">
        <f t="shared" si="200"/>
        <v>600</v>
      </c>
      <c r="H805" s="18">
        <v>1</v>
      </c>
      <c r="I805" s="36"/>
      <c r="J805" s="19">
        <f t="shared" si="201"/>
        <v>0</v>
      </c>
    </row>
    <row r="806" spans="1:10" ht="22.5" x14ac:dyDescent="0.25">
      <c r="A806" s="16" t="s">
        <v>974</v>
      </c>
      <c r="B806" s="17" t="s">
        <v>21</v>
      </c>
      <c r="C806" s="17" t="s">
        <v>22</v>
      </c>
      <c r="D806" s="32" t="s">
        <v>975</v>
      </c>
      <c r="E806" s="18">
        <v>4</v>
      </c>
      <c r="F806" s="18">
        <v>49.61</v>
      </c>
      <c r="G806" s="19">
        <f t="shared" si="200"/>
        <v>198.44</v>
      </c>
      <c r="H806" s="18">
        <v>4</v>
      </c>
      <c r="I806" s="36"/>
      <c r="J806" s="19">
        <f t="shared" si="201"/>
        <v>0</v>
      </c>
    </row>
    <row r="807" spans="1:10" ht="33.75" x14ac:dyDescent="0.25">
      <c r="A807" s="16" t="s">
        <v>947</v>
      </c>
      <c r="B807" s="17" t="s">
        <v>21</v>
      </c>
      <c r="C807" s="17" t="s">
        <v>22</v>
      </c>
      <c r="D807" s="32" t="s">
        <v>948</v>
      </c>
      <c r="E807" s="18">
        <v>1</v>
      </c>
      <c r="F807" s="18">
        <v>88.46</v>
      </c>
      <c r="G807" s="19">
        <f t="shared" si="200"/>
        <v>88.46</v>
      </c>
      <c r="H807" s="18">
        <v>1</v>
      </c>
      <c r="I807" s="36"/>
      <c r="J807" s="19">
        <f t="shared" si="201"/>
        <v>0</v>
      </c>
    </row>
    <row r="808" spans="1:10" ht="33.75" x14ac:dyDescent="0.25">
      <c r="A808" s="16" t="s">
        <v>945</v>
      </c>
      <c r="B808" s="17" t="s">
        <v>21</v>
      </c>
      <c r="C808" s="17" t="s">
        <v>22</v>
      </c>
      <c r="D808" s="32" t="s">
        <v>946</v>
      </c>
      <c r="E808" s="18">
        <v>1</v>
      </c>
      <c r="F808" s="18">
        <v>88.46</v>
      </c>
      <c r="G808" s="19">
        <f t="shared" si="200"/>
        <v>88.46</v>
      </c>
      <c r="H808" s="18">
        <v>1</v>
      </c>
      <c r="I808" s="36"/>
      <c r="J808" s="19">
        <f t="shared" si="201"/>
        <v>0</v>
      </c>
    </row>
    <row r="809" spans="1:10" ht="22.5" x14ac:dyDescent="0.25">
      <c r="A809" s="16" t="s">
        <v>854</v>
      </c>
      <c r="B809" s="17" t="s">
        <v>21</v>
      </c>
      <c r="C809" s="17" t="s">
        <v>22</v>
      </c>
      <c r="D809" s="32" t="s">
        <v>855</v>
      </c>
      <c r="E809" s="18">
        <v>1</v>
      </c>
      <c r="F809" s="18">
        <v>460.01</v>
      </c>
      <c r="G809" s="19">
        <f t="shared" si="200"/>
        <v>460.01</v>
      </c>
      <c r="H809" s="18">
        <v>1</v>
      </c>
      <c r="I809" s="36"/>
      <c r="J809" s="19">
        <f t="shared" si="201"/>
        <v>0</v>
      </c>
    </row>
    <row r="810" spans="1:10" ht="33.75" x14ac:dyDescent="0.25">
      <c r="A810" s="16" t="s">
        <v>872</v>
      </c>
      <c r="B810" s="17" t="s">
        <v>21</v>
      </c>
      <c r="C810" s="17" t="s">
        <v>46</v>
      </c>
      <c r="D810" s="32" t="s">
        <v>873</v>
      </c>
      <c r="E810" s="18">
        <v>30</v>
      </c>
      <c r="F810" s="18">
        <v>4.74</v>
      </c>
      <c r="G810" s="19">
        <f t="shared" si="200"/>
        <v>142.19999999999999</v>
      </c>
      <c r="H810" s="18">
        <v>30</v>
      </c>
      <c r="I810" s="36"/>
      <c r="J810" s="19">
        <f t="shared" si="201"/>
        <v>0</v>
      </c>
    </row>
    <row r="811" spans="1:10" ht="22.5" x14ac:dyDescent="0.25">
      <c r="A811" s="16" t="s">
        <v>874</v>
      </c>
      <c r="B811" s="17" t="s">
        <v>21</v>
      </c>
      <c r="C811" s="17" t="s">
        <v>22</v>
      </c>
      <c r="D811" s="32" t="s">
        <v>875</v>
      </c>
      <c r="E811" s="18">
        <v>1</v>
      </c>
      <c r="F811" s="18">
        <v>131.63999999999999</v>
      </c>
      <c r="G811" s="19">
        <f t="shared" si="200"/>
        <v>131.63999999999999</v>
      </c>
      <c r="H811" s="18">
        <v>1</v>
      </c>
      <c r="I811" s="36"/>
      <c r="J811" s="19">
        <f t="shared" si="201"/>
        <v>0</v>
      </c>
    </row>
    <row r="812" spans="1:10" x14ac:dyDescent="0.25">
      <c r="A812" s="20"/>
      <c r="B812" s="20"/>
      <c r="C812" s="20"/>
      <c r="D812" s="33" t="s">
        <v>976</v>
      </c>
      <c r="E812" s="18">
        <v>1</v>
      </c>
      <c r="F812" s="21">
        <f>SUM(G804:G811)</f>
        <v>2904.69</v>
      </c>
      <c r="G812" s="21">
        <f t="shared" si="200"/>
        <v>2904.69</v>
      </c>
      <c r="H812" s="18">
        <v>1</v>
      </c>
      <c r="I812" s="21">
        <f>SUM(J804:J811)</f>
        <v>0</v>
      </c>
      <c r="J812" s="21">
        <f t="shared" si="201"/>
        <v>0</v>
      </c>
    </row>
    <row r="813" spans="1:10" ht="0.95" customHeight="1" x14ac:dyDescent="0.25">
      <c r="A813" s="22"/>
      <c r="B813" s="22"/>
      <c r="C813" s="22"/>
      <c r="D813" s="34"/>
      <c r="E813" s="22"/>
      <c r="F813" s="22"/>
      <c r="G813" s="22"/>
      <c r="H813" s="22"/>
      <c r="I813" s="22"/>
      <c r="J813" s="22"/>
    </row>
    <row r="814" spans="1:10" x14ac:dyDescent="0.25">
      <c r="A814" s="12" t="s">
        <v>977</v>
      </c>
      <c r="B814" s="12" t="s">
        <v>9</v>
      </c>
      <c r="C814" s="12" t="s">
        <v>10</v>
      </c>
      <c r="D814" s="30" t="s">
        <v>978</v>
      </c>
      <c r="E814" s="13">
        <f t="shared" ref="E814:J814" si="202">E816</f>
        <v>1</v>
      </c>
      <c r="F814" s="13">
        <f t="shared" si="202"/>
        <v>630</v>
      </c>
      <c r="G814" s="13">
        <f t="shared" si="202"/>
        <v>630</v>
      </c>
      <c r="H814" s="13">
        <f t="shared" si="202"/>
        <v>1</v>
      </c>
      <c r="I814" s="13">
        <f t="shared" si="202"/>
        <v>0</v>
      </c>
      <c r="J814" s="13">
        <f t="shared" si="202"/>
        <v>0</v>
      </c>
    </row>
    <row r="815" spans="1:10" x14ac:dyDescent="0.25">
      <c r="A815" s="16" t="s">
        <v>979</v>
      </c>
      <c r="B815" s="17" t="s">
        <v>21</v>
      </c>
      <c r="C815" s="17" t="s">
        <v>22</v>
      </c>
      <c r="D815" s="32" t="s">
        <v>980</v>
      </c>
      <c r="E815" s="18">
        <v>1</v>
      </c>
      <c r="F815" s="18">
        <v>630</v>
      </c>
      <c r="G815" s="19">
        <f>ROUND(E815*F815,2)</f>
        <v>630</v>
      </c>
      <c r="H815" s="18">
        <v>1</v>
      </c>
      <c r="I815" s="36"/>
      <c r="J815" s="19">
        <f>ROUND(H815*I815,2)</f>
        <v>0</v>
      </c>
    </row>
    <row r="816" spans="1:10" x14ac:dyDescent="0.25">
      <c r="A816" s="20"/>
      <c r="B816" s="20"/>
      <c r="C816" s="20"/>
      <c r="D816" s="33" t="s">
        <v>981</v>
      </c>
      <c r="E816" s="18">
        <v>1</v>
      </c>
      <c r="F816" s="21">
        <f>G815</f>
        <v>630</v>
      </c>
      <c r="G816" s="21">
        <f>ROUND(E816*F816,2)</f>
        <v>630</v>
      </c>
      <c r="H816" s="18">
        <v>1</v>
      </c>
      <c r="I816" s="21">
        <f>J815</f>
        <v>0</v>
      </c>
      <c r="J816" s="21">
        <f>ROUND(H816*I816,2)</f>
        <v>0</v>
      </c>
    </row>
    <row r="817" spans="1:10" ht="0.95" customHeight="1" x14ac:dyDescent="0.25">
      <c r="A817" s="22"/>
      <c r="B817" s="22"/>
      <c r="C817" s="22"/>
      <c r="D817" s="34"/>
      <c r="E817" s="22"/>
      <c r="F817" s="22"/>
      <c r="G817" s="22"/>
      <c r="H817" s="22"/>
      <c r="I817" s="22"/>
      <c r="J817" s="22"/>
    </row>
    <row r="818" spans="1:10" x14ac:dyDescent="0.25">
      <c r="A818" s="12" t="s">
        <v>982</v>
      </c>
      <c r="B818" s="12" t="s">
        <v>9</v>
      </c>
      <c r="C818" s="12" t="s">
        <v>10</v>
      </c>
      <c r="D818" s="30" t="s">
        <v>983</v>
      </c>
      <c r="E818" s="13">
        <f t="shared" ref="E818:J818" si="203">E820</f>
        <v>1</v>
      </c>
      <c r="F818" s="13">
        <f t="shared" si="203"/>
        <v>400</v>
      </c>
      <c r="G818" s="13">
        <f t="shared" si="203"/>
        <v>400</v>
      </c>
      <c r="H818" s="13">
        <f t="shared" si="203"/>
        <v>1</v>
      </c>
      <c r="I818" s="13">
        <f t="shared" si="203"/>
        <v>0</v>
      </c>
      <c r="J818" s="13">
        <f t="shared" si="203"/>
        <v>0</v>
      </c>
    </row>
    <row r="819" spans="1:10" x14ac:dyDescent="0.25">
      <c r="A819" s="16" t="s">
        <v>984</v>
      </c>
      <c r="B819" s="17" t="s">
        <v>21</v>
      </c>
      <c r="C819" s="17" t="s">
        <v>22</v>
      </c>
      <c r="D819" s="32" t="s">
        <v>985</v>
      </c>
      <c r="E819" s="18">
        <v>1</v>
      </c>
      <c r="F819" s="18">
        <v>400</v>
      </c>
      <c r="G819" s="19">
        <f>ROUND(E819*F819,2)</f>
        <v>400</v>
      </c>
      <c r="H819" s="18">
        <v>1</v>
      </c>
      <c r="I819" s="36"/>
      <c r="J819" s="19">
        <f>ROUND(H819*I819,2)</f>
        <v>0</v>
      </c>
    </row>
    <row r="820" spans="1:10" x14ac:dyDescent="0.25">
      <c r="A820" s="20"/>
      <c r="B820" s="20"/>
      <c r="C820" s="20"/>
      <c r="D820" s="33" t="s">
        <v>986</v>
      </c>
      <c r="E820" s="18">
        <v>1</v>
      </c>
      <c r="F820" s="21">
        <f>G819</f>
        <v>400</v>
      </c>
      <c r="G820" s="21">
        <f>ROUND(E820*F820,2)</f>
        <v>400</v>
      </c>
      <c r="H820" s="18">
        <v>1</v>
      </c>
      <c r="I820" s="21">
        <f>J819</f>
        <v>0</v>
      </c>
      <c r="J820" s="21">
        <f>ROUND(H820*I820,2)</f>
        <v>0</v>
      </c>
    </row>
    <row r="821" spans="1:10" ht="0.95" customHeight="1" x14ac:dyDescent="0.25">
      <c r="A821" s="22"/>
      <c r="B821" s="22"/>
      <c r="C821" s="22"/>
      <c r="D821" s="34"/>
      <c r="E821" s="22"/>
      <c r="F821" s="22"/>
      <c r="G821" s="22"/>
      <c r="H821" s="22"/>
      <c r="I821" s="22"/>
      <c r="J821" s="22"/>
    </row>
    <row r="822" spans="1:10" x14ac:dyDescent="0.25">
      <c r="A822" s="12" t="s">
        <v>987</v>
      </c>
      <c r="B822" s="12" t="s">
        <v>9</v>
      </c>
      <c r="C822" s="12" t="s">
        <v>10</v>
      </c>
      <c r="D822" s="30" t="s">
        <v>103</v>
      </c>
      <c r="E822" s="13">
        <f t="shared" ref="E822:J822" si="204">E829</f>
        <v>1</v>
      </c>
      <c r="F822" s="13">
        <f t="shared" si="204"/>
        <v>5123.3999999999996</v>
      </c>
      <c r="G822" s="13">
        <f t="shared" si="204"/>
        <v>5123.3999999999996</v>
      </c>
      <c r="H822" s="13">
        <f t="shared" si="204"/>
        <v>1</v>
      </c>
      <c r="I822" s="13">
        <f t="shared" si="204"/>
        <v>0</v>
      </c>
      <c r="J822" s="13">
        <f t="shared" si="204"/>
        <v>0</v>
      </c>
    </row>
    <row r="823" spans="1:10" ht="22.5" x14ac:dyDescent="0.25">
      <c r="A823" s="16" t="s">
        <v>988</v>
      </c>
      <c r="B823" s="17" t="s">
        <v>21</v>
      </c>
      <c r="C823" s="17" t="s">
        <v>22</v>
      </c>
      <c r="D823" s="32" t="s">
        <v>989</v>
      </c>
      <c r="E823" s="18">
        <v>1</v>
      </c>
      <c r="F823" s="18">
        <v>600</v>
      </c>
      <c r="G823" s="19">
        <f t="shared" ref="G823:G829" si="205">ROUND(E823*F823,2)</f>
        <v>600</v>
      </c>
      <c r="H823" s="18">
        <v>1</v>
      </c>
      <c r="I823" s="36"/>
      <c r="J823" s="19">
        <f t="shared" ref="J823:J829" si="206">ROUND(H823*I823,2)</f>
        <v>0</v>
      </c>
    </row>
    <row r="824" spans="1:10" x14ac:dyDescent="0.25">
      <c r="A824" s="16" t="s">
        <v>990</v>
      </c>
      <c r="B824" s="17" t="s">
        <v>21</v>
      </c>
      <c r="C824" s="17" t="s">
        <v>22</v>
      </c>
      <c r="D824" s="32" t="s">
        <v>991</v>
      </c>
      <c r="E824" s="18">
        <v>3</v>
      </c>
      <c r="F824" s="18">
        <v>420</v>
      </c>
      <c r="G824" s="19">
        <f t="shared" si="205"/>
        <v>1260</v>
      </c>
      <c r="H824" s="18">
        <v>3</v>
      </c>
      <c r="I824" s="36"/>
      <c r="J824" s="19">
        <f t="shared" si="206"/>
        <v>0</v>
      </c>
    </row>
    <row r="825" spans="1:10" ht="22.5" x14ac:dyDescent="0.25">
      <c r="A825" s="16" t="s">
        <v>992</v>
      </c>
      <c r="B825" s="17" t="s">
        <v>21</v>
      </c>
      <c r="C825" s="17" t="s">
        <v>22</v>
      </c>
      <c r="D825" s="32" t="s">
        <v>993</v>
      </c>
      <c r="E825" s="18">
        <v>1</v>
      </c>
      <c r="F825" s="18">
        <v>420</v>
      </c>
      <c r="G825" s="19">
        <f t="shared" si="205"/>
        <v>420</v>
      </c>
      <c r="H825" s="18">
        <v>1</v>
      </c>
      <c r="I825" s="36"/>
      <c r="J825" s="19">
        <f t="shared" si="206"/>
        <v>0</v>
      </c>
    </row>
    <row r="826" spans="1:10" ht="22.5" x14ac:dyDescent="0.25">
      <c r="A826" s="16" t="s">
        <v>994</v>
      </c>
      <c r="B826" s="17" t="s">
        <v>21</v>
      </c>
      <c r="C826" s="17" t="s">
        <v>22</v>
      </c>
      <c r="D826" s="32" t="s">
        <v>995</v>
      </c>
      <c r="E826" s="18">
        <v>4</v>
      </c>
      <c r="F826" s="18">
        <v>210</v>
      </c>
      <c r="G826" s="19">
        <f t="shared" si="205"/>
        <v>840</v>
      </c>
      <c r="H826" s="18">
        <v>4</v>
      </c>
      <c r="I826" s="36"/>
      <c r="J826" s="19">
        <f t="shared" si="206"/>
        <v>0</v>
      </c>
    </row>
    <row r="827" spans="1:10" x14ac:dyDescent="0.25">
      <c r="A827" s="16" t="s">
        <v>996</v>
      </c>
      <c r="B827" s="17" t="s">
        <v>21</v>
      </c>
      <c r="C827" s="17" t="s">
        <v>46</v>
      </c>
      <c r="D827" s="32" t="s">
        <v>997</v>
      </c>
      <c r="E827" s="18">
        <v>85</v>
      </c>
      <c r="F827" s="18">
        <v>5.04</v>
      </c>
      <c r="G827" s="19">
        <f t="shared" si="205"/>
        <v>428.4</v>
      </c>
      <c r="H827" s="18">
        <v>85</v>
      </c>
      <c r="I827" s="36"/>
      <c r="J827" s="19">
        <f t="shared" si="206"/>
        <v>0</v>
      </c>
    </row>
    <row r="828" spans="1:10" ht="33.75" x14ac:dyDescent="0.25">
      <c r="A828" s="16" t="s">
        <v>998</v>
      </c>
      <c r="B828" s="17" t="s">
        <v>21</v>
      </c>
      <c r="C828" s="17" t="s">
        <v>22</v>
      </c>
      <c r="D828" s="32" t="s">
        <v>999</v>
      </c>
      <c r="E828" s="18">
        <v>1</v>
      </c>
      <c r="F828" s="18">
        <v>1575</v>
      </c>
      <c r="G828" s="19">
        <f t="shared" si="205"/>
        <v>1575</v>
      </c>
      <c r="H828" s="18">
        <v>1</v>
      </c>
      <c r="I828" s="36"/>
      <c r="J828" s="19">
        <f t="shared" si="206"/>
        <v>0</v>
      </c>
    </row>
    <row r="829" spans="1:10" x14ac:dyDescent="0.25">
      <c r="A829" s="20"/>
      <c r="B829" s="20"/>
      <c r="C829" s="20"/>
      <c r="D829" s="33" t="s">
        <v>1000</v>
      </c>
      <c r="E829" s="18">
        <v>1</v>
      </c>
      <c r="F829" s="21">
        <f>SUM(G823:G828)</f>
        <v>5123.3999999999996</v>
      </c>
      <c r="G829" s="21">
        <f t="shared" si="205"/>
        <v>5123.3999999999996</v>
      </c>
      <c r="H829" s="18">
        <v>1</v>
      </c>
      <c r="I829" s="21">
        <f>SUM(J823:J828)</f>
        <v>0</v>
      </c>
      <c r="J829" s="21">
        <f t="shared" si="206"/>
        <v>0</v>
      </c>
    </row>
    <row r="830" spans="1:10" ht="0.95" customHeight="1" x14ac:dyDescent="0.25">
      <c r="A830" s="22"/>
      <c r="B830" s="22"/>
      <c r="C830" s="22"/>
      <c r="D830" s="34"/>
      <c r="E830" s="22"/>
      <c r="F830" s="22"/>
      <c r="G830" s="22"/>
      <c r="H830" s="22"/>
      <c r="I830" s="22"/>
      <c r="J830" s="22"/>
    </row>
    <row r="831" spans="1:10" x14ac:dyDescent="0.25">
      <c r="A831" s="20"/>
      <c r="B831" s="20"/>
      <c r="C831" s="20"/>
      <c r="D831" s="33" t="s">
        <v>1001</v>
      </c>
      <c r="E831" s="18">
        <v>1</v>
      </c>
      <c r="F831" s="21">
        <f>G698+G720+G739+G745+G757+G774+G786+G803+G814+G818+G822</f>
        <v>70495.97</v>
      </c>
      <c r="G831" s="21">
        <f>ROUND(E831*F831,2)</f>
        <v>70495.97</v>
      </c>
      <c r="H831" s="18">
        <v>1</v>
      </c>
      <c r="I831" s="21">
        <f>J698+J720+J739+J745+J757+J774+J786+J803+J814+J818+J822</f>
        <v>0</v>
      </c>
      <c r="J831" s="21">
        <f>ROUND(H831*I831,2)</f>
        <v>0</v>
      </c>
    </row>
    <row r="832" spans="1:10" ht="0.95" customHeight="1" x14ac:dyDescent="0.25">
      <c r="A832" s="22"/>
      <c r="B832" s="22"/>
      <c r="C832" s="22"/>
      <c r="D832" s="34"/>
      <c r="E832" s="22"/>
      <c r="F832" s="22"/>
      <c r="G832" s="22"/>
      <c r="H832" s="22"/>
      <c r="I832" s="22"/>
      <c r="J832" s="22"/>
    </row>
    <row r="833" spans="1:10" x14ac:dyDescent="0.25">
      <c r="A833" s="10" t="s">
        <v>1002</v>
      </c>
      <c r="B833" s="10" t="s">
        <v>9</v>
      </c>
      <c r="C833" s="10" t="s">
        <v>10</v>
      </c>
      <c r="D833" s="29" t="s">
        <v>1003</v>
      </c>
      <c r="E833" s="11">
        <f t="shared" ref="E833:J833" si="207">E899</f>
        <v>1</v>
      </c>
      <c r="F833" s="11">
        <f t="shared" si="207"/>
        <v>31824.25</v>
      </c>
      <c r="G833" s="11">
        <f t="shared" si="207"/>
        <v>31824.25</v>
      </c>
      <c r="H833" s="11">
        <f t="shared" si="207"/>
        <v>1</v>
      </c>
      <c r="I833" s="11">
        <f t="shared" si="207"/>
        <v>0</v>
      </c>
      <c r="J833" s="11">
        <f t="shared" si="207"/>
        <v>0</v>
      </c>
    </row>
    <row r="834" spans="1:10" x14ac:dyDescent="0.25">
      <c r="A834" s="12" t="s">
        <v>1004</v>
      </c>
      <c r="B834" s="12" t="s">
        <v>9</v>
      </c>
      <c r="C834" s="12" t="s">
        <v>10</v>
      </c>
      <c r="D834" s="30" t="s">
        <v>1005</v>
      </c>
      <c r="E834" s="13">
        <f t="shared" ref="E834:J834" si="208">E839</f>
        <v>1</v>
      </c>
      <c r="F834" s="13">
        <f t="shared" si="208"/>
        <v>887.82</v>
      </c>
      <c r="G834" s="13">
        <f t="shared" si="208"/>
        <v>887.82</v>
      </c>
      <c r="H834" s="13">
        <f t="shared" si="208"/>
        <v>1</v>
      </c>
      <c r="I834" s="13">
        <f t="shared" si="208"/>
        <v>0</v>
      </c>
      <c r="J834" s="13">
        <f t="shared" si="208"/>
        <v>0</v>
      </c>
    </row>
    <row r="835" spans="1:10" x14ac:dyDescent="0.25">
      <c r="A835" s="16" t="s">
        <v>1006</v>
      </c>
      <c r="B835" s="17" t="s">
        <v>21</v>
      </c>
      <c r="C835" s="17" t="s">
        <v>46</v>
      </c>
      <c r="D835" s="32" t="s">
        <v>1007</v>
      </c>
      <c r="E835" s="18">
        <v>150</v>
      </c>
      <c r="F835" s="18">
        <v>3.31</v>
      </c>
      <c r="G835" s="19">
        <f>ROUND(E835*F835,2)</f>
        <v>496.5</v>
      </c>
      <c r="H835" s="18">
        <v>150</v>
      </c>
      <c r="I835" s="36"/>
      <c r="J835" s="19">
        <f>ROUND(H835*I835,2)</f>
        <v>0</v>
      </c>
    </row>
    <row r="836" spans="1:10" x14ac:dyDescent="0.25">
      <c r="A836" s="16" t="s">
        <v>1008</v>
      </c>
      <c r="B836" s="17" t="s">
        <v>21</v>
      </c>
      <c r="C836" s="17" t="s">
        <v>22</v>
      </c>
      <c r="D836" s="32" t="s">
        <v>1009</v>
      </c>
      <c r="E836" s="18">
        <v>1</v>
      </c>
      <c r="F836" s="18">
        <v>23.82</v>
      </c>
      <c r="G836" s="19">
        <f>ROUND(E836*F836,2)</f>
        <v>23.82</v>
      </c>
      <c r="H836" s="18">
        <v>1</v>
      </c>
      <c r="I836" s="36"/>
      <c r="J836" s="19">
        <f>ROUND(H836*I836,2)</f>
        <v>0</v>
      </c>
    </row>
    <row r="837" spans="1:10" x14ac:dyDescent="0.25">
      <c r="A837" s="16" t="s">
        <v>1010</v>
      </c>
      <c r="B837" s="17" t="s">
        <v>21</v>
      </c>
      <c r="C837" s="17" t="s">
        <v>22</v>
      </c>
      <c r="D837" s="32" t="s">
        <v>1011</v>
      </c>
      <c r="E837" s="18">
        <v>1</v>
      </c>
      <c r="F837" s="18">
        <v>210</v>
      </c>
      <c r="G837" s="19">
        <f>ROUND(E837*F837,2)</f>
        <v>210</v>
      </c>
      <c r="H837" s="18">
        <v>1</v>
      </c>
      <c r="I837" s="36"/>
      <c r="J837" s="19">
        <f>ROUND(H837*I837,2)</f>
        <v>0</v>
      </c>
    </row>
    <row r="838" spans="1:10" x14ac:dyDescent="0.25">
      <c r="A838" s="16" t="s">
        <v>1012</v>
      </c>
      <c r="B838" s="17" t="s">
        <v>21</v>
      </c>
      <c r="C838" s="17" t="s">
        <v>22</v>
      </c>
      <c r="D838" s="32" t="s">
        <v>1013</v>
      </c>
      <c r="E838" s="18">
        <v>1</v>
      </c>
      <c r="F838" s="18">
        <v>157.5</v>
      </c>
      <c r="G838" s="19">
        <f>ROUND(E838*F838,2)</f>
        <v>157.5</v>
      </c>
      <c r="H838" s="18">
        <v>1</v>
      </c>
      <c r="I838" s="36"/>
      <c r="J838" s="19">
        <f>ROUND(H838*I838,2)</f>
        <v>0</v>
      </c>
    </row>
    <row r="839" spans="1:10" x14ac:dyDescent="0.25">
      <c r="A839" s="20"/>
      <c r="B839" s="20"/>
      <c r="C839" s="20"/>
      <c r="D839" s="33" t="s">
        <v>1014</v>
      </c>
      <c r="E839" s="18">
        <v>1</v>
      </c>
      <c r="F839" s="21">
        <f>SUM(G835:G838)</f>
        <v>887.82</v>
      </c>
      <c r="G839" s="21">
        <f>ROUND(E839*F839,2)</f>
        <v>887.82</v>
      </c>
      <c r="H839" s="18">
        <v>1</v>
      </c>
      <c r="I839" s="21">
        <f>SUM(J835:J838)</f>
        <v>0</v>
      </c>
      <c r="J839" s="21">
        <f>ROUND(H839*I839,2)</f>
        <v>0</v>
      </c>
    </row>
    <row r="840" spans="1:10" ht="0.95" customHeight="1" x14ac:dyDescent="0.25">
      <c r="A840" s="22"/>
      <c r="B840" s="22"/>
      <c r="C840" s="22"/>
      <c r="D840" s="34"/>
      <c r="E840" s="22"/>
      <c r="F840" s="22"/>
      <c r="G840" s="22"/>
      <c r="H840" s="22"/>
      <c r="I840" s="22"/>
      <c r="J840" s="22"/>
    </row>
    <row r="841" spans="1:10" x14ac:dyDescent="0.25">
      <c r="A841" s="12" t="s">
        <v>1015</v>
      </c>
      <c r="B841" s="12" t="s">
        <v>9</v>
      </c>
      <c r="C841" s="12" t="s">
        <v>10</v>
      </c>
      <c r="D841" s="30" t="s">
        <v>1016</v>
      </c>
      <c r="E841" s="13">
        <f t="shared" ref="E841:J841" si="209">E854</f>
        <v>1</v>
      </c>
      <c r="F841" s="13">
        <f t="shared" si="209"/>
        <v>7442.33</v>
      </c>
      <c r="G841" s="13">
        <f t="shared" si="209"/>
        <v>7442.33</v>
      </c>
      <c r="H841" s="13">
        <f t="shared" si="209"/>
        <v>1</v>
      </c>
      <c r="I841" s="13">
        <f t="shared" si="209"/>
        <v>0</v>
      </c>
      <c r="J841" s="13">
        <f t="shared" si="209"/>
        <v>0</v>
      </c>
    </row>
    <row r="842" spans="1:10" x14ac:dyDescent="0.25">
      <c r="A842" s="16" t="s">
        <v>1017</v>
      </c>
      <c r="B842" s="17" t="s">
        <v>21</v>
      </c>
      <c r="C842" s="17" t="s">
        <v>46</v>
      </c>
      <c r="D842" s="32" t="s">
        <v>1018</v>
      </c>
      <c r="E842" s="18">
        <v>50</v>
      </c>
      <c r="F842" s="18">
        <v>35.29</v>
      </c>
      <c r="G842" s="19">
        <f t="shared" ref="G842:G854" si="210">ROUND(E842*F842,2)</f>
        <v>1764.5</v>
      </c>
      <c r="H842" s="18">
        <v>50</v>
      </c>
      <c r="I842" s="36"/>
      <c r="J842" s="19">
        <f t="shared" ref="J842:J854" si="211">ROUND(H842*I842,2)</f>
        <v>0</v>
      </c>
    </row>
    <row r="843" spans="1:10" x14ac:dyDescent="0.25">
      <c r="A843" s="16" t="s">
        <v>1019</v>
      </c>
      <c r="B843" s="17" t="s">
        <v>21</v>
      </c>
      <c r="C843" s="17" t="s">
        <v>22</v>
      </c>
      <c r="D843" s="32" t="s">
        <v>1020</v>
      </c>
      <c r="E843" s="18">
        <v>2</v>
      </c>
      <c r="F843" s="18">
        <v>56.11</v>
      </c>
      <c r="G843" s="19">
        <f t="shared" si="210"/>
        <v>112.22</v>
      </c>
      <c r="H843" s="18">
        <v>2</v>
      </c>
      <c r="I843" s="36"/>
      <c r="J843" s="19">
        <f t="shared" si="211"/>
        <v>0</v>
      </c>
    </row>
    <row r="844" spans="1:10" x14ac:dyDescent="0.25">
      <c r="A844" s="16" t="s">
        <v>1021</v>
      </c>
      <c r="B844" s="17" t="s">
        <v>21</v>
      </c>
      <c r="C844" s="17" t="s">
        <v>22</v>
      </c>
      <c r="D844" s="32" t="s">
        <v>1022</v>
      </c>
      <c r="E844" s="18">
        <v>1</v>
      </c>
      <c r="F844" s="18">
        <v>1216.3599999999999</v>
      </c>
      <c r="G844" s="19">
        <f t="shared" si="210"/>
        <v>1216.3599999999999</v>
      </c>
      <c r="H844" s="18">
        <v>1</v>
      </c>
      <c r="I844" s="36"/>
      <c r="J844" s="19">
        <f t="shared" si="211"/>
        <v>0</v>
      </c>
    </row>
    <row r="845" spans="1:10" x14ac:dyDescent="0.25">
      <c r="A845" s="16" t="s">
        <v>1023</v>
      </c>
      <c r="B845" s="17" t="s">
        <v>21</v>
      </c>
      <c r="C845" s="17" t="s">
        <v>22</v>
      </c>
      <c r="D845" s="32" t="s">
        <v>1024</v>
      </c>
      <c r="E845" s="18">
        <v>1</v>
      </c>
      <c r="F845" s="18">
        <v>379.42</v>
      </c>
      <c r="G845" s="19">
        <f t="shared" si="210"/>
        <v>379.42</v>
      </c>
      <c r="H845" s="18">
        <v>1</v>
      </c>
      <c r="I845" s="36"/>
      <c r="J845" s="19">
        <f t="shared" si="211"/>
        <v>0</v>
      </c>
    </row>
    <row r="846" spans="1:10" x14ac:dyDescent="0.25">
      <c r="A846" s="16" t="s">
        <v>1025</v>
      </c>
      <c r="B846" s="17" t="s">
        <v>21</v>
      </c>
      <c r="C846" s="17" t="s">
        <v>46</v>
      </c>
      <c r="D846" s="32" t="s">
        <v>1026</v>
      </c>
      <c r="E846" s="18">
        <v>100</v>
      </c>
      <c r="F846" s="18">
        <v>2.5499999999999998</v>
      </c>
      <c r="G846" s="19">
        <f t="shared" si="210"/>
        <v>255</v>
      </c>
      <c r="H846" s="18">
        <v>100</v>
      </c>
      <c r="I846" s="36"/>
      <c r="J846" s="19">
        <f t="shared" si="211"/>
        <v>0</v>
      </c>
    </row>
    <row r="847" spans="1:10" x14ac:dyDescent="0.25">
      <c r="A847" s="16" t="s">
        <v>1027</v>
      </c>
      <c r="B847" s="17" t="s">
        <v>21</v>
      </c>
      <c r="C847" s="17" t="s">
        <v>46</v>
      </c>
      <c r="D847" s="32" t="s">
        <v>1028</v>
      </c>
      <c r="E847" s="18">
        <v>420</v>
      </c>
      <c r="F847" s="18">
        <v>6.78</v>
      </c>
      <c r="G847" s="19">
        <f t="shared" si="210"/>
        <v>2847.6</v>
      </c>
      <c r="H847" s="18">
        <v>420</v>
      </c>
      <c r="I847" s="36"/>
      <c r="J847" s="19">
        <f t="shared" si="211"/>
        <v>0</v>
      </c>
    </row>
    <row r="848" spans="1:10" x14ac:dyDescent="0.25">
      <c r="A848" s="16" t="s">
        <v>1029</v>
      </c>
      <c r="B848" s="17" t="s">
        <v>21</v>
      </c>
      <c r="C848" s="17" t="s">
        <v>22</v>
      </c>
      <c r="D848" s="32" t="s">
        <v>1030</v>
      </c>
      <c r="E848" s="18">
        <v>4</v>
      </c>
      <c r="F848" s="18">
        <v>9.65</v>
      </c>
      <c r="G848" s="19">
        <f t="shared" si="210"/>
        <v>38.6</v>
      </c>
      <c r="H848" s="18">
        <v>4</v>
      </c>
      <c r="I848" s="36"/>
      <c r="J848" s="19">
        <f t="shared" si="211"/>
        <v>0</v>
      </c>
    </row>
    <row r="849" spans="1:10" x14ac:dyDescent="0.25">
      <c r="A849" s="16" t="s">
        <v>1031</v>
      </c>
      <c r="B849" s="17" t="s">
        <v>21</v>
      </c>
      <c r="C849" s="17" t="s">
        <v>22</v>
      </c>
      <c r="D849" s="32" t="s">
        <v>1032</v>
      </c>
      <c r="E849" s="18">
        <v>4</v>
      </c>
      <c r="F849" s="18">
        <v>53.52</v>
      </c>
      <c r="G849" s="19">
        <f t="shared" si="210"/>
        <v>214.08</v>
      </c>
      <c r="H849" s="18">
        <v>4</v>
      </c>
      <c r="I849" s="36"/>
      <c r="J849" s="19">
        <f t="shared" si="211"/>
        <v>0</v>
      </c>
    </row>
    <row r="850" spans="1:10" x14ac:dyDescent="0.25">
      <c r="A850" s="16" t="s">
        <v>1033</v>
      </c>
      <c r="B850" s="17" t="s">
        <v>21</v>
      </c>
      <c r="C850" s="17" t="s">
        <v>22</v>
      </c>
      <c r="D850" s="32" t="s">
        <v>1034</v>
      </c>
      <c r="E850" s="18">
        <v>2</v>
      </c>
      <c r="F850" s="18">
        <v>57.67</v>
      </c>
      <c r="G850" s="19">
        <f t="shared" si="210"/>
        <v>115.34</v>
      </c>
      <c r="H850" s="18">
        <v>2</v>
      </c>
      <c r="I850" s="36"/>
      <c r="J850" s="19">
        <f t="shared" si="211"/>
        <v>0</v>
      </c>
    </row>
    <row r="851" spans="1:10" ht="22.5" x14ac:dyDescent="0.25">
      <c r="A851" s="16" t="s">
        <v>1035</v>
      </c>
      <c r="B851" s="17" t="s">
        <v>21</v>
      </c>
      <c r="C851" s="17" t="s">
        <v>22</v>
      </c>
      <c r="D851" s="32" t="s">
        <v>1036</v>
      </c>
      <c r="E851" s="18">
        <v>1</v>
      </c>
      <c r="F851" s="18">
        <v>88.54</v>
      </c>
      <c r="G851" s="19">
        <f t="shared" si="210"/>
        <v>88.54</v>
      </c>
      <c r="H851" s="18">
        <v>1</v>
      </c>
      <c r="I851" s="36"/>
      <c r="J851" s="19">
        <f t="shared" si="211"/>
        <v>0</v>
      </c>
    </row>
    <row r="852" spans="1:10" x14ac:dyDescent="0.25">
      <c r="A852" s="16" t="s">
        <v>1037</v>
      </c>
      <c r="B852" s="17" t="s">
        <v>21</v>
      </c>
      <c r="C852" s="17" t="s">
        <v>22</v>
      </c>
      <c r="D852" s="32" t="s">
        <v>1038</v>
      </c>
      <c r="E852" s="18">
        <v>1</v>
      </c>
      <c r="F852" s="18">
        <v>279.42</v>
      </c>
      <c r="G852" s="19">
        <f t="shared" si="210"/>
        <v>279.42</v>
      </c>
      <c r="H852" s="18">
        <v>1</v>
      </c>
      <c r="I852" s="36"/>
      <c r="J852" s="19">
        <f t="shared" si="211"/>
        <v>0</v>
      </c>
    </row>
    <row r="853" spans="1:10" x14ac:dyDescent="0.25">
      <c r="A853" s="16" t="s">
        <v>1039</v>
      </c>
      <c r="B853" s="17" t="s">
        <v>21</v>
      </c>
      <c r="C853" s="17" t="s">
        <v>22</v>
      </c>
      <c r="D853" s="32" t="s">
        <v>1040</v>
      </c>
      <c r="E853" s="18">
        <v>1</v>
      </c>
      <c r="F853" s="18">
        <v>131.25</v>
      </c>
      <c r="G853" s="19">
        <f t="shared" si="210"/>
        <v>131.25</v>
      </c>
      <c r="H853" s="18">
        <v>1</v>
      </c>
      <c r="I853" s="36"/>
      <c r="J853" s="19">
        <f t="shared" si="211"/>
        <v>0</v>
      </c>
    </row>
    <row r="854" spans="1:10" x14ac:dyDescent="0.25">
      <c r="A854" s="20"/>
      <c r="B854" s="20"/>
      <c r="C854" s="20"/>
      <c r="D854" s="33" t="s">
        <v>1041</v>
      </c>
      <c r="E854" s="18">
        <v>1</v>
      </c>
      <c r="F854" s="21">
        <f>SUM(G842:G853)</f>
        <v>7442.33</v>
      </c>
      <c r="G854" s="21">
        <f t="shared" si="210"/>
        <v>7442.33</v>
      </c>
      <c r="H854" s="18">
        <v>1</v>
      </c>
      <c r="I854" s="21">
        <f>SUM(J842:J853)</f>
        <v>0</v>
      </c>
      <c r="J854" s="21">
        <f t="shared" si="211"/>
        <v>0</v>
      </c>
    </row>
    <row r="855" spans="1:10" ht="0.95" customHeight="1" x14ac:dyDescent="0.25">
      <c r="A855" s="22"/>
      <c r="B855" s="22"/>
      <c r="C855" s="22"/>
      <c r="D855" s="34"/>
      <c r="E855" s="22"/>
      <c r="F855" s="22"/>
      <c r="G855" s="22"/>
      <c r="H855" s="22"/>
      <c r="I855" s="22"/>
      <c r="J855" s="22"/>
    </row>
    <row r="856" spans="1:10" x14ac:dyDescent="0.25">
      <c r="A856" s="12" t="s">
        <v>1042</v>
      </c>
      <c r="B856" s="12" t="s">
        <v>9</v>
      </c>
      <c r="C856" s="12" t="s">
        <v>10</v>
      </c>
      <c r="D856" s="30" t="s">
        <v>1043</v>
      </c>
      <c r="E856" s="13">
        <f t="shared" ref="E856:J856" si="212">E867</f>
        <v>1</v>
      </c>
      <c r="F856" s="13">
        <f t="shared" si="212"/>
        <v>5022.99</v>
      </c>
      <c r="G856" s="13">
        <f t="shared" si="212"/>
        <v>5022.99</v>
      </c>
      <c r="H856" s="13">
        <f t="shared" si="212"/>
        <v>1</v>
      </c>
      <c r="I856" s="13">
        <f t="shared" si="212"/>
        <v>0</v>
      </c>
      <c r="J856" s="13">
        <f t="shared" si="212"/>
        <v>0</v>
      </c>
    </row>
    <row r="857" spans="1:10" x14ac:dyDescent="0.25">
      <c r="A857" s="16" t="s">
        <v>1044</v>
      </c>
      <c r="B857" s="17" t="s">
        <v>21</v>
      </c>
      <c r="C857" s="17" t="s">
        <v>22</v>
      </c>
      <c r="D857" s="32" t="s">
        <v>1045</v>
      </c>
      <c r="E857" s="18">
        <v>1</v>
      </c>
      <c r="F857" s="18">
        <v>490.48</v>
      </c>
      <c r="G857" s="19">
        <f t="shared" ref="G857:G867" si="213">ROUND(E857*F857,2)</f>
        <v>490.48</v>
      </c>
      <c r="H857" s="18">
        <v>1</v>
      </c>
      <c r="I857" s="36"/>
      <c r="J857" s="19">
        <f t="shared" ref="J857:J867" si="214">ROUND(H857*I857,2)</f>
        <v>0</v>
      </c>
    </row>
    <row r="858" spans="1:10" x14ac:dyDescent="0.25">
      <c r="A858" s="16" t="s">
        <v>1046</v>
      </c>
      <c r="B858" s="17" t="s">
        <v>21</v>
      </c>
      <c r="C858" s="17" t="s">
        <v>22</v>
      </c>
      <c r="D858" s="32" t="s">
        <v>1047</v>
      </c>
      <c r="E858" s="18">
        <v>1</v>
      </c>
      <c r="F858" s="18">
        <v>535.21</v>
      </c>
      <c r="G858" s="19">
        <f t="shared" si="213"/>
        <v>535.21</v>
      </c>
      <c r="H858" s="18">
        <v>1</v>
      </c>
      <c r="I858" s="36"/>
      <c r="J858" s="19">
        <f t="shared" si="214"/>
        <v>0</v>
      </c>
    </row>
    <row r="859" spans="1:10" x14ac:dyDescent="0.25">
      <c r="A859" s="16" t="s">
        <v>1048</v>
      </c>
      <c r="B859" s="17" t="s">
        <v>21</v>
      </c>
      <c r="C859" s="17" t="s">
        <v>22</v>
      </c>
      <c r="D859" s="32" t="s">
        <v>1049</v>
      </c>
      <c r="E859" s="18">
        <v>2</v>
      </c>
      <c r="F859" s="18">
        <v>54.03</v>
      </c>
      <c r="G859" s="19">
        <f t="shared" si="213"/>
        <v>108.06</v>
      </c>
      <c r="H859" s="18">
        <v>2</v>
      </c>
      <c r="I859" s="36"/>
      <c r="J859" s="19">
        <f t="shared" si="214"/>
        <v>0</v>
      </c>
    </row>
    <row r="860" spans="1:10" x14ac:dyDescent="0.25">
      <c r="A860" s="16" t="s">
        <v>1050</v>
      </c>
      <c r="B860" s="17" t="s">
        <v>21</v>
      </c>
      <c r="C860" s="17" t="s">
        <v>22</v>
      </c>
      <c r="D860" s="32" t="s">
        <v>1051</v>
      </c>
      <c r="E860" s="18">
        <v>2</v>
      </c>
      <c r="F860" s="18">
        <v>86.18</v>
      </c>
      <c r="G860" s="19">
        <f t="shared" si="213"/>
        <v>172.36</v>
      </c>
      <c r="H860" s="18">
        <v>2</v>
      </c>
      <c r="I860" s="36"/>
      <c r="J860" s="19">
        <f t="shared" si="214"/>
        <v>0</v>
      </c>
    </row>
    <row r="861" spans="1:10" x14ac:dyDescent="0.25">
      <c r="A861" s="16" t="s">
        <v>1052</v>
      </c>
      <c r="B861" s="17" t="s">
        <v>21</v>
      </c>
      <c r="C861" s="17" t="s">
        <v>22</v>
      </c>
      <c r="D861" s="32" t="s">
        <v>1053</v>
      </c>
      <c r="E861" s="18">
        <v>4</v>
      </c>
      <c r="F861" s="18">
        <v>229.19</v>
      </c>
      <c r="G861" s="19">
        <f t="shared" si="213"/>
        <v>916.76</v>
      </c>
      <c r="H861" s="18">
        <v>4</v>
      </c>
      <c r="I861" s="36"/>
      <c r="J861" s="19">
        <f t="shared" si="214"/>
        <v>0</v>
      </c>
    </row>
    <row r="862" spans="1:10" x14ac:dyDescent="0.25">
      <c r="A862" s="16" t="s">
        <v>1054</v>
      </c>
      <c r="B862" s="17" t="s">
        <v>21</v>
      </c>
      <c r="C862" s="17" t="s">
        <v>46</v>
      </c>
      <c r="D862" s="32" t="s">
        <v>1055</v>
      </c>
      <c r="E862" s="18">
        <v>500</v>
      </c>
      <c r="F862" s="18">
        <v>1.65</v>
      </c>
      <c r="G862" s="19">
        <f t="shared" si="213"/>
        <v>825</v>
      </c>
      <c r="H862" s="18">
        <v>500</v>
      </c>
      <c r="I862" s="36"/>
      <c r="J862" s="19">
        <f t="shared" si="214"/>
        <v>0</v>
      </c>
    </row>
    <row r="863" spans="1:10" x14ac:dyDescent="0.25">
      <c r="A863" s="16" t="s">
        <v>1056</v>
      </c>
      <c r="B863" s="17" t="s">
        <v>21</v>
      </c>
      <c r="C863" s="17" t="s">
        <v>46</v>
      </c>
      <c r="D863" s="32" t="s">
        <v>1057</v>
      </c>
      <c r="E863" s="18">
        <v>100</v>
      </c>
      <c r="F863" s="18">
        <v>8.73</v>
      </c>
      <c r="G863" s="19">
        <f t="shared" si="213"/>
        <v>873</v>
      </c>
      <c r="H863" s="18">
        <v>100</v>
      </c>
      <c r="I863" s="36"/>
      <c r="J863" s="19">
        <f t="shared" si="214"/>
        <v>0</v>
      </c>
    </row>
    <row r="864" spans="1:10" ht="22.5" x14ac:dyDescent="0.25">
      <c r="A864" s="16" t="s">
        <v>1058</v>
      </c>
      <c r="B864" s="17" t="s">
        <v>21</v>
      </c>
      <c r="C864" s="17" t="s">
        <v>22</v>
      </c>
      <c r="D864" s="32" t="s">
        <v>1059</v>
      </c>
      <c r="E864" s="18">
        <v>1</v>
      </c>
      <c r="F864" s="18">
        <v>510.62</v>
      </c>
      <c r="G864" s="19">
        <f t="shared" si="213"/>
        <v>510.62</v>
      </c>
      <c r="H864" s="18">
        <v>1</v>
      </c>
      <c r="I864" s="36"/>
      <c r="J864" s="19">
        <f t="shared" si="214"/>
        <v>0</v>
      </c>
    </row>
    <row r="865" spans="1:10" x14ac:dyDescent="0.25">
      <c r="A865" s="16" t="s">
        <v>1060</v>
      </c>
      <c r="B865" s="17" t="s">
        <v>21</v>
      </c>
      <c r="C865" s="17" t="s">
        <v>22</v>
      </c>
      <c r="D865" s="32" t="s">
        <v>1061</v>
      </c>
      <c r="E865" s="18">
        <v>1</v>
      </c>
      <c r="F865" s="18">
        <v>210</v>
      </c>
      <c r="G865" s="19">
        <f t="shared" si="213"/>
        <v>210</v>
      </c>
      <c r="H865" s="18">
        <v>1</v>
      </c>
      <c r="I865" s="36"/>
      <c r="J865" s="19">
        <f t="shared" si="214"/>
        <v>0</v>
      </c>
    </row>
    <row r="866" spans="1:10" x14ac:dyDescent="0.25">
      <c r="A866" s="16" t="s">
        <v>1062</v>
      </c>
      <c r="B866" s="17" t="s">
        <v>21</v>
      </c>
      <c r="C866" s="17" t="s">
        <v>46</v>
      </c>
      <c r="D866" s="32" t="s">
        <v>1063</v>
      </c>
      <c r="E866" s="18">
        <v>50</v>
      </c>
      <c r="F866" s="18">
        <v>7.63</v>
      </c>
      <c r="G866" s="19">
        <f t="shared" si="213"/>
        <v>381.5</v>
      </c>
      <c r="H866" s="18">
        <v>50</v>
      </c>
      <c r="I866" s="36"/>
      <c r="J866" s="19">
        <f t="shared" si="214"/>
        <v>0</v>
      </c>
    </row>
    <row r="867" spans="1:10" x14ac:dyDescent="0.25">
      <c r="A867" s="20"/>
      <c r="B867" s="20"/>
      <c r="C867" s="20"/>
      <c r="D867" s="33" t="s">
        <v>1064</v>
      </c>
      <c r="E867" s="18">
        <v>1</v>
      </c>
      <c r="F867" s="21">
        <f>SUM(G857:G866)</f>
        <v>5022.99</v>
      </c>
      <c r="G867" s="21">
        <f t="shared" si="213"/>
        <v>5022.99</v>
      </c>
      <c r="H867" s="18">
        <v>1</v>
      </c>
      <c r="I867" s="21">
        <f>SUM(J857:J866)</f>
        <v>0</v>
      </c>
      <c r="J867" s="21">
        <f t="shared" si="214"/>
        <v>0</v>
      </c>
    </row>
    <row r="868" spans="1:10" ht="0.95" customHeight="1" x14ac:dyDescent="0.25">
      <c r="A868" s="22"/>
      <c r="B868" s="22"/>
      <c r="C868" s="22"/>
      <c r="D868" s="34"/>
      <c r="E868" s="22"/>
      <c r="F868" s="22"/>
      <c r="G868" s="22"/>
      <c r="H868" s="22"/>
      <c r="I868" s="22"/>
      <c r="J868" s="22"/>
    </row>
    <row r="869" spans="1:10" ht="22.5" x14ac:dyDescent="0.25">
      <c r="A869" s="12" t="s">
        <v>1065</v>
      </c>
      <c r="B869" s="12" t="s">
        <v>9</v>
      </c>
      <c r="C869" s="12" t="s">
        <v>10</v>
      </c>
      <c r="D869" s="30" t="s">
        <v>1066</v>
      </c>
      <c r="E869" s="13">
        <f t="shared" ref="E869:J869" si="215">E877</f>
        <v>1</v>
      </c>
      <c r="F869" s="13">
        <f t="shared" si="215"/>
        <v>10624.99</v>
      </c>
      <c r="G869" s="13">
        <f t="shared" si="215"/>
        <v>10624.99</v>
      </c>
      <c r="H869" s="13">
        <f t="shared" si="215"/>
        <v>1</v>
      </c>
      <c r="I869" s="13">
        <f t="shared" si="215"/>
        <v>0</v>
      </c>
      <c r="J869" s="13">
        <f t="shared" si="215"/>
        <v>0</v>
      </c>
    </row>
    <row r="870" spans="1:10" x14ac:dyDescent="0.25">
      <c r="A870" s="16" t="s">
        <v>1067</v>
      </c>
      <c r="B870" s="17" t="s">
        <v>21</v>
      </c>
      <c r="C870" s="17" t="s">
        <v>22</v>
      </c>
      <c r="D870" s="32" t="s">
        <v>1068</v>
      </c>
      <c r="E870" s="18">
        <v>2</v>
      </c>
      <c r="F870" s="18">
        <v>365.4</v>
      </c>
      <c r="G870" s="19">
        <f t="shared" ref="G870:G877" si="216">ROUND(E870*F870,2)</f>
        <v>730.8</v>
      </c>
      <c r="H870" s="18">
        <v>2</v>
      </c>
      <c r="I870" s="36"/>
      <c r="J870" s="19">
        <f t="shared" ref="J870:J877" si="217">ROUND(H870*I870,2)</f>
        <v>0</v>
      </c>
    </row>
    <row r="871" spans="1:10" x14ac:dyDescent="0.25">
      <c r="A871" s="16" t="s">
        <v>1021</v>
      </c>
      <c r="B871" s="17" t="s">
        <v>21</v>
      </c>
      <c r="C871" s="17" t="s">
        <v>22</v>
      </c>
      <c r="D871" s="32" t="s">
        <v>1022</v>
      </c>
      <c r="E871" s="18">
        <v>1</v>
      </c>
      <c r="F871" s="18">
        <v>1216.3599999999999</v>
      </c>
      <c r="G871" s="19">
        <f t="shared" si="216"/>
        <v>1216.3599999999999</v>
      </c>
      <c r="H871" s="18">
        <v>1</v>
      </c>
      <c r="I871" s="36"/>
      <c r="J871" s="19">
        <f t="shared" si="217"/>
        <v>0</v>
      </c>
    </row>
    <row r="872" spans="1:10" x14ac:dyDescent="0.25">
      <c r="A872" s="16" t="s">
        <v>1023</v>
      </c>
      <c r="B872" s="17" t="s">
        <v>21</v>
      </c>
      <c r="C872" s="17" t="s">
        <v>22</v>
      </c>
      <c r="D872" s="32" t="s">
        <v>1024</v>
      </c>
      <c r="E872" s="18">
        <v>1</v>
      </c>
      <c r="F872" s="18">
        <v>379.42</v>
      </c>
      <c r="G872" s="19">
        <f t="shared" si="216"/>
        <v>379.42</v>
      </c>
      <c r="H872" s="18">
        <v>1</v>
      </c>
      <c r="I872" s="36"/>
      <c r="J872" s="19">
        <f t="shared" si="217"/>
        <v>0</v>
      </c>
    </row>
    <row r="873" spans="1:10" x14ac:dyDescent="0.25">
      <c r="A873" s="16" t="s">
        <v>1069</v>
      </c>
      <c r="B873" s="17" t="s">
        <v>21</v>
      </c>
      <c r="C873" s="17" t="s">
        <v>22</v>
      </c>
      <c r="D873" s="32" t="s">
        <v>1070</v>
      </c>
      <c r="E873" s="18">
        <v>30</v>
      </c>
      <c r="F873" s="18">
        <v>33.86</v>
      </c>
      <c r="G873" s="19">
        <f t="shared" si="216"/>
        <v>1015.8</v>
      </c>
      <c r="H873" s="18">
        <v>30</v>
      </c>
      <c r="I873" s="36"/>
      <c r="J873" s="19">
        <f t="shared" si="217"/>
        <v>0</v>
      </c>
    </row>
    <row r="874" spans="1:10" x14ac:dyDescent="0.25">
      <c r="A874" s="16" t="s">
        <v>1071</v>
      </c>
      <c r="B874" s="17" t="s">
        <v>21</v>
      </c>
      <c r="C874" s="17" t="s">
        <v>22</v>
      </c>
      <c r="D874" s="32" t="s">
        <v>1072</v>
      </c>
      <c r="E874" s="18">
        <v>1</v>
      </c>
      <c r="F874" s="18">
        <v>761.36</v>
      </c>
      <c r="G874" s="19">
        <f t="shared" si="216"/>
        <v>761.36</v>
      </c>
      <c r="H874" s="18">
        <v>1</v>
      </c>
      <c r="I874" s="36"/>
      <c r="J874" s="19">
        <f t="shared" si="217"/>
        <v>0</v>
      </c>
    </row>
    <row r="875" spans="1:10" x14ac:dyDescent="0.25">
      <c r="A875" s="16" t="s">
        <v>1025</v>
      </c>
      <c r="B875" s="17" t="s">
        <v>21</v>
      </c>
      <c r="C875" s="17" t="s">
        <v>46</v>
      </c>
      <c r="D875" s="32" t="s">
        <v>1026</v>
      </c>
      <c r="E875" s="18">
        <v>2300</v>
      </c>
      <c r="F875" s="18">
        <v>2.5499999999999998</v>
      </c>
      <c r="G875" s="19">
        <f t="shared" si="216"/>
        <v>5865</v>
      </c>
      <c r="H875" s="18">
        <v>2300</v>
      </c>
      <c r="I875" s="36"/>
      <c r="J875" s="19">
        <f t="shared" si="217"/>
        <v>0</v>
      </c>
    </row>
    <row r="876" spans="1:10" x14ac:dyDescent="0.25">
      <c r="A876" s="16" t="s">
        <v>1073</v>
      </c>
      <c r="B876" s="17" t="s">
        <v>21</v>
      </c>
      <c r="C876" s="17" t="s">
        <v>22</v>
      </c>
      <c r="D876" s="32" t="s">
        <v>1074</v>
      </c>
      <c r="E876" s="18">
        <v>5</v>
      </c>
      <c r="F876" s="18">
        <v>131.25</v>
      </c>
      <c r="G876" s="19">
        <f t="shared" si="216"/>
        <v>656.25</v>
      </c>
      <c r="H876" s="18">
        <v>5</v>
      </c>
      <c r="I876" s="36"/>
      <c r="J876" s="19">
        <f t="shared" si="217"/>
        <v>0</v>
      </c>
    </row>
    <row r="877" spans="1:10" x14ac:dyDescent="0.25">
      <c r="A877" s="20"/>
      <c r="B877" s="20"/>
      <c r="C877" s="20"/>
      <c r="D877" s="33" t="s">
        <v>1075</v>
      </c>
      <c r="E877" s="18">
        <v>1</v>
      </c>
      <c r="F877" s="21">
        <f>SUM(G870:G876)</f>
        <v>10624.99</v>
      </c>
      <c r="G877" s="21">
        <f t="shared" si="216"/>
        <v>10624.99</v>
      </c>
      <c r="H877" s="18">
        <v>1</v>
      </c>
      <c r="I877" s="21">
        <f>SUM(J870:J876)</f>
        <v>0</v>
      </c>
      <c r="J877" s="21">
        <f t="shared" si="217"/>
        <v>0</v>
      </c>
    </row>
    <row r="878" spans="1:10" ht="0.95" customHeight="1" x14ac:dyDescent="0.25">
      <c r="A878" s="22"/>
      <c r="B878" s="22"/>
      <c r="C878" s="22"/>
      <c r="D878" s="34"/>
      <c r="E878" s="22"/>
      <c r="F878" s="22"/>
      <c r="G878" s="22"/>
      <c r="H878" s="22"/>
      <c r="I878" s="22"/>
      <c r="J878" s="22"/>
    </row>
    <row r="879" spans="1:10" x14ac:dyDescent="0.25">
      <c r="A879" s="12" t="s">
        <v>1076</v>
      </c>
      <c r="B879" s="12" t="s">
        <v>9</v>
      </c>
      <c r="C879" s="12" t="s">
        <v>10</v>
      </c>
      <c r="D879" s="30" t="s">
        <v>1077</v>
      </c>
      <c r="E879" s="13">
        <f t="shared" ref="E879:J879" si="218">E888</f>
        <v>1</v>
      </c>
      <c r="F879" s="13">
        <f t="shared" si="218"/>
        <v>4432.74</v>
      </c>
      <c r="G879" s="13">
        <f t="shared" si="218"/>
        <v>4432.74</v>
      </c>
      <c r="H879" s="13">
        <f t="shared" si="218"/>
        <v>1</v>
      </c>
      <c r="I879" s="13">
        <f t="shared" si="218"/>
        <v>0</v>
      </c>
      <c r="J879" s="13">
        <f t="shared" si="218"/>
        <v>0</v>
      </c>
    </row>
    <row r="880" spans="1:10" x14ac:dyDescent="0.25">
      <c r="A880" s="16" t="s">
        <v>1025</v>
      </c>
      <c r="B880" s="17" t="s">
        <v>21</v>
      </c>
      <c r="C880" s="17" t="s">
        <v>46</v>
      </c>
      <c r="D880" s="32" t="s">
        <v>1026</v>
      </c>
      <c r="E880" s="18">
        <v>100</v>
      </c>
      <c r="F880" s="18">
        <v>2.5499999999999998</v>
      </c>
      <c r="G880" s="19">
        <f t="shared" ref="G880:G888" si="219">ROUND(E880*F880,2)</f>
        <v>255</v>
      </c>
      <c r="H880" s="18">
        <v>100</v>
      </c>
      <c r="I880" s="36"/>
      <c r="J880" s="19">
        <f t="shared" ref="J880:J888" si="220">ROUND(H880*I880,2)</f>
        <v>0</v>
      </c>
    </row>
    <row r="881" spans="1:10" x14ac:dyDescent="0.25">
      <c r="A881" s="16" t="s">
        <v>1071</v>
      </c>
      <c r="B881" s="17" t="s">
        <v>21</v>
      </c>
      <c r="C881" s="17" t="s">
        <v>22</v>
      </c>
      <c r="D881" s="32" t="s">
        <v>1072</v>
      </c>
      <c r="E881" s="18">
        <v>1</v>
      </c>
      <c r="F881" s="18">
        <v>761.36</v>
      </c>
      <c r="G881" s="19">
        <f t="shared" si="219"/>
        <v>761.36</v>
      </c>
      <c r="H881" s="18">
        <v>1</v>
      </c>
      <c r="I881" s="36"/>
      <c r="J881" s="19">
        <f t="shared" si="220"/>
        <v>0</v>
      </c>
    </row>
    <row r="882" spans="1:10" x14ac:dyDescent="0.25">
      <c r="A882" s="16" t="s">
        <v>1019</v>
      </c>
      <c r="B882" s="17" t="s">
        <v>21</v>
      </c>
      <c r="C882" s="17" t="s">
        <v>22</v>
      </c>
      <c r="D882" s="32" t="s">
        <v>1020</v>
      </c>
      <c r="E882" s="18">
        <v>2</v>
      </c>
      <c r="F882" s="18">
        <v>56.11</v>
      </c>
      <c r="G882" s="19">
        <f t="shared" si="219"/>
        <v>112.22</v>
      </c>
      <c r="H882" s="18">
        <v>2</v>
      </c>
      <c r="I882" s="36"/>
      <c r="J882" s="19">
        <f t="shared" si="220"/>
        <v>0</v>
      </c>
    </row>
    <row r="883" spans="1:10" x14ac:dyDescent="0.25">
      <c r="A883" s="16" t="s">
        <v>1027</v>
      </c>
      <c r="B883" s="17" t="s">
        <v>21</v>
      </c>
      <c r="C883" s="17" t="s">
        <v>46</v>
      </c>
      <c r="D883" s="32" t="s">
        <v>1028</v>
      </c>
      <c r="E883" s="18">
        <v>420</v>
      </c>
      <c r="F883" s="18">
        <v>6.78</v>
      </c>
      <c r="G883" s="19">
        <f t="shared" si="219"/>
        <v>2847.6</v>
      </c>
      <c r="H883" s="18">
        <v>420</v>
      </c>
      <c r="I883" s="36"/>
      <c r="J883" s="19">
        <f t="shared" si="220"/>
        <v>0</v>
      </c>
    </row>
    <row r="884" spans="1:10" x14ac:dyDescent="0.25">
      <c r="A884" s="16" t="s">
        <v>1029</v>
      </c>
      <c r="B884" s="17" t="s">
        <v>21</v>
      </c>
      <c r="C884" s="17" t="s">
        <v>22</v>
      </c>
      <c r="D884" s="32" t="s">
        <v>1030</v>
      </c>
      <c r="E884" s="18">
        <v>4</v>
      </c>
      <c r="F884" s="18">
        <v>9.65</v>
      </c>
      <c r="G884" s="19">
        <f t="shared" si="219"/>
        <v>38.6</v>
      </c>
      <c r="H884" s="18">
        <v>4</v>
      </c>
      <c r="I884" s="36"/>
      <c r="J884" s="19">
        <f t="shared" si="220"/>
        <v>0</v>
      </c>
    </row>
    <row r="885" spans="1:10" x14ac:dyDescent="0.25">
      <c r="A885" s="16" t="s">
        <v>1031</v>
      </c>
      <c r="B885" s="17" t="s">
        <v>21</v>
      </c>
      <c r="C885" s="17" t="s">
        <v>22</v>
      </c>
      <c r="D885" s="32" t="s">
        <v>1032</v>
      </c>
      <c r="E885" s="18">
        <v>4</v>
      </c>
      <c r="F885" s="18">
        <v>53.52</v>
      </c>
      <c r="G885" s="19">
        <f t="shared" si="219"/>
        <v>214.08</v>
      </c>
      <c r="H885" s="18">
        <v>4</v>
      </c>
      <c r="I885" s="36"/>
      <c r="J885" s="19">
        <f t="shared" si="220"/>
        <v>0</v>
      </c>
    </row>
    <row r="886" spans="1:10" x14ac:dyDescent="0.25">
      <c r="A886" s="16" t="s">
        <v>1033</v>
      </c>
      <c r="B886" s="17" t="s">
        <v>21</v>
      </c>
      <c r="C886" s="17" t="s">
        <v>22</v>
      </c>
      <c r="D886" s="32" t="s">
        <v>1034</v>
      </c>
      <c r="E886" s="18">
        <v>2</v>
      </c>
      <c r="F886" s="18">
        <v>57.67</v>
      </c>
      <c r="G886" s="19">
        <f t="shared" si="219"/>
        <v>115.34</v>
      </c>
      <c r="H886" s="18">
        <v>2</v>
      </c>
      <c r="I886" s="36"/>
      <c r="J886" s="19">
        <f t="shared" si="220"/>
        <v>0</v>
      </c>
    </row>
    <row r="887" spans="1:10" ht="22.5" x14ac:dyDescent="0.25">
      <c r="A887" s="16" t="s">
        <v>1035</v>
      </c>
      <c r="B887" s="17" t="s">
        <v>21</v>
      </c>
      <c r="C887" s="17" t="s">
        <v>22</v>
      </c>
      <c r="D887" s="32" t="s">
        <v>1036</v>
      </c>
      <c r="E887" s="18">
        <v>1</v>
      </c>
      <c r="F887" s="18">
        <v>88.54</v>
      </c>
      <c r="G887" s="19">
        <f t="shared" si="219"/>
        <v>88.54</v>
      </c>
      <c r="H887" s="18">
        <v>1</v>
      </c>
      <c r="I887" s="36"/>
      <c r="J887" s="19">
        <f t="shared" si="220"/>
        <v>0</v>
      </c>
    </row>
    <row r="888" spans="1:10" x14ac:dyDescent="0.25">
      <c r="A888" s="20"/>
      <c r="B888" s="20"/>
      <c r="C888" s="20"/>
      <c r="D888" s="33" t="s">
        <v>1078</v>
      </c>
      <c r="E888" s="18">
        <v>1</v>
      </c>
      <c r="F888" s="21">
        <f>SUM(G880:G887)</f>
        <v>4432.74</v>
      </c>
      <c r="G888" s="21">
        <f t="shared" si="219"/>
        <v>4432.74</v>
      </c>
      <c r="H888" s="18">
        <v>1</v>
      </c>
      <c r="I888" s="21">
        <f>SUM(J880:J887)</f>
        <v>0</v>
      </c>
      <c r="J888" s="21">
        <f t="shared" si="220"/>
        <v>0</v>
      </c>
    </row>
    <row r="889" spans="1:10" ht="0.95" customHeight="1" x14ac:dyDescent="0.25">
      <c r="A889" s="22"/>
      <c r="B889" s="22"/>
      <c r="C889" s="22"/>
      <c r="D889" s="34"/>
      <c r="E889" s="22"/>
      <c r="F889" s="22"/>
      <c r="G889" s="22"/>
      <c r="H889" s="22"/>
      <c r="I889" s="22"/>
      <c r="J889" s="22"/>
    </row>
    <row r="890" spans="1:10" x14ac:dyDescent="0.25">
      <c r="A890" s="12" t="s">
        <v>1079</v>
      </c>
      <c r="B890" s="12" t="s">
        <v>9</v>
      </c>
      <c r="C890" s="12" t="s">
        <v>10</v>
      </c>
      <c r="D890" s="30" t="s">
        <v>1080</v>
      </c>
      <c r="E890" s="13">
        <f t="shared" ref="E890:J890" si="221">E897</f>
        <v>1</v>
      </c>
      <c r="F890" s="13">
        <f t="shared" si="221"/>
        <v>3413.38</v>
      </c>
      <c r="G890" s="13">
        <f t="shared" si="221"/>
        <v>3413.38</v>
      </c>
      <c r="H890" s="13">
        <f t="shared" si="221"/>
        <v>1</v>
      </c>
      <c r="I890" s="13">
        <f t="shared" si="221"/>
        <v>0</v>
      </c>
      <c r="J890" s="13">
        <f t="shared" si="221"/>
        <v>0</v>
      </c>
    </row>
    <row r="891" spans="1:10" x14ac:dyDescent="0.25">
      <c r="A891" s="16" t="s">
        <v>1025</v>
      </c>
      <c r="B891" s="17" t="s">
        <v>21</v>
      </c>
      <c r="C891" s="17" t="s">
        <v>46</v>
      </c>
      <c r="D891" s="32" t="s">
        <v>1026</v>
      </c>
      <c r="E891" s="18">
        <v>100</v>
      </c>
      <c r="F891" s="18">
        <v>2.5499999999999998</v>
      </c>
      <c r="G891" s="19">
        <f t="shared" ref="G891:G897" si="222">ROUND(E891*F891,2)</f>
        <v>255</v>
      </c>
      <c r="H891" s="18">
        <v>100</v>
      </c>
      <c r="I891" s="36"/>
      <c r="J891" s="19">
        <f t="shared" ref="J891:J897" si="223">ROUND(H891*I891,2)</f>
        <v>0</v>
      </c>
    </row>
    <row r="892" spans="1:10" x14ac:dyDescent="0.25">
      <c r="A892" s="16" t="s">
        <v>1081</v>
      </c>
      <c r="B892" s="17" t="s">
        <v>21</v>
      </c>
      <c r="C892" s="17" t="s">
        <v>22</v>
      </c>
      <c r="D892" s="32" t="s">
        <v>1082</v>
      </c>
      <c r="E892" s="18">
        <v>1</v>
      </c>
      <c r="F892" s="18">
        <v>848.88</v>
      </c>
      <c r="G892" s="19">
        <f t="shared" si="222"/>
        <v>848.88</v>
      </c>
      <c r="H892" s="18">
        <v>1</v>
      </c>
      <c r="I892" s="36"/>
      <c r="J892" s="19">
        <f t="shared" si="223"/>
        <v>0</v>
      </c>
    </row>
    <row r="893" spans="1:10" x14ac:dyDescent="0.25">
      <c r="A893" s="16" t="s">
        <v>1083</v>
      </c>
      <c r="B893" s="17" t="s">
        <v>21</v>
      </c>
      <c r="C893" s="17" t="s">
        <v>22</v>
      </c>
      <c r="D893" s="32" t="s">
        <v>1084</v>
      </c>
      <c r="E893" s="18">
        <v>1</v>
      </c>
      <c r="F893" s="18">
        <v>201.35</v>
      </c>
      <c r="G893" s="19">
        <f t="shared" si="222"/>
        <v>201.35</v>
      </c>
      <c r="H893" s="18">
        <v>1</v>
      </c>
      <c r="I893" s="36"/>
      <c r="J893" s="19">
        <f t="shared" si="223"/>
        <v>0</v>
      </c>
    </row>
    <row r="894" spans="1:10" x14ac:dyDescent="0.25">
      <c r="A894" s="16" t="s">
        <v>1085</v>
      </c>
      <c r="B894" s="17" t="s">
        <v>21</v>
      </c>
      <c r="C894" s="17" t="s">
        <v>22</v>
      </c>
      <c r="D894" s="32" t="s">
        <v>1086</v>
      </c>
      <c r="E894" s="18">
        <v>1</v>
      </c>
      <c r="F894" s="18">
        <v>222.77</v>
      </c>
      <c r="G894" s="19">
        <f t="shared" si="222"/>
        <v>222.77</v>
      </c>
      <c r="H894" s="18">
        <v>1</v>
      </c>
      <c r="I894" s="36"/>
      <c r="J894" s="19">
        <f t="shared" si="223"/>
        <v>0</v>
      </c>
    </row>
    <row r="895" spans="1:10" x14ac:dyDescent="0.25">
      <c r="A895" s="16" t="s">
        <v>1087</v>
      </c>
      <c r="B895" s="17" t="s">
        <v>21</v>
      </c>
      <c r="C895" s="17" t="s">
        <v>22</v>
      </c>
      <c r="D895" s="32" t="s">
        <v>1088</v>
      </c>
      <c r="E895" s="18">
        <v>1</v>
      </c>
      <c r="F895" s="18">
        <v>96.31</v>
      </c>
      <c r="G895" s="19">
        <f t="shared" si="222"/>
        <v>96.31</v>
      </c>
      <c r="H895" s="18">
        <v>1</v>
      </c>
      <c r="I895" s="36"/>
      <c r="J895" s="19">
        <f t="shared" si="223"/>
        <v>0</v>
      </c>
    </row>
    <row r="896" spans="1:10" x14ac:dyDescent="0.25">
      <c r="A896" s="16" t="s">
        <v>1089</v>
      </c>
      <c r="B896" s="17" t="s">
        <v>21</v>
      </c>
      <c r="C896" s="17" t="s">
        <v>22</v>
      </c>
      <c r="D896" s="32" t="s">
        <v>1090</v>
      </c>
      <c r="E896" s="18">
        <v>1</v>
      </c>
      <c r="F896" s="18">
        <v>1789.07</v>
      </c>
      <c r="G896" s="19">
        <f t="shared" si="222"/>
        <v>1789.07</v>
      </c>
      <c r="H896" s="18">
        <v>1</v>
      </c>
      <c r="I896" s="36"/>
      <c r="J896" s="19">
        <f t="shared" si="223"/>
        <v>0</v>
      </c>
    </row>
    <row r="897" spans="1:10" x14ac:dyDescent="0.25">
      <c r="A897" s="20"/>
      <c r="B897" s="20"/>
      <c r="C897" s="20"/>
      <c r="D897" s="33" t="s">
        <v>1091</v>
      </c>
      <c r="E897" s="18">
        <v>1</v>
      </c>
      <c r="F897" s="21">
        <f>SUM(G891:G896)</f>
        <v>3413.38</v>
      </c>
      <c r="G897" s="21">
        <f t="shared" si="222"/>
        <v>3413.38</v>
      </c>
      <c r="H897" s="18">
        <v>1</v>
      </c>
      <c r="I897" s="21">
        <f>SUM(J891:J896)</f>
        <v>0</v>
      </c>
      <c r="J897" s="21">
        <f t="shared" si="223"/>
        <v>0</v>
      </c>
    </row>
    <row r="898" spans="1:10" ht="0.95" customHeight="1" x14ac:dyDescent="0.25">
      <c r="A898" s="22"/>
      <c r="B898" s="22"/>
      <c r="C898" s="22"/>
      <c r="D898" s="34"/>
      <c r="E898" s="22"/>
      <c r="F898" s="22"/>
      <c r="G898" s="22"/>
      <c r="H898" s="22"/>
      <c r="I898" s="22"/>
      <c r="J898" s="22"/>
    </row>
    <row r="899" spans="1:10" x14ac:dyDescent="0.25">
      <c r="A899" s="20"/>
      <c r="B899" s="20"/>
      <c r="C899" s="20"/>
      <c r="D899" s="33" t="s">
        <v>1092</v>
      </c>
      <c r="E899" s="18">
        <v>1</v>
      </c>
      <c r="F899" s="21">
        <f>G834+G841+G856+G869+G879+G890</f>
        <v>31824.25</v>
      </c>
      <c r="G899" s="21">
        <f>ROUND(E899*F899,2)</f>
        <v>31824.25</v>
      </c>
      <c r="H899" s="18">
        <v>1</v>
      </c>
      <c r="I899" s="21">
        <f>J834+J841+J856+J869+J879+J890</f>
        <v>0</v>
      </c>
      <c r="J899" s="21">
        <f>ROUND(H899*I899,2)</f>
        <v>0</v>
      </c>
    </row>
    <row r="900" spans="1:10" ht="0.95" customHeight="1" x14ac:dyDescent="0.25">
      <c r="A900" s="22"/>
      <c r="B900" s="22"/>
      <c r="C900" s="22"/>
      <c r="D900" s="34"/>
      <c r="E900" s="22"/>
      <c r="F900" s="22"/>
      <c r="G900" s="22"/>
      <c r="H900" s="22"/>
      <c r="I900" s="22"/>
      <c r="J900" s="22"/>
    </row>
    <row r="901" spans="1:10" x14ac:dyDescent="0.25">
      <c r="A901" s="10" t="s">
        <v>1093</v>
      </c>
      <c r="B901" s="10" t="s">
        <v>9</v>
      </c>
      <c r="C901" s="10" t="s">
        <v>10</v>
      </c>
      <c r="D901" s="29" t="s">
        <v>1094</v>
      </c>
      <c r="E901" s="11">
        <f t="shared" ref="E901:J901" si="224">E1035</f>
        <v>1</v>
      </c>
      <c r="F901" s="11">
        <f t="shared" si="224"/>
        <v>876908.22</v>
      </c>
      <c r="G901" s="11">
        <f t="shared" si="224"/>
        <v>876908.22</v>
      </c>
      <c r="H901" s="11">
        <f t="shared" si="224"/>
        <v>1</v>
      </c>
      <c r="I901" s="11">
        <f t="shared" si="224"/>
        <v>0</v>
      </c>
      <c r="J901" s="11">
        <f t="shared" si="224"/>
        <v>0</v>
      </c>
    </row>
    <row r="902" spans="1:10" x14ac:dyDescent="0.25">
      <c r="A902" s="12" t="s">
        <v>1095</v>
      </c>
      <c r="B902" s="12" t="s">
        <v>9</v>
      </c>
      <c r="C902" s="12" t="s">
        <v>10</v>
      </c>
      <c r="D902" s="30" t="s">
        <v>1096</v>
      </c>
      <c r="E902" s="13">
        <f t="shared" ref="E902:J902" si="225">E907</f>
        <v>1</v>
      </c>
      <c r="F902" s="13">
        <f t="shared" si="225"/>
        <v>43412.02</v>
      </c>
      <c r="G902" s="13">
        <f t="shared" si="225"/>
        <v>43412.02</v>
      </c>
      <c r="H902" s="13">
        <f t="shared" si="225"/>
        <v>1</v>
      </c>
      <c r="I902" s="13">
        <f t="shared" si="225"/>
        <v>0</v>
      </c>
      <c r="J902" s="13">
        <f t="shared" si="225"/>
        <v>0</v>
      </c>
    </row>
    <row r="903" spans="1:10" ht="22.5" x14ac:dyDescent="0.25">
      <c r="A903" s="16" t="s">
        <v>1097</v>
      </c>
      <c r="B903" s="17" t="s">
        <v>21</v>
      </c>
      <c r="C903" s="17" t="s">
        <v>22</v>
      </c>
      <c r="D903" s="32" t="s">
        <v>1098</v>
      </c>
      <c r="E903" s="18">
        <v>1</v>
      </c>
      <c r="F903" s="18">
        <v>4906.6499999999996</v>
      </c>
      <c r="G903" s="19">
        <f>ROUND(E903*F903,2)</f>
        <v>4906.6499999999996</v>
      </c>
      <c r="H903" s="18">
        <v>1</v>
      </c>
      <c r="I903" s="36"/>
      <c r="J903" s="19">
        <f>ROUND(H903*I903,2)</f>
        <v>0</v>
      </c>
    </row>
    <row r="904" spans="1:10" x14ac:dyDescent="0.25">
      <c r="A904" s="16" t="s">
        <v>1099</v>
      </c>
      <c r="B904" s="17" t="s">
        <v>21</v>
      </c>
      <c r="C904" s="17" t="s">
        <v>22</v>
      </c>
      <c r="D904" s="32" t="s">
        <v>1100</v>
      </c>
      <c r="E904" s="18">
        <v>3</v>
      </c>
      <c r="F904" s="18">
        <v>2943.99</v>
      </c>
      <c r="G904" s="19">
        <f>ROUND(E904*F904,2)</f>
        <v>8831.9699999999993</v>
      </c>
      <c r="H904" s="18">
        <v>3</v>
      </c>
      <c r="I904" s="36"/>
      <c r="J904" s="19">
        <f>ROUND(H904*I904,2)</f>
        <v>0</v>
      </c>
    </row>
    <row r="905" spans="1:10" x14ac:dyDescent="0.25">
      <c r="A905" s="16" t="s">
        <v>1101</v>
      </c>
      <c r="B905" s="17" t="s">
        <v>21</v>
      </c>
      <c r="C905" s="17" t="s">
        <v>46</v>
      </c>
      <c r="D905" s="32" t="s">
        <v>1102</v>
      </c>
      <c r="E905" s="18">
        <v>6620</v>
      </c>
      <c r="F905" s="18">
        <v>2.37</v>
      </c>
      <c r="G905" s="19">
        <f>ROUND(E905*F905,2)</f>
        <v>15689.4</v>
      </c>
      <c r="H905" s="18">
        <v>6620</v>
      </c>
      <c r="I905" s="36"/>
      <c r="J905" s="19">
        <f>ROUND(H905*I905,2)</f>
        <v>0</v>
      </c>
    </row>
    <row r="906" spans="1:10" x14ac:dyDescent="0.25">
      <c r="A906" s="16" t="s">
        <v>1103</v>
      </c>
      <c r="B906" s="17" t="s">
        <v>21</v>
      </c>
      <c r="C906" s="17" t="s">
        <v>22</v>
      </c>
      <c r="D906" s="32" t="s">
        <v>1104</v>
      </c>
      <c r="E906" s="18">
        <v>19</v>
      </c>
      <c r="F906" s="18">
        <v>736</v>
      </c>
      <c r="G906" s="19">
        <f>ROUND(E906*F906,2)</f>
        <v>13984</v>
      </c>
      <c r="H906" s="18">
        <v>19</v>
      </c>
      <c r="I906" s="36"/>
      <c r="J906" s="19">
        <f>ROUND(H906*I906,2)</f>
        <v>0</v>
      </c>
    </row>
    <row r="907" spans="1:10" x14ac:dyDescent="0.25">
      <c r="A907" s="20"/>
      <c r="B907" s="20"/>
      <c r="C907" s="20"/>
      <c r="D907" s="33" t="s">
        <v>1105</v>
      </c>
      <c r="E907" s="18">
        <v>1</v>
      </c>
      <c r="F907" s="21">
        <f>SUM(G903:G906)</f>
        <v>43412.02</v>
      </c>
      <c r="G907" s="21">
        <f>ROUND(E907*F907,2)</f>
        <v>43412.02</v>
      </c>
      <c r="H907" s="18">
        <v>1</v>
      </c>
      <c r="I907" s="21">
        <f>SUM(J903:J906)</f>
        <v>0</v>
      </c>
      <c r="J907" s="21">
        <f>ROUND(H907*I907,2)</f>
        <v>0</v>
      </c>
    </row>
    <row r="908" spans="1:10" ht="0.95" customHeight="1" x14ac:dyDescent="0.25">
      <c r="A908" s="22"/>
      <c r="B908" s="22"/>
      <c r="C908" s="22"/>
      <c r="D908" s="34"/>
      <c r="E908" s="22"/>
      <c r="F908" s="22"/>
      <c r="G908" s="22"/>
      <c r="H908" s="22"/>
      <c r="I908" s="22"/>
      <c r="J908" s="22"/>
    </row>
    <row r="909" spans="1:10" x14ac:dyDescent="0.25">
      <c r="A909" s="12" t="s">
        <v>1106</v>
      </c>
      <c r="B909" s="12" t="s">
        <v>9</v>
      </c>
      <c r="C909" s="12" t="s">
        <v>10</v>
      </c>
      <c r="D909" s="30" t="s">
        <v>1107</v>
      </c>
      <c r="E909" s="13">
        <f t="shared" ref="E909:J909" si="226">E943</f>
        <v>1</v>
      </c>
      <c r="F909" s="13">
        <f t="shared" si="226"/>
        <v>397175.85</v>
      </c>
      <c r="G909" s="13">
        <f t="shared" si="226"/>
        <v>397175.85</v>
      </c>
      <c r="H909" s="13">
        <f t="shared" si="226"/>
        <v>1</v>
      </c>
      <c r="I909" s="13">
        <f t="shared" si="226"/>
        <v>0</v>
      </c>
      <c r="J909" s="13">
        <f t="shared" si="226"/>
        <v>0</v>
      </c>
    </row>
    <row r="910" spans="1:10" ht="22.5" x14ac:dyDescent="0.25">
      <c r="A910" s="16" t="s">
        <v>1108</v>
      </c>
      <c r="B910" s="17" t="s">
        <v>21</v>
      </c>
      <c r="C910" s="17" t="s">
        <v>46</v>
      </c>
      <c r="D910" s="32" t="s">
        <v>1109</v>
      </c>
      <c r="E910" s="18">
        <v>200</v>
      </c>
      <c r="F910" s="18">
        <v>61.5</v>
      </c>
      <c r="G910" s="19">
        <f t="shared" ref="G910:G943" si="227">ROUND(E910*F910,2)</f>
        <v>12300</v>
      </c>
      <c r="H910" s="18">
        <v>200</v>
      </c>
      <c r="I910" s="36"/>
      <c r="J910" s="19">
        <f t="shared" ref="J910:J943" si="228">ROUND(H910*I910,2)</f>
        <v>0</v>
      </c>
    </row>
    <row r="911" spans="1:10" ht="22.5" x14ac:dyDescent="0.25">
      <c r="A911" s="16" t="s">
        <v>1110</v>
      </c>
      <c r="B911" s="17" t="s">
        <v>21</v>
      </c>
      <c r="C911" s="17" t="s">
        <v>46</v>
      </c>
      <c r="D911" s="32" t="s">
        <v>1111</v>
      </c>
      <c r="E911" s="18">
        <v>192</v>
      </c>
      <c r="F911" s="18">
        <v>50.19</v>
      </c>
      <c r="G911" s="19">
        <f t="shared" si="227"/>
        <v>9636.48</v>
      </c>
      <c r="H911" s="18">
        <v>192</v>
      </c>
      <c r="I911" s="36"/>
      <c r="J911" s="19">
        <f t="shared" si="228"/>
        <v>0</v>
      </c>
    </row>
    <row r="912" spans="1:10" ht="22.5" x14ac:dyDescent="0.25">
      <c r="A912" s="16" t="s">
        <v>1112</v>
      </c>
      <c r="B912" s="17" t="s">
        <v>21</v>
      </c>
      <c r="C912" s="17" t="s">
        <v>46</v>
      </c>
      <c r="D912" s="32" t="s">
        <v>1113</v>
      </c>
      <c r="E912" s="18">
        <v>50</v>
      </c>
      <c r="F912" s="18">
        <v>31.8</v>
      </c>
      <c r="G912" s="19">
        <f t="shared" si="227"/>
        <v>1590</v>
      </c>
      <c r="H912" s="18">
        <v>50</v>
      </c>
      <c r="I912" s="36"/>
      <c r="J912" s="19">
        <f t="shared" si="228"/>
        <v>0</v>
      </c>
    </row>
    <row r="913" spans="1:10" ht="22.5" x14ac:dyDescent="0.25">
      <c r="A913" s="16" t="s">
        <v>1114</v>
      </c>
      <c r="B913" s="17" t="s">
        <v>21</v>
      </c>
      <c r="C913" s="17" t="s">
        <v>46</v>
      </c>
      <c r="D913" s="32" t="s">
        <v>1115</v>
      </c>
      <c r="E913" s="18">
        <v>1560</v>
      </c>
      <c r="F913" s="18">
        <v>26.7</v>
      </c>
      <c r="G913" s="19">
        <f t="shared" si="227"/>
        <v>41652</v>
      </c>
      <c r="H913" s="18">
        <v>1560</v>
      </c>
      <c r="I913" s="36"/>
      <c r="J913" s="19">
        <f t="shared" si="228"/>
        <v>0</v>
      </c>
    </row>
    <row r="914" spans="1:10" ht="22.5" x14ac:dyDescent="0.25">
      <c r="A914" s="16" t="s">
        <v>1116</v>
      </c>
      <c r="B914" s="17" t="s">
        <v>21</v>
      </c>
      <c r="C914" s="17" t="s">
        <v>46</v>
      </c>
      <c r="D914" s="32" t="s">
        <v>1117</v>
      </c>
      <c r="E914" s="18">
        <v>50</v>
      </c>
      <c r="F914" s="18">
        <v>22</v>
      </c>
      <c r="G914" s="19">
        <f t="shared" si="227"/>
        <v>1100</v>
      </c>
      <c r="H914" s="18">
        <v>50</v>
      </c>
      <c r="I914" s="36"/>
      <c r="J914" s="19">
        <f t="shared" si="228"/>
        <v>0</v>
      </c>
    </row>
    <row r="915" spans="1:10" ht="22.5" x14ac:dyDescent="0.25">
      <c r="A915" s="16" t="s">
        <v>1118</v>
      </c>
      <c r="B915" s="17" t="s">
        <v>21</v>
      </c>
      <c r="C915" s="17" t="s">
        <v>46</v>
      </c>
      <c r="D915" s="32" t="s">
        <v>1119</v>
      </c>
      <c r="E915" s="18">
        <v>2710</v>
      </c>
      <c r="F915" s="18">
        <v>17.899999999999999</v>
      </c>
      <c r="G915" s="19">
        <f t="shared" si="227"/>
        <v>48509</v>
      </c>
      <c r="H915" s="18">
        <v>2710</v>
      </c>
      <c r="I915" s="36"/>
      <c r="J915" s="19">
        <f t="shared" si="228"/>
        <v>0</v>
      </c>
    </row>
    <row r="916" spans="1:10" ht="22.5" x14ac:dyDescent="0.25">
      <c r="A916" s="16" t="s">
        <v>1120</v>
      </c>
      <c r="B916" s="17" t="s">
        <v>21</v>
      </c>
      <c r="C916" s="17" t="s">
        <v>46</v>
      </c>
      <c r="D916" s="32" t="s">
        <v>1121</v>
      </c>
      <c r="E916" s="18">
        <v>1680</v>
      </c>
      <c r="F916" s="18">
        <v>15.06</v>
      </c>
      <c r="G916" s="19">
        <f t="shared" si="227"/>
        <v>25300.799999999999</v>
      </c>
      <c r="H916" s="18">
        <v>1680</v>
      </c>
      <c r="I916" s="36"/>
      <c r="J916" s="19">
        <f t="shared" si="228"/>
        <v>0</v>
      </c>
    </row>
    <row r="917" spans="1:10" ht="22.5" x14ac:dyDescent="0.25">
      <c r="A917" s="16" t="s">
        <v>1122</v>
      </c>
      <c r="B917" s="17" t="s">
        <v>21</v>
      </c>
      <c r="C917" s="17" t="s">
        <v>46</v>
      </c>
      <c r="D917" s="32" t="s">
        <v>1123</v>
      </c>
      <c r="E917" s="18">
        <v>5540</v>
      </c>
      <c r="F917" s="18">
        <v>12.63</v>
      </c>
      <c r="G917" s="19">
        <f t="shared" si="227"/>
        <v>69970.2</v>
      </c>
      <c r="H917" s="18">
        <v>5540</v>
      </c>
      <c r="I917" s="36"/>
      <c r="J917" s="19">
        <f t="shared" si="228"/>
        <v>0</v>
      </c>
    </row>
    <row r="918" spans="1:10" ht="22.5" x14ac:dyDescent="0.25">
      <c r="A918" s="16" t="s">
        <v>1124</v>
      </c>
      <c r="B918" s="17" t="s">
        <v>21</v>
      </c>
      <c r="C918" s="17" t="s">
        <v>46</v>
      </c>
      <c r="D918" s="32" t="s">
        <v>1125</v>
      </c>
      <c r="E918" s="18">
        <v>1610</v>
      </c>
      <c r="F918" s="18">
        <v>10.65</v>
      </c>
      <c r="G918" s="19">
        <f t="shared" si="227"/>
        <v>17146.5</v>
      </c>
      <c r="H918" s="18">
        <v>1610</v>
      </c>
      <c r="I918" s="36"/>
      <c r="J918" s="19">
        <f t="shared" si="228"/>
        <v>0</v>
      </c>
    </row>
    <row r="919" spans="1:10" x14ac:dyDescent="0.25">
      <c r="A919" s="16" t="s">
        <v>1126</v>
      </c>
      <c r="B919" s="17" t="s">
        <v>21</v>
      </c>
      <c r="C919" s="17" t="s">
        <v>46</v>
      </c>
      <c r="D919" s="32" t="s">
        <v>1127</v>
      </c>
      <c r="E919" s="18">
        <v>2000</v>
      </c>
      <c r="F919" s="18">
        <v>10.56</v>
      </c>
      <c r="G919" s="19">
        <f t="shared" si="227"/>
        <v>21120</v>
      </c>
      <c r="H919" s="18">
        <v>2000</v>
      </c>
      <c r="I919" s="36"/>
      <c r="J919" s="19">
        <f t="shared" si="228"/>
        <v>0</v>
      </c>
    </row>
    <row r="920" spans="1:10" x14ac:dyDescent="0.25">
      <c r="A920" s="16" t="s">
        <v>1128</v>
      </c>
      <c r="B920" s="17" t="s">
        <v>21</v>
      </c>
      <c r="C920" s="17" t="s">
        <v>46</v>
      </c>
      <c r="D920" s="32" t="s">
        <v>1129</v>
      </c>
      <c r="E920" s="18">
        <v>100</v>
      </c>
      <c r="F920" s="18">
        <v>18.309999999999999</v>
      </c>
      <c r="G920" s="19">
        <f t="shared" si="227"/>
        <v>1831</v>
      </c>
      <c r="H920" s="18">
        <v>100</v>
      </c>
      <c r="I920" s="36"/>
      <c r="J920" s="19">
        <f t="shared" si="228"/>
        <v>0</v>
      </c>
    </row>
    <row r="921" spans="1:10" ht="22.5" x14ac:dyDescent="0.25">
      <c r="A921" s="16" t="s">
        <v>1130</v>
      </c>
      <c r="B921" s="17" t="s">
        <v>21</v>
      </c>
      <c r="C921" s="17" t="s">
        <v>46</v>
      </c>
      <c r="D921" s="32" t="s">
        <v>1131</v>
      </c>
      <c r="E921" s="18">
        <v>1086</v>
      </c>
      <c r="F921" s="18">
        <v>3.47</v>
      </c>
      <c r="G921" s="19">
        <f t="shared" si="227"/>
        <v>3768.42</v>
      </c>
      <c r="H921" s="18">
        <v>1086</v>
      </c>
      <c r="I921" s="36"/>
      <c r="J921" s="19">
        <f t="shared" si="228"/>
        <v>0</v>
      </c>
    </row>
    <row r="922" spans="1:10" ht="22.5" x14ac:dyDescent="0.25">
      <c r="A922" s="16" t="s">
        <v>1132</v>
      </c>
      <c r="B922" s="17" t="s">
        <v>21</v>
      </c>
      <c r="C922" s="17" t="s">
        <v>46</v>
      </c>
      <c r="D922" s="32" t="s">
        <v>1133</v>
      </c>
      <c r="E922" s="18">
        <v>3930</v>
      </c>
      <c r="F922" s="18">
        <v>4.6399999999999997</v>
      </c>
      <c r="G922" s="19">
        <f t="shared" si="227"/>
        <v>18235.2</v>
      </c>
      <c r="H922" s="18">
        <v>3930</v>
      </c>
      <c r="I922" s="36"/>
      <c r="J922" s="19">
        <f t="shared" si="228"/>
        <v>0</v>
      </c>
    </row>
    <row r="923" spans="1:10" ht="22.5" x14ac:dyDescent="0.25">
      <c r="A923" s="16" t="s">
        <v>1134</v>
      </c>
      <c r="B923" s="17" t="s">
        <v>21</v>
      </c>
      <c r="C923" s="17" t="s">
        <v>46</v>
      </c>
      <c r="D923" s="32" t="s">
        <v>1135</v>
      </c>
      <c r="E923" s="18">
        <v>175</v>
      </c>
      <c r="F923" s="18">
        <v>6.74</v>
      </c>
      <c r="G923" s="19">
        <f t="shared" si="227"/>
        <v>1179.5</v>
      </c>
      <c r="H923" s="18">
        <v>175</v>
      </c>
      <c r="I923" s="36"/>
      <c r="J923" s="19">
        <f t="shared" si="228"/>
        <v>0</v>
      </c>
    </row>
    <row r="924" spans="1:10" ht="22.5" x14ac:dyDescent="0.25">
      <c r="A924" s="16" t="s">
        <v>1136</v>
      </c>
      <c r="B924" s="17" t="s">
        <v>21</v>
      </c>
      <c r="C924" s="17" t="s">
        <v>46</v>
      </c>
      <c r="D924" s="32" t="s">
        <v>1137</v>
      </c>
      <c r="E924" s="18">
        <v>2000</v>
      </c>
      <c r="F924" s="18">
        <v>9.86</v>
      </c>
      <c r="G924" s="19">
        <f t="shared" si="227"/>
        <v>19720</v>
      </c>
      <c r="H924" s="18">
        <v>2000</v>
      </c>
      <c r="I924" s="36"/>
      <c r="J924" s="19">
        <f t="shared" si="228"/>
        <v>0</v>
      </c>
    </row>
    <row r="925" spans="1:10" ht="22.5" x14ac:dyDescent="0.25">
      <c r="A925" s="16" t="s">
        <v>1138</v>
      </c>
      <c r="B925" s="17" t="s">
        <v>21</v>
      </c>
      <c r="C925" s="17" t="s">
        <v>46</v>
      </c>
      <c r="D925" s="32" t="s">
        <v>1139</v>
      </c>
      <c r="E925" s="18">
        <v>2000</v>
      </c>
      <c r="F925" s="18">
        <v>12.96</v>
      </c>
      <c r="G925" s="19">
        <f t="shared" si="227"/>
        <v>25920</v>
      </c>
      <c r="H925" s="18">
        <v>2000</v>
      </c>
      <c r="I925" s="36"/>
      <c r="J925" s="19">
        <f t="shared" si="228"/>
        <v>0</v>
      </c>
    </row>
    <row r="926" spans="1:10" ht="22.5" x14ac:dyDescent="0.25">
      <c r="A926" s="16" t="s">
        <v>1140</v>
      </c>
      <c r="B926" s="17" t="s">
        <v>21</v>
      </c>
      <c r="C926" s="17" t="s">
        <v>46</v>
      </c>
      <c r="D926" s="32" t="s">
        <v>1141</v>
      </c>
      <c r="E926" s="18">
        <v>400</v>
      </c>
      <c r="F926" s="18">
        <v>14.85</v>
      </c>
      <c r="G926" s="19">
        <f t="shared" si="227"/>
        <v>5940</v>
      </c>
      <c r="H926" s="18">
        <v>400</v>
      </c>
      <c r="I926" s="36"/>
      <c r="J926" s="19">
        <f t="shared" si="228"/>
        <v>0</v>
      </c>
    </row>
    <row r="927" spans="1:10" ht="22.5" x14ac:dyDescent="0.25">
      <c r="A927" s="16" t="s">
        <v>1142</v>
      </c>
      <c r="B927" s="17" t="s">
        <v>21</v>
      </c>
      <c r="C927" s="17" t="s">
        <v>46</v>
      </c>
      <c r="D927" s="32" t="s">
        <v>1143</v>
      </c>
      <c r="E927" s="18">
        <v>100</v>
      </c>
      <c r="F927" s="18">
        <v>4.76</v>
      </c>
      <c r="G927" s="19">
        <f t="shared" si="227"/>
        <v>476</v>
      </c>
      <c r="H927" s="18">
        <v>100</v>
      </c>
      <c r="I927" s="36"/>
      <c r="J927" s="19">
        <f t="shared" si="228"/>
        <v>0</v>
      </c>
    </row>
    <row r="928" spans="1:10" ht="22.5" x14ac:dyDescent="0.25">
      <c r="A928" s="16" t="s">
        <v>1144</v>
      </c>
      <c r="B928" s="17" t="s">
        <v>21</v>
      </c>
      <c r="C928" s="17" t="s">
        <v>46</v>
      </c>
      <c r="D928" s="32" t="s">
        <v>1145</v>
      </c>
      <c r="E928" s="18">
        <v>324</v>
      </c>
      <c r="F928" s="18">
        <v>5.4</v>
      </c>
      <c r="G928" s="19">
        <f t="shared" si="227"/>
        <v>1749.6</v>
      </c>
      <c r="H928" s="18">
        <v>324</v>
      </c>
      <c r="I928" s="36"/>
      <c r="J928" s="19">
        <f t="shared" si="228"/>
        <v>0</v>
      </c>
    </row>
    <row r="929" spans="1:10" ht="22.5" x14ac:dyDescent="0.25">
      <c r="A929" s="16" t="s">
        <v>1146</v>
      </c>
      <c r="B929" s="17" t="s">
        <v>21</v>
      </c>
      <c r="C929" s="17" t="s">
        <v>46</v>
      </c>
      <c r="D929" s="32" t="s">
        <v>1147</v>
      </c>
      <c r="E929" s="18">
        <v>55</v>
      </c>
      <c r="F929" s="18">
        <v>8.09</v>
      </c>
      <c r="G929" s="19">
        <f t="shared" si="227"/>
        <v>444.95</v>
      </c>
      <c r="H929" s="18">
        <v>55</v>
      </c>
      <c r="I929" s="36"/>
      <c r="J929" s="19">
        <f t="shared" si="228"/>
        <v>0</v>
      </c>
    </row>
    <row r="930" spans="1:10" ht="22.5" x14ac:dyDescent="0.25">
      <c r="A930" s="16" t="s">
        <v>1148</v>
      </c>
      <c r="B930" s="17" t="s">
        <v>21</v>
      </c>
      <c r="C930" s="17" t="s">
        <v>46</v>
      </c>
      <c r="D930" s="32" t="s">
        <v>1149</v>
      </c>
      <c r="E930" s="18">
        <v>1430</v>
      </c>
      <c r="F930" s="18">
        <v>10.25</v>
      </c>
      <c r="G930" s="19">
        <f t="shared" si="227"/>
        <v>14657.5</v>
      </c>
      <c r="H930" s="18">
        <v>1430</v>
      </c>
      <c r="I930" s="36"/>
      <c r="J930" s="19">
        <f t="shared" si="228"/>
        <v>0</v>
      </c>
    </row>
    <row r="931" spans="1:10" ht="22.5" x14ac:dyDescent="0.25">
      <c r="A931" s="16" t="s">
        <v>1150</v>
      </c>
      <c r="B931" s="17" t="s">
        <v>21</v>
      </c>
      <c r="C931" s="17" t="s">
        <v>46</v>
      </c>
      <c r="D931" s="32" t="s">
        <v>1151</v>
      </c>
      <c r="E931" s="18">
        <v>1555</v>
      </c>
      <c r="F931" s="18">
        <v>14.68</v>
      </c>
      <c r="G931" s="19">
        <f t="shared" si="227"/>
        <v>22827.4</v>
      </c>
      <c r="H931" s="18">
        <v>1555</v>
      </c>
      <c r="I931" s="36"/>
      <c r="J931" s="19">
        <f t="shared" si="228"/>
        <v>0</v>
      </c>
    </row>
    <row r="932" spans="1:10" ht="22.5" x14ac:dyDescent="0.25">
      <c r="A932" s="16" t="s">
        <v>1152</v>
      </c>
      <c r="B932" s="17" t="s">
        <v>21</v>
      </c>
      <c r="C932" s="17" t="s">
        <v>46</v>
      </c>
      <c r="D932" s="32" t="s">
        <v>1153</v>
      </c>
      <c r="E932" s="18">
        <v>610</v>
      </c>
      <c r="F932" s="18">
        <v>19.18</v>
      </c>
      <c r="G932" s="19">
        <f t="shared" si="227"/>
        <v>11699.8</v>
      </c>
      <c r="H932" s="18">
        <v>610</v>
      </c>
      <c r="I932" s="36"/>
      <c r="J932" s="19">
        <f t="shared" si="228"/>
        <v>0</v>
      </c>
    </row>
    <row r="933" spans="1:10" ht="22.5" x14ac:dyDescent="0.25">
      <c r="A933" s="16" t="s">
        <v>1154</v>
      </c>
      <c r="B933" s="17" t="s">
        <v>21</v>
      </c>
      <c r="C933" s="17" t="s">
        <v>46</v>
      </c>
      <c r="D933" s="32" t="s">
        <v>1155</v>
      </c>
      <c r="E933" s="18">
        <v>5</v>
      </c>
      <c r="F933" s="18">
        <v>7.2</v>
      </c>
      <c r="G933" s="19">
        <f t="shared" si="227"/>
        <v>36</v>
      </c>
      <c r="H933" s="18">
        <v>5</v>
      </c>
      <c r="I933" s="36"/>
      <c r="J933" s="19">
        <f t="shared" si="228"/>
        <v>0</v>
      </c>
    </row>
    <row r="934" spans="1:10" ht="22.5" x14ac:dyDescent="0.25">
      <c r="A934" s="16" t="s">
        <v>1156</v>
      </c>
      <c r="B934" s="17" t="s">
        <v>21</v>
      </c>
      <c r="C934" s="17" t="s">
        <v>46</v>
      </c>
      <c r="D934" s="32" t="s">
        <v>1157</v>
      </c>
      <c r="E934" s="18">
        <v>5</v>
      </c>
      <c r="F934" s="18">
        <v>10.25</v>
      </c>
      <c r="G934" s="19">
        <f t="shared" si="227"/>
        <v>51.25</v>
      </c>
      <c r="H934" s="18">
        <v>5</v>
      </c>
      <c r="I934" s="36"/>
      <c r="J934" s="19">
        <f t="shared" si="228"/>
        <v>0</v>
      </c>
    </row>
    <row r="935" spans="1:10" ht="22.5" x14ac:dyDescent="0.25">
      <c r="A935" s="16" t="s">
        <v>1158</v>
      </c>
      <c r="B935" s="17" t="s">
        <v>21</v>
      </c>
      <c r="C935" s="17" t="s">
        <v>46</v>
      </c>
      <c r="D935" s="32" t="s">
        <v>1159</v>
      </c>
      <c r="E935" s="18">
        <v>5</v>
      </c>
      <c r="F935" s="18">
        <v>19.489999999999998</v>
      </c>
      <c r="G935" s="19">
        <f t="shared" si="227"/>
        <v>97.45</v>
      </c>
      <c r="H935" s="18">
        <v>5</v>
      </c>
      <c r="I935" s="36"/>
      <c r="J935" s="19">
        <f t="shared" si="228"/>
        <v>0</v>
      </c>
    </row>
    <row r="936" spans="1:10" ht="22.5" x14ac:dyDescent="0.25">
      <c r="A936" s="16" t="s">
        <v>1160</v>
      </c>
      <c r="B936" s="17" t="s">
        <v>21</v>
      </c>
      <c r="C936" s="17" t="s">
        <v>46</v>
      </c>
      <c r="D936" s="32" t="s">
        <v>1161</v>
      </c>
      <c r="E936" s="18">
        <v>5</v>
      </c>
      <c r="F936" s="18">
        <v>24.21</v>
      </c>
      <c r="G936" s="19">
        <f t="shared" si="227"/>
        <v>121.05</v>
      </c>
      <c r="H936" s="18">
        <v>5</v>
      </c>
      <c r="I936" s="36"/>
      <c r="J936" s="19">
        <f t="shared" si="228"/>
        <v>0</v>
      </c>
    </row>
    <row r="937" spans="1:10" ht="22.5" x14ac:dyDescent="0.25">
      <c r="A937" s="16" t="s">
        <v>1162</v>
      </c>
      <c r="B937" s="17" t="s">
        <v>21</v>
      </c>
      <c r="C937" s="17" t="s">
        <v>46</v>
      </c>
      <c r="D937" s="32" t="s">
        <v>1163</v>
      </c>
      <c r="E937" s="18">
        <v>5</v>
      </c>
      <c r="F937" s="18">
        <v>25.36</v>
      </c>
      <c r="G937" s="19">
        <f t="shared" si="227"/>
        <v>126.8</v>
      </c>
      <c r="H937" s="18">
        <v>5</v>
      </c>
      <c r="I937" s="36"/>
      <c r="J937" s="19">
        <f t="shared" si="228"/>
        <v>0</v>
      </c>
    </row>
    <row r="938" spans="1:10" ht="22.5" x14ac:dyDescent="0.25">
      <c r="A938" s="16" t="s">
        <v>1164</v>
      </c>
      <c r="B938" s="17" t="s">
        <v>21</v>
      </c>
      <c r="C938" s="17" t="s">
        <v>46</v>
      </c>
      <c r="D938" s="32" t="s">
        <v>1165</v>
      </c>
      <c r="E938" s="18">
        <v>5</v>
      </c>
      <c r="F938" s="18">
        <v>30.57</v>
      </c>
      <c r="G938" s="19">
        <f t="shared" si="227"/>
        <v>152.85</v>
      </c>
      <c r="H938" s="18">
        <v>5</v>
      </c>
      <c r="I938" s="36"/>
      <c r="J938" s="19">
        <f t="shared" si="228"/>
        <v>0</v>
      </c>
    </row>
    <row r="939" spans="1:10" ht="22.5" x14ac:dyDescent="0.25">
      <c r="A939" s="16" t="s">
        <v>1166</v>
      </c>
      <c r="B939" s="17" t="s">
        <v>21</v>
      </c>
      <c r="C939" s="17" t="s">
        <v>46</v>
      </c>
      <c r="D939" s="32" t="s">
        <v>1167</v>
      </c>
      <c r="E939" s="18">
        <v>5</v>
      </c>
      <c r="F939" s="18">
        <v>36.159999999999997</v>
      </c>
      <c r="G939" s="19">
        <f t="shared" si="227"/>
        <v>180.8</v>
      </c>
      <c r="H939" s="18">
        <v>5</v>
      </c>
      <c r="I939" s="36"/>
      <c r="J939" s="19">
        <f t="shared" si="228"/>
        <v>0</v>
      </c>
    </row>
    <row r="940" spans="1:10" ht="22.5" x14ac:dyDescent="0.25">
      <c r="A940" s="16" t="s">
        <v>1168</v>
      </c>
      <c r="B940" s="17" t="s">
        <v>21</v>
      </c>
      <c r="C940" s="17" t="s">
        <v>46</v>
      </c>
      <c r="D940" s="32" t="s">
        <v>1169</v>
      </c>
      <c r="E940" s="18">
        <v>5</v>
      </c>
      <c r="F940" s="18">
        <v>41.31</v>
      </c>
      <c r="G940" s="19">
        <f t="shared" si="227"/>
        <v>206.55</v>
      </c>
      <c r="H940" s="18">
        <v>5</v>
      </c>
      <c r="I940" s="36"/>
      <c r="J940" s="19">
        <f t="shared" si="228"/>
        <v>0</v>
      </c>
    </row>
    <row r="941" spans="1:10" ht="22.5" x14ac:dyDescent="0.25">
      <c r="A941" s="16" t="s">
        <v>1170</v>
      </c>
      <c r="B941" s="17" t="s">
        <v>21</v>
      </c>
      <c r="C941" s="17" t="s">
        <v>46</v>
      </c>
      <c r="D941" s="32" t="s">
        <v>1171</v>
      </c>
      <c r="E941" s="18">
        <v>370</v>
      </c>
      <c r="F941" s="18">
        <v>51.74</v>
      </c>
      <c r="G941" s="19">
        <f t="shared" si="227"/>
        <v>19143.8</v>
      </c>
      <c r="H941" s="18">
        <v>370</v>
      </c>
      <c r="I941" s="36"/>
      <c r="J941" s="19">
        <f t="shared" si="228"/>
        <v>0</v>
      </c>
    </row>
    <row r="942" spans="1:10" ht="22.5" x14ac:dyDescent="0.25">
      <c r="A942" s="16" t="s">
        <v>1172</v>
      </c>
      <c r="B942" s="17" t="s">
        <v>21</v>
      </c>
      <c r="C942" s="17" t="s">
        <v>46</v>
      </c>
      <c r="D942" s="32" t="s">
        <v>1173</v>
      </c>
      <c r="E942" s="18">
        <v>5</v>
      </c>
      <c r="F942" s="18">
        <v>56.99</v>
      </c>
      <c r="G942" s="19">
        <f t="shared" si="227"/>
        <v>284.95</v>
      </c>
      <c r="H942" s="18">
        <v>5</v>
      </c>
      <c r="I942" s="36"/>
      <c r="J942" s="19">
        <f t="shared" si="228"/>
        <v>0</v>
      </c>
    </row>
    <row r="943" spans="1:10" x14ac:dyDescent="0.25">
      <c r="A943" s="20"/>
      <c r="B943" s="20"/>
      <c r="C943" s="20"/>
      <c r="D943" s="33" t="s">
        <v>1174</v>
      </c>
      <c r="E943" s="18">
        <v>1</v>
      </c>
      <c r="F943" s="21">
        <f>SUM(G910:G942)</f>
        <v>397175.85</v>
      </c>
      <c r="G943" s="21">
        <f t="shared" si="227"/>
        <v>397175.85</v>
      </c>
      <c r="H943" s="18">
        <v>1</v>
      </c>
      <c r="I943" s="21">
        <f>SUM(J910:J942)</f>
        <v>0</v>
      </c>
      <c r="J943" s="21">
        <f t="shared" si="228"/>
        <v>0</v>
      </c>
    </row>
    <row r="944" spans="1:10" ht="0.95" customHeight="1" x14ac:dyDescent="0.25">
      <c r="A944" s="22"/>
      <c r="B944" s="22"/>
      <c r="C944" s="22"/>
      <c r="D944" s="34"/>
      <c r="E944" s="22"/>
      <c r="F944" s="22"/>
      <c r="G944" s="22"/>
      <c r="H944" s="22"/>
      <c r="I944" s="22"/>
      <c r="J944" s="22"/>
    </row>
    <row r="945" spans="1:10" x14ac:dyDescent="0.25">
      <c r="A945" s="12" t="s">
        <v>1175</v>
      </c>
      <c r="B945" s="12" t="s">
        <v>9</v>
      </c>
      <c r="C945" s="12" t="s">
        <v>10</v>
      </c>
      <c r="D945" s="30" t="s">
        <v>1176</v>
      </c>
      <c r="E945" s="13">
        <f t="shared" ref="E945:J945" si="229">E978</f>
        <v>1</v>
      </c>
      <c r="F945" s="13">
        <f t="shared" si="229"/>
        <v>159220.21</v>
      </c>
      <c r="G945" s="13">
        <f t="shared" si="229"/>
        <v>159220.21</v>
      </c>
      <c r="H945" s="13">
        <f t="shared" si="229"/>
        <v>1</v>
      </c>
      <c r="I945" s="13">
        <f t="shared" si="229"/>
        <v>0</v>
      </c>
      <c r="J945" s="13">
        <f t="shared" si="229"/>
        <v>0</v>
      </c>
    </row>
    <row r="946" spans="1:10" ht="22.5" x14ac:dyDescent="0.25">
      <c r="A946" s="16" t="s">
        <v>1177</v>
      </c>
      <c r="B946" s="17" t="s">
        <v>21</v>
      </c>
      <c r="C946" s="17" t="s">
        <v>22</v>
      </c>
      <c r="D946" s="32" t="s">
        <v>1178</v>
      </c>
      <c r="E946" s="18">
        <v>1</v>
      </c>
      <c r="F946" s="18">
        <v>5685.12</v>
      </c>
      <c r="G946" s="19">
        <f t="shared" ref="G946:G978" si="230">ROUND(E946*F946,2)</f>
        <v>5685.12</v>
      </c>
      <c r="H946" s="18">
        <v>1</v>
      </c>
      <c r="I946" s="36"/>
      <c r="J946" s="19">
        <f t="shared" ref="J946:J978" si="231">ROUND(H946*I946,2)</f>
        <v>0</v>
      </c>
    </row>
    <row r="947" spans="1:10" x14ac:dyDescent="0.25">
      <c r="A947" s="16" t="s">
        <v>1179</v>
      </c>
      <c r="B947" s="17" t="s">
        <v>21</v>
      </c>
      <c r="C947" s="17" t="s">
        <v>22</v>
      </c>
      <c r="D947" s="32" t="s">
        <v>1180</v>
      </c>
      <c r="E947" s="18">
        <v>1</v>
      </c>
      <c r="F947" s="18">
        <v>54095</v>
      </c>
      <c r="G947" s="19">
        <f t="shared" si="230"/>
        <v>54095</v>
      </c>
      <c r="H947" s="18">
        <v>1</v>
      </c>
      <c r="I947" s="36"/>
      <c r="J947" s="19">
        <f t="shared" si="231"/>
        <v>0</v>
      </c>
    </row>
    <row r="948" spans="1:10" x14ac:dyDescent="0.25">
      <c r="A948" s="16" t="s">
        <v>1181</v>
      </c>
      <c r="B948" s="17" t="s">
        <v>21</v>
      </c>
      <c r="C948" s="17" t="s">
        <v>22</v>
      </c>
      <c r="D948" s="32" t="s">
        <v>1182</v>
      </c>
      <c r="E948" s="18">
        <v>1</v>
      </c>
      <c r="F948" s="18">
        <v>22131.89</v>
      </c>
      <c r="G948" s="19">
        <f t="shared" si="230"/>
        <v>22131.89</v>
      </c>
      <c r="H948" s="18">
        <v>1</v>
      </c>
      <c r="I948" s="36"/>
      <c r="J948" s="19">
        <f t="shared" si="231"/>
        <v>0</v>
      </c>
    </row>
    <row r="949" spans="1:10" x14ac:dyDescent="0.25">
      <c r="A949" s="16" t="s">
        <v>1183</v>
      </c>
      <c r="B949" s="17" t="s">
        <v>21</v>
      </c>
      <c r="C949" s="17" t="s">
        <v>22</v>
      </c>
      <c r="D949" s="32" t="s">
        <v>1184</v>
      </c>
      <c r="E949" s="18">
        <v>39</v>
      </c>
      <c r="F949" s="18">
        <v>234.07</v>
      </c>
      <c r="G949" s="19">
        <f t="shared" si="230"/>
        <v>9128.73</v>
      </c>
      <c r="H949" s="18">
        <v>39</v>
      </c>
      <c r="I949" s="36"/>
      <c r="J949" s="19">
        <f t="shared" si="231"/>
        <v>0</v>
      </c>
    </row>
    <row r="950" spans="1:10" x14ac:dyDescent="0.25">
      <c r="A950" s="16" t="s">
        <v>1185</v>
      </c>
      <c r="B950" s="17" t="s">
        <v>21</v>
      </c>
      <c r="C950" s="17" t="s">
        <v>22</v>
      </c>
      <c r="D950" s="32" t="s">
        <v>1186</v>
      </c>
      <c r="E950" s="18">
        <v>6</v>
      </c>
      <c r="F950" s="18">
        <v>618.22</v>
      </c>
      <c r="G950" s="19">
        <f t="shared" si="230"/>
        <v>3709.32</v>
      </c>
      <c r="H950" s="18">
        <v>6</v>
      </c>
      <c r="I950" s="36"/>
      <c r="J950" s="19">
        <f t="shared" si="231"/>
        <v>0</v>
      </c>
    </row>
    <row r="951" spans="1:10" x14ac:dyDescent="0.25">
      <c r="A951" s="16" t="s">
        <v>1187</v>
      </c>
      <c r="B951" s="17" t="s">
        <v>21</v>
      </c>
      <c r="C951" s="17" t="s">
        <v>22</v>
      </c>
      <c r="D951" s="32" t="s">
        <v>1188</v>
      </c>
      <c r="E951" s="18">
        <v>40</v>
      </c>
      <c r="F951" s="18">
        <v>456.31</v>
      </c>
      <c r="G951" s="19">
        <f t="shared" si="230"/>
        <v>18252.400000000001</v>
      </c>
      <c r="H951" s="18">
        <v>40</v>
      </c>
      <c r="I951" s="36"/>
      <c r="J951" s="19">
        <f t="shared" si="231"/>
        <v>0</v>
      </c>
    </row>
    <row r="952" spans="1:10" x14ac:dyDescent="0.25">
      <c r="A952" s="16" t="s">
        <v>1189</v>
      </c>
      <c r="B952" s="17" t="s">
        <v>21</v>
      </c>
      <c r="C952" s="17" t="s">
        <v>22</v>
      </c>
      <c r="D952" s="32" t="s">
        <v>1190</v>
      </c>
      <c r="E952" s="18">
        <v>1</v>
      </c>
      <c r="F952" s="18">
        <v>978.17</v>
      </c>
      <c r="G952" s="19">
        <f t="shared" si="230"/>
        <v>978.17</v>
      </c>
      <c r="H952" s="18">
        <v>1</v>
      </c>
      <c r="I952" s="36"/>
      <c r="J952" s="19">
        <f t="shared" si="231"/>
        <v>0</v>
      </c>
    </row>
    <row r="953" spans="1:10" x14ac:dyDescent="0.25">
      <c r="A953" s="16" t="s">
        <v>1191</v>
      </c>
      <c r="B953" s="17" t="s">
        <v>21</v>
      </c>
      <c r="C953" s="17" t="s">
        <v>22</v>
      </c>
      <c r="D953" s="32" t="s">
        <v>1192</v>
      </c>
      <c r="E953" s="18">
        <v>1</v>
      </c>
      <c r="F953" s="18">
        <v>1548.31</v>
      </c>
      <c r="G953" s="19">
        <f t="shared" si="230"/>
        <v>1548.31</v>
      </c>
      <c r="H953" s="18">
        <v>1</v>
      </c>
      <c r="I953" s="36"/>
      <c r="J953" s="19">
        <f t="shared" si="231"/>
        <v>0</v>
      </c>
    </row>
    <row r="954" spans="1:10" x14ac:dyDescent="0.25">
      <c r="A954" s="16" t="s">
        <v>1193</v>
      </c>
      <c r="B954" s="17" t="s">
        <v>21</v>
      </c>
      <c r="C954" s="17" t="s">
        <v>22</v>
      </c>
      <c r="D954" s="32" t="s">
        <v>1194</v>
      </c>
      <c r="E954" s="18">
        <v>1</v>
      </c>
      <c r="F954" s="18">
        <v>1548.31</v>
      </c>
      <c r="G954" s="19">
        <f t="shared" si="230"/>
        <v>1548.31</v>
      </c>
      <c r="H954" s="18">
        <v>1</v>
      </c>
      <c r="I954" s="36"/>
      <c r="J954" s="19">
        <f t="shared" si="231"/>
        <v>0</v>
      </c>
    </row>
    <row r="955" spans="1:10" x14ac:dyDescent="0.25">
      <c r="A955" s="16" t="s">
        <v>1195</v>
      </c>
      <c r="B955" s="17" t="s">
        <v>21</v>
      </c>
      <c r="C955" s="17" t="s">
        <v>22</v>
      </c>
      <c r="D955" s="32" t="s">
        <v>1196</v>
      </c>
      <c r="E955" s="18">
        <v>1</v>
      </c>
      <c r="F955" s="18">
        <v>1564.22</v>
      </c>
      <c r="G955" s="19">
        <f t="shared" si="230"/>
        <v>1564.22</v>
      </c>
      <c r="H955" s="18">
        <v>1</v>
      </c>
      <c r="I955" s="36"/>
      <c r="J955" s="19">
        <f t="shared" si="231"/>
        <v>0</v>
      </c>
    </row>
    <row r="956" spans="1:10" x14ac:dyDescent="0.25">
      <c r="A956" s="16" t="s">
        <v>1197</v>
      </c>
      <c r="B956" s="17" t="s">
        <v>21</v>
      </c>
      <c r="C956" s="17" t="s">
        <v>22</v>
      </c>
      <c r="D956" s="32" t="s">
        <v>1198</v>
      </c>
      <c r="E956" s="18">
        <v>1</v>
      </c>
      <c r="F956" s="18">
        <v>2409.2600000000002</v>
      </c>
      <c r="G956" s="19">
        <f t="shared" si="230"/>
        <v>2409.2600000000002</v>
      </c>
      <c r="H956" s="18">
        <v>1</v>
      </c>
      <c r="I956" s="36"/>
      <c r="J956" s="19">
        <f t="shared" si="231"/>
        <v>0</v>
      </c>
    </row>
    <row r="957" spans="1:10" x14ac:dyDescent="0.25">
      <c r="A957" s="16" t="s">
        <v>1199</v>
      </c>
      <c r="B957" s="17" t="s">
        <v>21</v>
      </c>
      <c r="C957" s="17" t="s">
        <v>22</v>
      </c>
      <c r="D957" s="32" t="s">
        <v>1200</v>
      </c>
      <c r="E957" s="18">
        <v>1</v>
      </c>
      <c r="F957" s="18">
        <v>2723.73</v>
      </c>
      <c r="G957" s="19">
        <f t="shared" si="230"/>
        <v>2723.73</v>
      </c>
      <c r="H957" s="18">
        <v>1</v>
      </c>
      <c r="I957" s="36"/>
      <c r="J957" s="19">
        <f t="shared" si="231"/>
        <v>0</v>
      </c>
    </row>
    <row r="958" spans="1:10" x14ac:dyDescent="0.25">
      <c r="A958" s="16" t="s">
        <v>1201</v>
      </c>
      <c r="B958" s="17" t="s">
        <v>21</v>
      </c>
      <c r="C958" s="17" t="s">
        <v>22</v>
      </c>
      <c r="D958" s="32" t="s">
        <v>1202</v>
      </c>
      <c r="E958" s="18">
        <v>1</v>
      </c>
      <c r="F958" s="18">
        <v>1174.44</v>
      </c>
      <c r="G958" s="19">
        <f t="shared" si="230"/>
        <v>1174.44</v>
      </c>
      <c r="H958" s="18">
        <v>1</v>
      </c>
      <c r="I958" s="36"/>
      <c r="J958" s="19">
        <f t="shared" si="231"/>
        <v>0</v>
      </c>
    </row>
    <row r="959" spans="1:10" x14ac:dyDescent="0.25">
      <c r="A959" s="16" t="s">
        <v>1203</v>
      </c>
      <c r="B959" s="17" t="s">
        <v>21</v>
      </c>
      <c r="C959" s="17" t="s">
        <v>22</v>
      </c>
      <c r="D959" s="32" t="s">
        <v>1204</v>
      </c>
      <c r="E959" s="18">
        <v>1</v>
      </c>
      <c r="F959" s="18">
        <v>1858.31</v>
      </c>
      <c r="G959" s="19">
        <f t="shared" si="230"/>
        <v>1858.31</v>
      </c>
      <c r="H959" s="18">
        <v>1</v>
      </c>
      <c r="I959" s="36"/>
      <c r="J959" s="19">
        <f t="shared" si="231"/>
        <v>0</v>
      </c>
    </row>
    <row r="960" spans="1:10" x14ac:dyDescent="0.25">
      <c r="A960" s="16" t="s">
        <v>1205</v>
      </c>
      <c r="B960" s="17" t="s">
        <v>21</v>
      </c>
      <c r="C960" s="17" t="s">
        <v>22</v>
      </c>
      <c r="D960" s="32" t="s">
        <v>1206</v>
      </c>
      <c r="E960" s="18">
        <v>1</v>
      </c>
      <c r="F960" s="18">
        <v>2535.23</v>
      </c>
      <c r="G960" s="19">
        <f t="shared" si="230"/>
        <v>2535.23</v>
      </c>
      <c r="H960" s="18">
        <v>1</v>
      </c>
      <c r="I960" s="36"/>
      <c r="J960" s="19">
        <f t="shared" si="231"/>
        <v>0</v>
      </c>
    </row>
    <row r="961" spans="1:10" x14ac:dyDescent="0.25">
      <c r="A961" s="16" t="s">
        <v>1207</v>
      </c>
      <c r="B961" s="17" t="s">
        <v>21</v>
      </c>
      <c r="C961" s="17" t="s">
        <v>22</v>
      </c>
      <c r="D961" s="32" t="s">
        <v>1208</v>
      </c>
      <c r="E961" s="18">
        <v>1</v>
      </c>
      <c r="F961" s="18">
        <v>2535.23</v>
      </c>
      <c r="G961" s="19">
        <f t="shared" si="230"/>
        <v>2535.23</v>
      </c>
      <c r="H961" s="18">
        <v>1</v>
      </c>
      <c r="I961" s="36"/>
      <c r="J961" s="19">
        <f t="shared" si="231"/>
        <v>0</v>
      </c>
    </row>
    <row r="962" spans="1:10" x14ac:dyDescent="0.25">
      <c r="A962" s="16" t="s">
        <v>1209</v>
      </c>
      <c r="B962" s="17" t="s">
        <v>21</v>
      </c>
      <c r="C962" s="17" t="s">
        <v>22</v>
      </c>
      <c r="D962" s="32" t="s">
        <v>1210</v>
      </c>
      <c r="E962" s="18">
        <v>1</v>
      </c>
      <c r="F962" s="18">
        <v>2562.35</v>
      </c>
      <c r="G962" s="19">
        <f t="shared" si="230"/>
        <v>2562.35</v>
      </c>
      <c r="H962" s="18">
        <v>1</v>
      </c>
      <c r="I962" s="36"/>
      <c r="J962" s="19">
        <f t="shared" si="231"/>
        <v>0</v>
      </c>
    </row>
    <row r="963" spans="1:10" x14ac:dyDescent="0.25">
      <c r="A963" s="16" t="s">
        <v>1211</v>
      </c>
      <c r="B963" s="17" t="s">
        <v>21</v>
      </c>
      <c r="C963" s="17" t="s">
        <v>22</v>
      </c>
      <c r="D963" s="32" t="s">
        <v>1212</v>
      </c>
      <c r="E963" s="18">
        <v>1</v>
      </c>
      <c r="F963" s="18">
        <v>1983.05</v>
      </c>
      <c r="G963" s="19">
        <f t="shared" si="230"/>
        <v>1983.05</v>
      </c>
      <c r="H963" s="18">
        <v>1</v>
      </c>
      <c r="I963" s="36"/>
      <c r="J963" s="19">
        <f t="shared" si="231"/>
        <v>0</v>
      </c>
    </row>
    <row r="964" spans="1:10" ht="22.5" x14ac:dyDescent="0.25">
      <c r="A964" s="16" t="s">
        <v>1213</v>
      </c>
      <c r="B964" s="17" t="s">
        <v>21</v>
      </c>
      <c r="C964" s="17" t="s">
        <v>22</v>
      </c>
      <c r="D964" s="32" t="s">
        <v>1214</v>
      </c>
      <c r="E964" s="18">
        <v>1</v>
      </c>
      <c r="F964" s="18">
        <v>2064.33</v>
      </c>
      <c r="G964" s="19">
        <f t="shared" si="230"/>
        <v>2064.33</v>
      </c>
      <c r="H964" s="18">
        <v>1</v>
      </c>
      <c r="I964" s="36"/>
      <c r="J964" s="19">
        <f t="shared" si="231"/>
        <v>0</v>
      </c>
    </row>
    <row r="965" spans="1:10" x14ac:dyDescent="0.25">
      <c r="A965" s="16" t="s">
        <v>1215</v>
      </c>
      <c r="B965" s="17" t="s">
        <v>21</v>
      </c>
      <c r="C965" s="17" t="s">
        <v>22</v>
      </c>
      <c r="D965" s="32" t="s">
        <v>1216</v>
      </c>
      <c r="E965" s="18">
        <v>1</v>
      </c>
      <c r="F965" s="18">
        <v>1866.8</v>
      </c>
      <c r="G965" s="19">
        <f t="shared" si="230"/>
        <v>1866.8</v>
      </c>
      <c r="H965" s="18">
        <v>1</v>
      </c>
      <c r="I965" s="36"/>
      <c r="J965" s="19">
        <f t="shared" si="231"/>
        <v>0</v>
      </c>
    </row>
    <row r="966" spans="1:10" x14ac:dyDescent="0.25">
      <c r="A966" s="16" t="s">
        <v>1217</v>
      </c>
      <c r="B966" s="17" t="s">
        <v>21</v>
      </c>
      <c r="C966" s="17" t="s">
        <v>22</v>
      </c>
      <c r="D966" s="32" t="s">
        <v>1218</v>
      </c>
      <c r="E966" s="18">
        <v>1</v>
      </c>
      <c r="F966" s="18">
        <v>1836.12</v>
      </c>
      <c r="G966" s="19">
        <f t="shared" si="230"/>
        <v>1836.12</v>
      </c>
      <c r="H966" s="18">
        <v>1</v>
      </c>
      <c r="I966" s="36"/>
      <c r="J966" s="19">
        <f t="shared" si="231"/>
        <v>0</v>
      </c>
    </row>
    <row r="967" spans="1:10" x14ac:dyDescent="0.25">
      <c r="A967" s="16" t="s">
        <v>1219</v>
      </c>
      <c r="B967" s="17" t="s">
        <v>21</v>
      </c>
      <c r="C967" s="17" t="s">
        <v>22</v>
      </c>
      <c r="D967" s="32" t="s">
        <v>1220</v>
      </c>
      <c r="E967" s="18">
        <v>1</v>
      </c>
      <c r="F967" s="18">
        <v>1174.44</v>
      </c>
      <c r="G967" s="19">
        <f t="shared" si="230"/>
        <v>1174.44</v>
      </c>
      <c r="H967" s="18">
        <v>1</v>
      </c>
      <c r="I967" s="36"/>
      <c r="J967" s="19">
        <f t="shared" si="231"/>
        <v>0</v>
      </c>
    </row>
    <row r="968" spans="1:10" x14ac:dyDescent="0.25">
      <c r="A968" s="16" t="s">
        <v>1221</v>
      </c>
      <c r="B968" s="17" t="s">
        <v>21</v>
      </c>
      <c r="C968" s="17" t="s">
        <v>22</v>
      </c>
      <c r="D968" s="32" t="s">
        <v>1222</v>
      </c>
      <c r="E968" s="18">
        <v>1</v>
      </c>
      <c r="F968" s="18">
        <v>722.63</v>
      </c>
      <c r="G968" s="19">
        <f t="shared" si="230"/>
        <v>722.63</v>
      </c>
      <c r="H968" s="18">
        <v>1</v>
      </c>
      <c r="I968" s="36"/>
      <c r="J968" s="19">
        <f t="shared" si="231"/>
        <v>0</v>
      </c>
    </row>
    <row r="969" spans="1:10" x14ac:dyDescent="0.25">
      <c r="A969" s="16" t="s">
        <v>1223</v>
      </c>
      <c r="B969" s="17" t="s">
        <v>21</v>
      </c>
      <c r="C969" s="17" t="s">
        <v>22</v>
      </c>
      <c r="D969" s="32" t="s">
        <v>1224</v>
      </c>
      <c r="E969" s="18">
        <v>1</v>
      </c>
      <c r="F969" s="18">
        <v>1386.4</v>
      </c>
      <c r="G969" s="19">
        <f t="shared" si="230"/>
        <v>1386.4</v>
      </c>
      <c r="H969" s="18">
        <v>1</v>
      </c>
      <c r="I969" s="36"/>
      <c r="J969" s="19">
        <f t="shared" si="231"/>
        <v>0</v>
      </c>
    </row>
    <row r="970" spans="1:10" x14ac:dyDescent="0.25">
      <c r="A970" s="16" t="s">
        <v>1225</v>
      </c>
      <c r="B970" s="17" t="s">
        <v>21</v>
      </c>
      <c r="C970" s="17" t="s">
        <v>22</v>
      </c>
      <c r="D970" s="32" t="s">
        <v>1226</v>
      </c>
      <c r="E970" s="18">
        <v>1</v>
      </c>
      <c r="F970" s="18">
        <v>1845.17</v>
      </c>
      <c r="G970" s="19">
        <f t="shared" si="230"/>
        <v>1845.17</v>
      </c>
      <c r="H970" s="18">
        <v>1</v>
      </c>
      <c r="I970" s="36"/>
      <c r="J970" s="19">
        <f t="shared" si="231"/>
        <v>0</v>
      </c>
    </row>
    <row r="971" spans="1:10" x14ac:dyDescent="0.25">
      <c r="A971" s="16" t="s">
        <v>1227</v>
      </c>
      <c r="B971" s="17" t="s">
        <v>21</v>
      </c>
      <c r="C971" s="17" t="s">
        <v>22</v>
      </c>
      <c r="D971" s="32" t="s">
        <v>1228</v>
      </c>
      <c r="E971" s="18">
        <v>1</v>
      </c>
      <c r="F971" s="18">
        <v>1015.27</v>
      </c>
      <c r="G971" s="19">
        <f t="shared" si="230"/>
        <v>1015.27</v>
      </c>
      <c r="H971" s="18">
        <v>1</v>
      </c>
      <c r="I971" s="36"/>
      <c r="J971" s="19">
        <f t="shared" si="231"/>
        <v>0</v>
      </c>
    </row>
    <row r="972" spans="1:10" x14ac:dyDescent="0.25">
      <c r="A972" s="16" t="s">
        <v>1229</v>
      </c>
      <c r="B972" s="17" t="s">
        <v>21</v>
      </c>
      <c r="C972" s="17" t="s">
        <v>22</v>
      </c>
      <c r="D972" s="32" t="s">
        <v>1230</v>
      </c>
      <c r="E972" s="18">
        <v>2</v>
      </c>
      <c r="F972" s="18">
        <v>880.74</v>
      </c>
      <c r="G972" s="19">
        <f t="shared" si="230"/>
        <v>1761.48</v>
      </c>
      <c r="H972" s="18">
        <v>2</v>
      </c>
      <c r="I972" s="36"/>
      <c r="J972" s="19">
        <f t="shared" si="231"/>
        <v>0</v>
      </c>
    </row>
    <row r="973" spans="1:10" x14ac:dyDescent="0.25">
      <c r="A973" s="16" t="s">
        <v>1231</v>
      </c>
      <c r="B973" s="17" t="s">
        <v>21</v>
      </c>
      <c r="C973" s="17" t="s">
        <v>22</v>
      </c>
      <c r="D973" s="32" t="s">
        <v>1232</v>
      </c>
      <c r="E973" s="18">
        <v>1</v>
      </c>
      <c r="F973" s="18">
        <v>3630.17</v>
      </c>
      <c r="G973" s="19">
        <f t="shared" si="230"/>
        <v>3630.17</v>
      </c>
      <c r="H973" s="18">
        <v>1</v>
      </c>
      <c r="I973" s="36"/>
      <c r="J973" s="19">
        <f t="shared" si="231"/>
        <v>0</v>
      </c>
    </row>
    <row r="974" spans="1:10" x14ac:dyDescent="0.25">
      <c r="A974" s="16" t="s">
        <v>1233</v>
      </c>
      <c r="B974" s="17" t="s">
        <v>21</v>
      </c>
      <c r="C974" s="17" t="s">
        <v>22</v>
      </c>
      <c r="D974" s="32" t="s">
        <v>1234</v>
      </c>
      <c r="E974" s="18">
        <v>1</v>
      </c>
      <c r="F974" s="18">
        <v>1288.27</v>
      </c>
      <c r="G974" s="19">
        <f t="shared" si="230"/>
        <v>1288.27</v>
      </c>
      <c r="H974" s="18">
        <v>1</v>
      </c>
      <c r="I974" s="36"/>
      <c r="J974" s="19">
        <f t="shared" si="231"/>
        <v>0</v>
      </c>
    </row>
    <row r="975" spans="1:10" x14ac:dyDescent="0.25">
      <c r="A975" s="16" t="s">
        <v>1235</v>
      </c>
      <c r="B975" s="17" t="s">
        <v>21</v>
      </c>
      <c r="C975" s="17" t="s">
        <v>22</v>
      </c>
      <c r="D975" s="32" t="s">
        <v>1236</v>
      </c>
      <c r="E975" s="18">
        <v>1</v>
      </c>
      <c r="F975" s="18">
        <v>1288.27</v>
      </c>
      <c r="G975" s="19">
        <f t="shared" si="230"/>
        <v>1288.27</v>
      </c>
      <c r="H975" s="18">
        <v>1</v>
      </c>
      <c r="I975" s="36"/>
      <c r="J975" s="19">
        <f t="shared" si="231"/>
        <v>0</v>
      </c>
    </row>
    <row r="976" spans="1:10" x14ac:dyDescent="0.25">
      <c r="A976" s="16" t="s">
        <v>1237</v>
      </c>
      <c r="B976" s="17" t="s">
        <v>21</v>
      </c>
      <c r="C976" s="17" t="s">
        <v>22</v>
      </c>
      <c r="D976" s="32" t="s">
        <v>1238</v>
      </c>
      <c r="E976" s="18">
        <v>1</v>
      </c>
      <c r="F976" s="18">
        <v>1493.02</v>
      </c>
      <c r="G976" s="19">
        <f t="shared" si="230"/>
        <v>1493.02</v>
      </c>
      <c r="H976" s="18">
        <v>1</v>
      </c>
      <c r="I976" s="36"/>
      <c r="J976" s="19">
        <f t="shared" si="231"/>
        <v>0</v>
      </c>
    </row>
    <row r="977" spans="1:10" x14ac:dyDescent="0.25">
      <c r="A977" s="16" t="s">
        <v>1239</v>
      </c>
      <c r="B977" s="17" t="s">
        <v>21</v>
      </c>
      <c r="C977" s="17" t="s">
        <v>22</v>
      </c>
      <c r="D977" s="32" t="s">
        <v>1240</v>
      </c>
      <c r="E977" s="18">
        <v>1</v>
      </c>
      <c r="F977" s="18">
        <v>1424.77</v>
      </c>
      <c r="G977" s="19">
        <f t="shared" si="230"/>
        <v>1424.77</v>
      </c>
      <c r="H977" s="18">
        <v>1</v>
      </c>
      <c r="I977" s="36"/>
      <c r="J977" s="19">
        <f t="shared" si="231"/>
        <v>0</v>
      </c>
    </row>
    <row r="978" spans="1:10" x14ac:dyDescent="0.25">
      <c r="A978" s="20"/>
      <c r="B978" s="20"/>
      <c r="C978" s="20"/>
      <c r="D978" s="33" t="s">
        <v>1241</v>
      </c>
      <c r="E978" s="18">
        <v>1</v>
      </c>
      <c r="F978" s="21">
        <f>SUM(G946:G977)</f>
        <v>159220.21</v>
      </c>
      <c r="G978" s="21">
        <f t="shared" si="230"/>
        <v>159220.21</v>
      </c>
      <c r="H978" s="18">
        <v>1</v>
      </c>
      <c r="I978" s="21">
        <f>SUM(J946:J977)</f>
        <v>0</v>
      </c>
      <c r="J978" s="21">
        <f t="shared" si="231"/>
        <v>0</v>
      </c>
    </row>
    <row r="979" spans="1:10" ht="0.95" customHeight="1" x14ac:dyDescent="0.25">
      <c r="A979" s="22"/>
      <c r="B979" s="22"/>
      <c r="C979" s="22"/>
      <c r="D979" s="34"/>
      <c r="E979" s="22"/>
      <c r="F979" s="22"/>
      <c r="G979" s="22"/>
      <c r="H979" s="22"/>
      <c r="I979" s="22"/>
      <c r="J979" s="22"/>
    </row>
    <row r="980" spans="1:10" x14ac:dyDescent="0.25">
      <c r="A980" s="12" t="s">
        <v>1242</v>
      </c>
      <c r="B980" s="12" t="s">
        <v>9</v>
      </c>
      <c r="C980" s="12" t="s">
        <v>10</v>
      </c>
      <c r="D980" s="30" t="s">
        <v>1243</v>
      </c>
      <c r="E980" s="13">
        <f t="shared" ref="E980:J980" si="232">E982</f>
        <v>1</v>
      </c>
      <c r="F980" s="13">
        <f t="shared" si="232"/>
        <v>7539</v>
      </c>
      <c r="G980" s="13">
        <f t="shared" si="232"/>
        <v>7539</v>
      </c>
      <c r="H980" s="13">
        <f t="shared" si="232"/>
        <v>1</v>
      </c>
      <c r="I980" s="13">
        <f t="shared" si="232"/>
        <v>0</v>
      </c>
      <c r="J980" s="13">
        <f t="shared" si="232"/>
        <v>0</v>
      </c>
    </row>
    <row r="981" spans="1:10" x14ac:dyDescent="0.25">
      <c r="A981" s="16" t="s">
        <v>1244</v>
      </c>
      <c r="B981" s="17" t="s">
        <v>21</v>
      </c>
      <c r="C981" s="17" t="s">
        <v>22</v>
      </c>
      <c r="D981" s="32" t="s">
        <v>1245</v>
      </c>
      <c r="E981" s="18">
        <v>1</v>
      </c>
      <c r="F981" s="18">
        <v>7539</v>
      </c>
      <c r="G981" s="19">
        <f>ROUND(E981*F981,2)</f>
        <v>7539</v>
      </c>
      <c r="H981" s="18">
        <v>1</v>
      </c>
      <c r="I981" s="36"/>
      <c r="J981" s="19">
        <f>ROUND(H981*I981,2)</f>
        <v>0</v>
      </c>
    </row>
    <row r="982" spans="1:10" x14ac:dyDescent="0.25">
      <c r="A982" s="20"/>
      <c r="B982" s="20"/>
      <c r="C982" s="20"/>
      <c r="D982" s="33" t="s">
        <v>1246</v>
      </c>
      <c r="E982" s="18">
        <v>1</v>
      </c>
      <c r="F982" s="21">
        <f>G981</f>
        <v>7539</v>
      </c>
      <c r="G982" s="21">
        <f>ROUND(E982*F982,2)</f>
        <v>7539</v>
      </c>
      <c r="H982" s="18">
        <v>1</v>
      </c>
      <c r="I982" s="21">
        <f>J981</f>
        <v>0</v>
      </c>
      <c r="J982" s="21">
        <f>ROUND(H982*I982,2)</f>
        <v>0</v>
      </c>
    </row>
    <row r="983" spans="1:10" ht="0.95" customHeight="1" x14ac:dyDescent="0.25">
      <c r="A983" s="22"/>
      <c r="B983" s="22"/>
      <c r="C983" s="22"/>
      <c r="D983" s="34"/>
      <c r="E983" s="22"/>
      <c r="F983" s="22"/>
      <c r="G983" s="22"/>
      <c r="H983" s="22"/>
      <c r="I983" s="22"/>
      <c r="J983" s="22"/>
    </row>
    <row r="984" spans="1:10" x14ac:dyDescent="0.25">
      <c r="A984" s="12" t="s">
        <v>1247</v>
      </c>
      <c r="B984" s="12" t="s">
        <v>9</v>
      </c>
      <c r="C984" s="12" t="s">
        <v>10</v>
      </c>
      <c r="D984" s="30" t="s">
        <v>1248</v>
      </c>
      <c r="E984" s="13">
        <f t="shared" ref="E984:J984" si="233">E997</f>
        <v>1</v>
      </c>
      <c r="F984" s="13">
        <f t="shared" si="233"/>
        <v>60298.42</v>
      </c>
      <c r="G984" s="13">
        <f t="shared" si="233"/>
        <v>60298.42</v>
      </c>
      <c r="H984" s="13">
        <f t="shared" si="233"/>
        <v>1</v>
      </c>
      <c r="I984" s="13">
        <f t="shared" si="233"/>
        <v>0</v>
      </c>
      <c r="J984" s="13">
        <f t="shared" si="233"/>
        <v>0</v>
      </c>
    </row>
    <row r="985" spans="1:10" x14ac:dyDescent="0.25">
      <c r="A985" s="16" t="s">
        <v>1249</v>
      </c>
      <c r="B985" s="17" t="s">
        <v>21</v>
      </c>
      <c r="C985" s="17" t="s">
        <v>46</v>
      </c>
      <c r="D985" s="32" t="s">
        <v>1250</v>
      </c>
      <c r="E985" s="18">
        <v>225</v>
      </c>
      <c r="F985" s="18">
        <v>5.21</v>
      </c>
      <c r="G985" s="19">
        <f t="shared" ref="G985:G997" si="234">ROUND(E985*F985,2)</f>
        <v>1172.25</v>
      </c>
      <c r="H985" s="18">
        <v>225</v>
      </c>
      <c r="I985" s="36"/>
      <c r="J985" s="19">
        <f t="shared" ref="J985:J997" si="235">ROUND(H985*I985,2)</f>
        <v>0</v>
      </c>
    </row>
    <row r="986" spans="1:10" x14ac:dyDescent="0.25">
      <c r="A986" s="16" t="s">
        <v>1251</v>
      </c>
      <c r="B986" s="17" t="s">
        <v>21</v>
      </c>
      <c r="C986" s="17" t="s">
        <v>46</v>
      </c>
      <c r="D986" s="32" t="s">
        <v>1252</v>
      </c>
      <c r="E986" s="18">
        <v>175</v>
      </c>
      <c r="F986" s="18">
        <v>6.13</v>
      </c>
      <c r="G986" s="19">
        <f t="shared" si="234"/>
        <v>1072.75</v>
      </c>
      <c r="H986" s="18">
        <v>175</v>
      </c>
      <c r="I986" s="36"/>
      <c r="J986" s="19">
        <f t="shared" si="235"/>
        <v>0</v>
      </c>
    </row>
    <row r="987" spans="1:10" x14ac:dyDescent="0.25">
      <c r="A987" s="16" t="s">
        <v>1253</v>
      </c>
      <c r="B987" s="17" t="s">
        <v>21</v>
      </c>
      <c r="C987" s="17" t="s">
        <v>46</v>
      </c>
      <c r="D987" s="32" t="s">
        <v>1254</v>
      </c>
      <c r="E987" s="18">
        <v>225</v>
      </c>
      <c r="F987" s="18">
        <v>5.28</v>
      </c>
      <c r="G987" s="19">
        <f t="shared" si="234"/>
        <v>1188</v>
      </c>
      <c r="H987" s="18">
        <v>225</v>
      </c>
      <c r="I987" s="36"/>
      <c r="J987" s="19">
        <f t="shared" si="235"/>
        <v>0</v>
      </c>
    </row>
    <row r="988" spans="1:10" x14ac:dyDescent="0.25">
      <c r="A988" s="16" t="s">
        <v>1255</v>
      </c>
      <c r="B988" s="17" t="s">
        <v>21</v>
      </c>
      <c r="C988" s="17" t="s">
        <v>46</v>
      </c>
      <c r="D988" s="32" t="s">
        <v>1256</v>
      </c>
      <c r="E988" s="18">
        <v>225</v>
      </c>
      <c r="F988" s="18">
        <v>6.18</v>
      </c>
      <c r="G988" s="19">
        <f t="shared" si="234"/>
        <v>1390.5</v>
      </c>
      <c r="H988" s="18">
        <v>225</v>
      </c>
      <c r="I988" s="36"/>
      <c r="J988" s="19">
        <f t="shared" si="235"/>
        <v>0</v>
      </c>
    </row>
    <row r="989" spans="1:10" x14ac:dyDescent="0.25">
      <c r="A989" s="16" t="s">
        <v>1257</v>
      </c>
      <c r="B989" s="17" t="s">
        <v>21</v>
      </c>
      <c r="C989" s="17" t="s">
        <v>46</v>
      </c>
      <c r="D989" s="32" t="s">
        <v>1258</v>
      </c>
      <c r="E989" s="18">
        <v>200</v>
      </c>
      <c r="F989" s="18">
        <v>5.87</v>
      </c>
      <c r="G989" s="19">
        <f t="shared" si="234"/>
        <v>1174</v>
      </c>
      <c r="H989" s="18">
        <v>200</v>
      </c>
      <c r="I989" s="36"/>
      <c r="J989" s="19">
        <f t="shared" si="235"/>
        <v>0</v>
      </c>
    </row>
    <row r="990" spans="1:10" x14ac:dyDescent="0.25">
      <c r="A990" s="16" t="s">
        <v>1259</v>
      </c>
      <c r="B990" s="17" t="s">
        <v>21</v>
      </c>
      <c r="C990" s="17" t="s">
        <v>46</v>
      </c>
      <c r="D990" s="32" t="s">
        <v>1260</v>
      </c>
      <c r="E990" s="18">
        <v>100</v>
      </c>
      <c r="F990" s="18">
        <v>6.13</v>
      </c>
      <c r="G990" s="19">
        <f t="shared" si="234"/>
        <v>613</v>
      </c>
      <c r="H990" s="18">
        <v>100</v>
      </c>
      <c r="I990" s="36"/>
      <c r="J990" s="19">
        <f t="shared" si="235"/>
        <v>0</v>
      </c>
    </row>
    <row r="991" spans="1:10" x14ac:dyDescent="0.25">
      <c r="A991" s="16" t="s">
        <v>1261</v>
      </c>
      <c r="B991" s="17" t="s">
        <v>21</v>
      </c>
      <c r="C991" s="17" t="s">
        <v>46</v>
      </c>
      <c r="D991" s="32" t="s">
        <v>1262</v>
      </c>
      <c r="E991" s="18">
        <v>200</v>
      </c>
      <c r="F991" s="18">
        <v>20.99</v>
      </c>
      <c r="G991" s="19">
        <f t="shared" si="234"/>
        <v>4198</v>
      </c>
      <c r="H991" s="18">
        <v>200</v>
      </c>
      <c r="I991" s="36"/>
      <c r="J991" s="19">
        <f t="shared" si="235"/>
        <v>0</v>
      </c>
    </row>
    <row r="992" spans="1:10" x14ac:dyDescent="0.25">
      <c r="A992" s="16" t="s">
        <v>1263</v>
      </c>
      <c r="B992" s="17" t="s">
        <v>21</v>
      </c>
      <c r="C992" s="17" t="s">
        <v>22</v>
      </c>
      <c r="D992" s="32" t="s">
        <v>1264</v>
      </c>
      <c r="E992" s="18">
        <v>20</v>
      </c>
      <c r="F992" s="18">
        <v>30.46</v>
      </c>
      <c r="G992" s="19">
        <f t="shared" si="234"/>
        <v>609.20000000000005</v>
      </c>
      <c r="H992" s="18">
        <v>20</v>
      </c>
      <c r="I992" s="36"/>
      <c r="J992" s="19">
        <f t="shared" si="235"/>
        <v>0</v>
      </c>
    </row>
    <row r="993" spans="1:10" x14ac:dyDescent="0.25">
      <c r="A993" s="16" t="s">
        <v>1265</v>
      </c>
      <c r="B993" s="17" t="s">
        <v>21</v>
      </c>
      <c r="C993" s="17" t="s">
        <v>46</v>
      </c>
      <c r="D993" s="32" t="s">
        <v>1266</v>
      </c>
      <c r="E993" s="18">
        <v>100.8</v>
      </c>
      <c r="F993" s="18">
        <v>43.23</v>
      </c>
      <c r="G993" s="19">
        <f t="shared" si="234"/>
        <v>4357.58</v>
      </c>
      <c r="H993" s="18">
        <v>100.8</v>
      </c>
      <c r="I993" s="36"/>
      <c r="J993" s="19">
        <f t="shared" si="235"/>
        <v>0</v>
      </c>
    </row>
    <row r="994" spans="1:10" x14ac:dyDescent="0.25">
      <c r="A994" s="16" t="s">
        <v>1267</v>
      </c>
      <c r="B994" s="17" t="s">
        <v>21</v>
      </c>
      <c r="C994" s="17" t="s">
        <v>46</v>
      </c>
      <c r="D994" s="32" t="s">
        <v>1268</v>
      </c>
      <c r="E994" s="18">
        <v>198</v>
      </c>
      <c r="F994" s="18">
        <v>43.23</v>
      </c>
      <c r="G994" s="19">
        <f t="shared" si="234"/>
        <v>8559.5400000000009</v>
      </c>
      <c r="H994" s="18">
        <v>198</v>
      </c>
      <c r="I994" s="36"/>
      <c r="J994" s="19">
        <f t="shared" si="235"/>
        <v>0</v>
      </c>
    </row>
    <row r="995" spans="1:10" x14ac:dyDescent="0.25">
      <c r="A995" s="16" t="s">
        <v>1269</v>
      </c>
      <c r="B995" s="17" t="s">
        <v>21</v>
      </c>
      <c r="C995" s="17" t="s">
        <v>46</v>
      </c>
      <c r="D995" s="32" t="s">
        <v>1270</v>
      </c>
      <c r="E995" s="18">
        <v>40</v>
      </c>
      <c r="F995" s="18">
        <v>112.94</v>
      </c>
      <c r="G995" s="19">
        <f t="shared" si="234"/>
        <v>4517.6000000000004</v>
      </c>
      <c r="H995" s="18">
        <v>40</v>
      </c>
      <c r="I995" s="36"/>
      <c r="J995" s="19">
        <f t="shared" si="235"/>
        <v>0</v>
      </c>
    </row>
    <row r="996" spans="1:10" ht="22.5" x14ac:dyDescent="0.25">
      <c r="A996" s="16" t="s">
        <v>1271</v>
      </c>
      <c r="B996" s="17" t="s">
        <v>21</v>
      </c>
      <c r="C996" s="17" t="s">
        <v>46</v>
      </c>
      <c r="D996" s="32" t="s">
        <v>1272</v>
      </c>
      <c r="E996" s="18">
        <v>600</v>
      </c>
      <c r="F996" s="18">
        <v>52.41</v>
      </c>
      <c r="G996" s="19">
        <f t="shared" si="234"/>
        <v>31446</v>
      </c>
      <c r="H996" s="18">
        <v>600</v>
      </c>
      <c r="I996" s="36"/>
      <c r="J996" s="19">
        <f t="shared" si="235"/>
        <v>0</v>
      </c>
    </row>
    <row r="997" spans="1:10" x14ac:dyDescent="0.25">
      <c r="A997" s="20"/>
      <c r="B997" s="20"/>
      <c r="C997" s="20"/>
      <c r="D997" s="33" t="s">
        <v>1273</v>
      </c>
      <c r="E997" s="18">
        <v>1</v>
      </c>
      <c r="F997" s="21">
        <f>SUM(G985:G996)</f>
        <v>60298.42</v>
      </c>
      <c r="G997" s="21">
        <f t="shared" si="234"/>
        <v>60298.42</v>
      </c>
      <c r="H997" s="18">
        <v>1</v>
      </c>
      <c r="I997" s="21">
        <f>SUM(J985:J996)</f>
        <v>0</v>
      </c>
      <c r="J997" s="21">
        <f t="shared" si="235"/>
        <v>0</v>
      </c>
    </row>
    <row r="998" spans="1:10" ht="0.95" customHeight="1" x14ac:dyDescent="0.25">
      <c r="A998" s="22"/>
      <c r="B998" s="22"/>
      <c r="C998" s="22"/>
      <c r="D998" s="34"/>
      <c r="E998" s="22"/>
      <c r="F998" s="22"/>
      <c r="G998" s="22"/>
      <c r="H998" s="22"/>
      <c r="I998" s="22"/>
      <c r="J998" s="22"/>
    </row>
    <row r="999" spans="1:10" x14ac:dyDescent="0.25">
      <c r="A999" s="12" t="s">
        <v>1274</v>
      </c>
      <c r="B999" s="12" t="s">
        <v>9</v>
      </c>
      <c r="C999" s="12" t="s">
        <v>10</v>
      </c>
      <c r="D999" s="30" t="s">
        <v>1275</v>
      </c>
      <c r="E999" s="13">
        <f t="shared" ref="E999:J999" si="236">E1007</f>
        <v>1</v>
      </c>
      <c r="F999" s="13">
        <f t="shared" si="236"/>
        <v>124176.48</v>
      </c>
      <c r="G999" s="13">
        <f t="shared" si="236"/>
        <v>124176.48</v>
      </c>
      <c r="H999" s="13">
        <f t="shared" si="236"/>
        <v>1</v>
      </c>
      <c r="I999" s="13">
        <f t="shared" si="236"/>
        <v>0</v>
      </c>
      <c r="J999" s="13">
        <f t="shared" si="236"/>
        <v>0</v>
      </c>
    </row>
    <row r="1000" spans="1:10" ht="22.5" x14ac:dyDescent="0.25">
      <c r="A1000" s="16" t="s">
        <v>1276</v>
      </c>
      <c r="B1000" s="17" t="s">
        <v>21</v>
      </c>
      <c r="C1000" s="17" t="s">
        <v>22</v>
      </c>
      <c r="D1000" s="32" t="s">
        <v>1277</v>
      </c>
      <c r="E1000" s="18">
        <v>377</v>
      </c>
      <c r="F1000" s="18">
        <v>134.57</v>
      </c>
      <c r="G1000" s="19">
        <f t="shared" ref="G1000:G1007" si="237">ROUND(E1000*F1000,2)</f>
        <v>50732.89</v>
      </c>
      <c r="H1000" s="18">
        <v>377</v>
      </c>
      <c r="I1000" s="36"/>
      <c r="J1000" s="19">
        <f t="shared" ref="J1000:J1007" si="238">ROUND(H1000*I1000,2)</f>
        <v>0</v>
      </c>
    </row>
    <row r="1001" spans="1:10" ht="22.5" x14ac:dyDescent="0.25">
      <c r="A1001" s="16" t="s">
        <v>1278</v>
      </c>
      <c r="B1001" s="17" t="s">
        <v>21</v>
      </c>
      <c r="C1001" s="17" t="s">
        <v>22</v>
      </c>
      <c r="D1001" s="32" t="s">
        <v>1279</v>
      </c>
      <c r="E1001" s="18">
        <v>78</v>
      </c>
      <c r="F1001" s="18">
        <v>111.92</v>
      </c>
      <c r="G1001" s="19">
        <f t="shared" si="237"/>
        <v>8729.76</v>
      </c>
      <c r="H1001" s="18">
        <v>78</v>
      </c>
      <c r="I1001" s="36"/>
      <c r="J1001" s="19">
        <f t="shared" si="238"/>
        <v>0</v>
      </c>
    </row>
    <row r="1002" spans="1:10" x14ac:dyDescent="0.25">
      <c r="A1002" s="16" t="s">
        <v>1280</v>
      </c>
      <c r="B1002" s="17" t="s">
        <v>21</v>
      </c>
      <c r="C1002" s="17" t="s">
        <v>22</v>
      </c>
      <c r="D1002" s="32" t="s">
        <v>1281</v>
      </c>
      <c r="E1002" s="18">
        <v>470</v>
      </c>
      <c r="F1002" s="18">
        <v>40.01</v>
      </c>
      <c r="G1002" s="19">
        <f t="shared" si="237"/>
        <v>18804.7</v>
      </c>
      <c r="H1002" s="18">
        <v>470</v>
      </c>
      <c r="I1002" s="36"/>
      <c r="J1002" s="19">
        <f t="shared" si="238"/>
        <v>0</v>
      </c>
    </row>
    <row r="1003" spans="1:10" x14ac:dyDescent="0.25">
      <c r="A1003" s="16" t="s">
        <v>1282</v>
      </c>
      <c r="B1003" s="17" t="s">
        <v>21</v>
      </c>
      <c r="C1003" s="17" t="s">
        <v>22</v>
      </c>
      <c r="D1003" s="32" t="s">
        <v>1283</v>
      </c>
      <c r="E1003" s="18">
        <v>39</v>
      </c>
      <c r="F1003" s="18">
        <v>65.37</v>
      </c>
      <c r="G1003" s="19">
        <f t="shared" si="237"/>
        <v>2549.4299999999998</v>
      </c>
      <c r="H1003" s="18">
        <v>39</v>
      </c>
      <c r="I1003" s="36"/>
      <c r="J1003" s="19">
        <f t="shared" si="238"/>
        <v>0</v>
      </c>
    </row>
    <row r="1004" spans="1:10" x14ac:dyDescent="0.25">
      <c r="A1004" s="16" t="s">
        <v>1284</v>
      </c>
      <c r="B1004" s="17" t="s">
        <v>21</v>
      </c>
      <c r="C1004" s="17" t="s">
        <v>22</v>
      </c>
      <c r="D1004" s="32" t="s">
        <v>1285</v>
      </c>
      <c r="E1004" s="18">
        <v>32</v>
      </c>
      <c r="F1004" s="18">
        <v>327.58</v>
      </c>
      <c r="G1004" s="19">
        <f t="shared" si="237"/>
        <v>10482.56</v>
      </c>
      <c r="H1004" s="18">
        <v>32</v>
      </c>
      <c r="I1004" s="36"/>
      <c r="J1004" s="19">
        <f t="shared" si="238"/>
        <v>0</v>
      </c>
    </row>
    <row r="1005" spans="1:10" x14ac:dyDescent="0.25">
      <c r="A1005" s="16" t="s">
        <v>1286</v>
      </c>
      <c r="B1005" s="17" t="s">
        <v>21</v>
      </c>
      <c r="C1005" s="17" t="s">
        <v>22</v>
      </c>
      <c r="D1005" s="32" t="s">
        <v>1287</v>
      </c>
      <c r="E1005" s="18">
        <v>123</v>
      </c>
      <c r="F1005" s="18">
        <v>246.62</v>
      </c>
      <c r="G1005" s="19">
        <f t="shared" si="237"/>
        <v>30334.26</v>
      </c>
      <c r="H1005" s="18">
        <v>123</v>
      </c>
      <c r="I1005" s="36"/>
      <c r="J1005" s="19">
        <f t="shared" si="238"/>
        <v>0</v>
      </c>
    </row>
    <row r="1006" spans="1:10" x14ac:dyDescent="0.25">
      <c r="A1006" s="16" t="s">
        <v>1288</v>
      </c>
      <c r="B1006" s="17" t="s">
        <v>21</v>
      </c>
      <c r="C1006" s="17" t="s">
        <v>22</v>
      </c>
      <c r="D1006" s="32" t="s">
        <v>1289</v>
      </c>
      <c r="E1006" s="18">
        <v>16</v>
      </c>
      <c r="F1006" s="18">
        <v>158.93</v>
      </c>
      <c r="G1006" s="19">
        <f t="shared" si="237"/>
        <v>2542.88</v>
      </c>
      <c r="H1006" s="18">
        <v>16</v>
      </c>
      <c r="I1006" s="36"/>
      <c r="J1006" s="19">
        <f t="shared" si="238"/>
        <v>0</v>
      </c>
    </row>
    <row r="1007" spans="1:10" x14ac:dyDescent="0.25">
      <c r="A1007" s="20"/>
      <c r="B1007" s="20"/>
      <c r="C1007" s="20"/>
      <c r="D1007" s="33" t="s">
        <v>1290</v>
      </c>
      <c r="E1007" s="18">
        <v>1</v>
      </c>
      <c r="F1007" s="21">
        <f>SUM(G1000:G1006)</f>
        <v>124176.48</v>
      </c>
      <c r="G1007" s="21">
        <f t="shared" si="237"/>
        <v>124176.48</v>
      </c>
      <c r="H1007" s="18">
        <v>1</v>
      </c>
      <c r="I1007" s="21">
        <f>SUM(J1000:J1006)</f>
        <v>0</v>
      </c>
      <c r="J1007" s="21">
        <f t="shared" si="238"/>
        <v>0</v>
      </c>
    </row>
    <row r="1008" spans="1:10" ht="0.95" customHeight="1" x14ac:dyDescent="0.25">
      <c r="A1008" s="22"/>
      <c r="B1008" s="22"/>
      <c r="C1008" s="22"/>
      <c r="D1008" s="34"/>
      <c r="E1008" s="22"/>
      <c r="F1008" s="22"/>
      <c r="G1008" s="22"/>
      <c r="H1008" s="22"/>
      <c r="I1008" s="22"/>
      <c r="J1008" s="22"/>
    </row>
    <row r="1009" spans="1:10" x14ac:dyDescent="0.25">
      <c r="A1009" s="12" t="s">
        <v>1291</v>
      </c>
      <c r="B1009" s="12" t="s">
        <v>9</v>
      </c>
      <c r="C1009" s="12" t="s">
        <v>10</v>
      </c>
      <c r="D1009" s="30" t="s">
        <v>1292</v>
      </c>
      <c r="E1009" s="13">
        <f t="shared" ref="E1009:J1009" si="239">E1016</f>
        <v>1</v>
      </c>
      <c r="F1009" s="13">
        <f t="shared" si="239"/>
        <v>9355.49</v>
      </c>
      <c r="G1009" s="13">
        <f t="shared" si="239"/>
        <v>9355.49</v>
      </c>
      <c r="H1009" s="13">
        <f t="shared" si="239"/>
        <v>1</v>
      </c>
      <c r="I1009" s="13">
        <f t="shared" si="239"/>
        <v>0</v>
      </c>
      <c r="J1009" s="13">
        <f t="shared" si="239"/>
        <v>0</v>
      </c>
    </row>
    <row r="1010" spans="1:10" ht="22.5" x14ac:dyDescent="0.25">
      <c r="A1010" s="16" t="s">
        <v>1293</v>
      </c>
      <c r="B1010" s="17" t="s">
        <v>21</v>
      </c>
      <c r="C1010" s="17" t="s">
        <v>22</v>
      </c>
      <c r="D1010" s="32" t="s">
        <v>1294</v>
      </c>
      <c r="E1010" s="18">
        <v>7</v>
      </c>
      <c r="F1010" s="18">
        <v>48.69</v>
      </c>
      <c r="G1010" s="19">
        <f t="shared" ref="G1010:G1016" si="240">ROUND(E1010*F1010,2)</f>
        <v>340.83</v>
      </c>
      <c r="H1010" s="18">
        <v>7</v>
      </c>
      <c r="I1010" s="36"/>
      <c r="J1010" s="19">
        <f t="shared" ref="J1010:J1016" si="241">ROUND(H1010*I1010,2)</f>
        <v>0</v>
      </c>
    </row>
    <row r="1011" spans="1:10" x14ac:dyDescent="0.25">
      <c r="A1011" s="16" t="s">
        <v>1295</v>
      </c>
      <c r="B1011" s="17" t="s">
        <v>21</v>
      </c>
      <c r="C1011" s="17" t="s">
        <v>22</v>
      </c>
      <c r="D1011" s="32" t="s">
        <v>1296</v>
      </c>
      <c r="E1011" s="18">
        <v>55</v>
      </c>
      <c r="F1011" s="18">
        <v>65.64</v>
      </c>
      <c r="G1011" s="19">
        <f t="shared" si="240"/>
        <v>3610.2</v>
      </c>
      <c r="H1011" s="18">
        <v>55</v>
      </c>
      <c r="I1011" s="36"/>
      <c r="J1011" s="19">
        <f t="shared" si="241"/>
        <v>0</v>
      </c>
    </row>
    <row r="1012" spans="1:10" x14ac:dyDescent="0.25">
      <c r="A1012" s="16" t="s">
        <v>1297</v>
      </c>
      <c r="B1012" s="17" t="s">
        <v>21</v>
      </c>
      <c r="C1012" s="17" t="s">
        <v>22</v>
      </c>
      <c r="D1012" s="32" t="s">
        <v>1298</v>
      </c>
      <c r="E1012" s="18">
        <v>14</v>
      </c>
      <c r="F1012" s="18">
        <v>68.34</v>
      </c>
      <c r="G1012" s="19">
        <f t="shared" si="240"/>
        <v>956.76</v>
      </c>
      <c r="H1012" s="18">
        <v>14</v>
      </c>
      <c r="I1012" s="36"/>
      <c r="J1012" s="19">
        <f t="shared" si="241"/>
        <v>0</v>
      </c>
    </row>
    <row r="1013" spans="1:10" ht="22.5" x14ac:dyDescent="0.25">
      <c r="A1013" s="16" t="s">
        <v>1299</v>
      </c>
      <c r="B1013" s="17" t="s">
        <v>21</v>
      </c>
      <c r="C1013" s="17" t="s">
        <v>22</v>
      </c>
      <c r="D1013" s="32" t="s">
        <v>1300</v>
      </c>
      <c r="E1013" s="18">
        <v>14</v>
      </c>
      <c r="F1013" s="18">
        <v>196.42</v>
      </c>
      <c r="G1013" s="19">
        <f t="shared" si="240"/>
        <v>2749.88</v>
      </c>
      <c r="H1013" s="18">
        <v>14</v>
      </c>
      <c r="I1013" s="36"/>
      <c r="J1013" s="19">
        <f t="shared" si="241"/>
        <v>0</v>
      </c>
    </row>
    <row r="1014" spans="1:10" x14ac:dyDescent="0.25">
      <c r="A1014" s="16" t="s">
        <v>1301</v>
      </c>
      <c r="B1014" s="17" t="s">
        <v>21</v>
      </c>
      <c r="C1014" s="17" t="s">
        <v>22</v>
      </c>
      <c r="D1014" s="32" t="s">
        <v>1302</v>
      </c>
      <c r="E1014" s="18">
        <v>6</v>
      </c>
      <c r="F1014" s="18">
        <v>250.51</v>
      </c>
      <c r="G1014" s="19">
        <f t="shared" si="240"/>
        <v>1503.06</v>
      </c>
      <c r="H1014" s="18">
        <v>6</v>
      </c>
      <c r="I1014" s="36"/>
      <c r="J1014" s="19">
        <f t="shared" si="241"/>
        <v>0</v>
      </c>
    </row>
    <row r="1015" spans="1:10" x14ac:dyDescent="0.25">
      <c r="A1015" s="16" t="s">
        <v>1303</v>
      </c>
      <c r="B1015" s="17" t="s">
        <v>21</v>
      </c>
      <c r="C1015" s="17" t="s">
        <v>22</v>
      </c>
      <c r="D1015" s="32" t="s">
        <v>1304</v>
      </c>
      <c r="E1015" s="18">
        <v>4</v>
      </c>
      <c r="F1015" s="18">
        <v>48.69</v>
      </c>
      <c r="G1015" s="19">
        <f t="shared" si="240"/>
        <v>194.76</v>
      </c>
      <c r="H1015" s="18">
        <v>4</v>
      </c>
      <c r="I1015" s="36"/>
      <c r="J1015" s="19">
        <f t="shared" si="241"/>
        <v>0</v>
      </c>
    </row>
    <row r="1016" spans="1:10" x14ac:dyDescent="0.25">
      <c r="A1016" s="20"/>
      <c r="B1016" s="20"/>
      <c r="C1016" s="20"/>
      <c r="D1016" s="33" t="s">
        <v>1305</v>
      </c>
      <c r="E1016" s="18">
        <v>1</v>
      </c>
      <c r="F1016" s="21">
        <f>SUM(G1010:G1015)</f>
        <v>9355.49</v>
      </c>
      <c r="G1016" s="21">
        <f t="shared" si="240"/>
        <v>9355.49</v>
      </c>
      <c r="H1016" s="18">
        <v>1</v>
      </c>
      <c r="I1016" s="21">
        <f>SUM(J1010:J1015)</f>
        <v>0</v>
      </c>
      <c r="J1016" s="21">
        <f t="shared" si="241"/>
        <v>0</v>
      </c>
    </row>
    <row r="1017" spans="1:10" ht="0.95" customHeight="1" x14ac:dyDescent="0.25">
      <c r="A1017" s="22"/>
      <c r="B1017" s="22"/>
      <c r="C1017" s="22"/>
      <c r="D1017" s="34"/>
      <c r="E1017" s="22"/>
      <c r="F1017" s="22"/>
      <c r="G1017" s="22"/>
      <c r="H1017" s="22"/>
      <c r="I1017" s="22"/>
      <c r="J1017" s="22"/>
    </row>
    <row r="1018" spans="1:10" x14ac:dyDescent="0.25">
      <c r="A1018" s="12" t="s">
        <v>1306</v>
      </c>
      <c r="B1018" s="12" t="s">
        <v>9</v>
      </c>
      <c r="C1018" s="12" t="s">
        <v>10</v>
      </c>
      <c r="D1018" s="30" t="s">
        <v>103</v>
      </c>
      <c r="E1018" s="13">
        <f t="shared" ref="E1018:J1018" si="242">E1028</f>
        <v>1</v>
      </c>
      <c r="F1018" s="13">
        <f t="shared" si="242"/>
        <v>50478.2</v>
      </c>
      <c r="G1018" s="13">
        <f t="shared" si="242"/>
        <v>50478.2</v>
      </c>
      <c r="H1018" s="13">
        <f t="shared" si="242"/>
        <v>1</v>
      </c>
      <c r="I1018" s="13">
        <f t="shared" si="242"/>
        <v>0</v>
      </c>
      <c r="J1018" s="13">
        <f t="shared" si="242"/>
        <v>0</v>
      </c>
    </row>
    <row r="1019" spans="1:10" ht="22.5" x14ac:dyDescent="0.25">
      <c r="A1019" s="16" t="s">
        <v>1307</v>
      </c>
      <c r="B1019" s="17" t="s">
        <v>21</v>
      </c>
      <c r="C1019" s="17" t="s">
        <v>22</v>
      </c>
      <c r="D1019" s="32" t="s">
        <v>1308</v>
      </c>
      <c r="E1019" s="18">
        <v>40</v>
      </c>
      <c r="F1019" s="18">
        <v>609.04999999999995</v>
      </c>
      <c r="G1019" s="19">
        <f t="shared" ref="G1019:G1028" si="243">ROUND(E1019*F1019,2)</f>
        <v>24362</v>
      </c>
      <c r="H1019" s="18">
        <v>40</v>
      </c>
      <c r="I1019" s="36"/>
      <c r="J1019" s="19">
        <f t="shared" ref="J1019:J1028" si="244">ROUND(H1019*I1019,2)</f>
        <v>0</v>
      </c>
    </row>
    <row r="1020" spans="1:10" x14ac:dyDescent="0.25">
      <c r="A1020" s="16" t="s">
        <v>1309</v>
      </c>
      <c r="B1020" s="17" t="s">
        <v>21</v>
      </c>
      <c r="C1020" s="17" t="s">
        <v>22</v>
      </c>
      <c r="D1020" s="32" t="s">
        <v>1310</v>
      </c>
      <c r="E1020" s="18">
        <v>1</v>
      </c>
      <c r="F1020" s="18">
        <v>12623.63</v>
      </c>
      <c r="G1020" s="19">
        <f t="shared" si="243"/>
        <v>12623.63</v>
      </c>
      <c r="H1020" s="18">
        <v>1</v>
      </c>
      <c r="I1020" s="36"/>
      <c r="J1020" s="19">
        <f t="shared" si="244"/>
        <v>0</v>
      </c>
    </row>
    <row r="1021" spans="1:10" x14ac:dyDescent="0.25">
      <c r="A1021" s="16" t="s">
        <v>1311</v>
      </c>
      <c r="B1021" s="17" t="s">
        <v>21</v>
      </c>
      <c r="C1021" s="17" t="s">
        <v>22</v>
      </c>
      <c r="D1021" s="32" t="s">
        <v>1312</v>
      </c>
      <c r="E1021" s="18">
        <v>2</v>
      </c>
      <c r="F1021" s="18">
        <v>789.02</v>
      </c>
      <c r="G1021" s="19">
        <f t="shared" si="243"/>
        <v>1578.04</v>
      </c>
      <c r="H1021" s="18">
        <v>2</v>
      </c>
      <c r="I1021" s="36"/>
      <c r="J1021" s="19">
        <f t="shared" si="244"/>
        <v>0</v>
      </c>
    </row>
    <row r="1022" spans="1:10" x14ac:dyDescent="0.25">
      <c r="A1022" s="16" t="s">
        <v>1313</v>
      </c>
      <c r="B1022" s="17" t="s">
        <v>21</v>
      </c>
      <c r="C1022" s="17" t="s">
        <v>22</v>
      </c>
      <c r="D1022" s="32" t="s">
        <v>1314</v>
      </c>
      <c r="E1022" s="18">
        <v>2</v>
      </c>
      <c r="F1022" s="18">
        <v>281.68</v>
      </c>
      <c r="G1022" s="19">
        <f t="shared" si="243"/>
        <v>563.36</v>
      </c>
      <c r="H1022" s="18">
        <v>2</v>
      </c>
      <c r="I1022" s="36"/>
      <c r="J1022" s="19">
        <f t="shared" si="244"/>
        <v>0</v>
      </c>
    </row>
    <row r="1023" spans="1:10" x14ac:dyDescent="0.25">
      <c r="A1023" s="16" t="s">
        <v>1315</v>
      </c>
      <c r="B1023" s="17" t="s">
        <v>21</v>
      </c>
      <c r="C1023" s="17" t="s">
        <v>22</v>
      </c>
      <c r="D1023" s="32" t="s">
        <v>1316</v>
      </c>
      <c r="E1023" s="18">
        <v>1</v>
      </c>
      <c r="F1023" s="18">
        <v>612.01</v>
      </c>
      <c r="G1023" s="19">
        <f t="shared" si="243"/>
        <v>612.01</v>
      </c>
      <c r="H1023" s="18">
        <v>1</v>
      </c>
      <c r="I1023" s="36"/>
      <c r="J1023" s="19">
        <f t="shared" si="244"/>
        <v>0</v>
      </c>
    </row>
    <row r="1024" spans="1:10" x14ac:dyDescent="0.25">
      <c r="A1024" s="16" t="s">
        <v>1317</v>
      </c>
      <c r="B1024" s="17" t="s">
        <v>21</v>
      </c>
      <c r="C1024" s="17" t="s">
        <v>25</v>
      </c>
      <c r="D1024" s="32" t="s">
        <v>1318</v>
      </c>
      <c r="E1024" s="18">
        <v>27.6</v>
      </c>
      <c r="F1024" s="18">
        <v>160.58000000000001</v>
      </c>
      <c r="G1024" s="19">
        <f t="shared" si="243"/>
        <v>4432.01</v>
      </c>
      <c r="H1024" s="18">
        <v>27.6</v>
      </c>
      <c r="I1024" s="36"/>
      <c r="J1024" s="19">
        <f t="shared" si="244"/>
        <v>0</v>
      </c>
    </row>
    <row r="1025" spans="1:10" x14ac:dyDescent="0.25">
      <c r="A1025" s="16" t="s">
        <v>1319</v>
      </c>
      <c r="B1025" s="17" t="s">
        <v>21</v>
      </c>
      <c r="C1025" s="17" t="s">
        <v>25</v>
      </c>
      <c r="D1025" s="32" t="s">
        <v>1320</v>
      </c>
      <c r="E1025" s="18">
        <v>27.6</v>
      </c>
      <c r="F1025" s="18">
        <v>154.09</v>
      </c>
      <c r="G1025" s="19">
        <f t="shared" si="243"/>
        <v>4252.88</v>
      </c>
      <c r="H1025" s="18">
        <v>27.6</v>
      </c>
      <c r="I1025" s="36"/>
      <c r="J1025" s="19">
        <f t="shared" si="244"/>
        <v>0</v>
      </c>
    </row>
    <row r="1026" spans="1:10" x14ac:dyDescent="0.25">
      <c r="A1026" s="16" t="s">
        <v>1321</v>
      </c>
      <c r="B1026" s="17" t="s">
        <v>21</v>
      </c>
      <c r="C1026" s="17" t="s">
        <v>25</v>
      </c>
      <c r="D1026" s="32" t="s">
        <v>1322</v>
      </c>
      <c r="E1026" s="18">
        <v>27.6</v>
      </c>
      <c r="F1026" s="18">
        <v>8.85</v>
      </c>
      <c r="G1026" s="19">
        <f t="shared" si="243"/>
        <v>244.26</v>
      </c>
      <c r="H1026" s="18">
        <v>27.6</v>
      </c>
      <c r="I1026" s="36"/>
      <c r="J1026" s="19">
        <f t="shared" si="244"/>
        <v>0</v>
      </c>
    </row>
    <row r="1027" spans="1:10" x14ac:dyDescent="0.25">
      <c r="A1027" s="16" t="s">
        <v>1323</v>
      </c>
      <c r="B1027" s="17" t="s">
        <v>21</v>
      </c>
      <c r="C1027" s="17" t="s">
        <v>22</v>
      </c>
      <c r="D1027" s="32" t="s">
        <v>1324</v>
      </c>
      <c r="E1027" s="18">
        <v>27.6</v>
      </c>
      <c r="F1027" s="18">
        <v>65.58</v>
      </c>
      <c r="G1027" s="19">
        <f t="shared" si="243"/>
        <v>1810.01</v>
      </c>
      <c r="H1027" s="18">
        <v>27.6</v>
      </c>
      <c r="I1027" s="36"/>
      <c r="J1027" s="19">
        <f t="shared" si="244"/>
        <v>0</v>
      </c>
    </row>
    <row r="1028" spans="1:10" x14ac:dyDescent="0.25">
      <c r="A1028" s="20"/>
      <c r="B1028" s="20"/>
      <c r="C1028" s="20"/>
      <c r="D1028" s="33" t="s">
        <v>1325</v>
      </c>
      <c r="E1028" s="18">
        <v>1</v>
      </c>
      <c r="F1028" s="21">
        <f>SUM(G1019:G1027)</f>
        <v>50478.2</v>
      </c>
      <c r="G1028" s="21">
        <f t="shared" si="243"/>
        <v>50478.2</v>
      </c>
      <c r="H1028" s="18">
        <v>1</v>
      </c>
      <c r="I1028" s="21">
        <f>SUM(J1019:J1027)</f>
        <v>0</v>
      </c>
      <c r="J1028" s="21">
        <f t="shared" si="244"/>
        <v>0</v>
      </c>
    </row>
    <row r="1029" spans="1:10" ht="0.95" customHeight="1" x14ac:dyDescent="0.25">
      <c r="A1029" s="22"/>
      <c r="B1029" s="22"/>
      <c r="C1029" s="22"/>
      <c r="D1029" s="34"/>
      <c r="E1029" s="22"/>
      <c r="F1029" s="22"/>
      <c r="G1029" s="22"/>
      <c r="H1029" s="22"/>
      <c r="I1029" s="22"/>
      <c r="J1029" s="22"/>
    </row>
    <row r="1030" spans="1:10" ht="22.5" x14ac:dyDescent="0.25">
      <c r="A1030" s="12" t="s">
        <v>1326</v>
      </c>
      <c r="B1030" s="12" t="s">
        <v>9</v>
      </c>
      <c r="C1030" s="12" t="s">
        <v>10</v>
      </c>
      <c r="D1030" s="30" t="s">
        <v>1327</v>
      </c>
      <c r="E1030" s="13">
        <f t="shared" ref="E1030:J1030" si="245">E1033</f>
        <v>1</v>
      </c>
      <c r="F1030" s="13">
        <f t="shared" si="245"/>
        <v>25252.55</v>
      </c>
      <c r="G1030" s="13">
        <f t="shared" si="245"/>
        <v>25252.55</v>
      </c>
      <c r="H1030" s="13">
        <f t="shared" si="245"/>
        <v>1</v>
      </c>
      <c r="I1030" s="13">
        <f t="shared" si="245"/>
        <v>0</v>
      </c>
      <c r="J1030" s="13">
        <f t="shared" si="245"/>
        <v>0</v>
      </c>
    </row>
    <row r="1031" spans="1:10" ht="22.5" x14ac:dyDescent="0.25">
      <c r="A1031" s="16" t="s">
        <v>1328</v>
      </c>
      <c r="B1031" s="17" t="s">
        <v>21</v>
      </c>
      <c r="C1031" s="17" t="s">
        <v>22</v>
      </c>
      <c r="D1031" s="32" t="s">
        <v>1329</v>
      </c>
      <c r="E1031" s="18">
        <v>2</v>
      </c>
      <c r="F1031" s="18">
        <v>1666.4</v>
      </c>
      <c r="G1031" s="19">
        <f>ROUND(E1031*F1031,2)</f>
        <v>3332.8</v>
      </c>
      <c r="H1031" s="18">
        <v>2</v>
      </c>
      <c r="I1031" s="36"/>
      <c r="J1031" s="19">
        <f>ROUND(H1031*I1031,2)</f>
        <v>0</v>
      </c>
    </row>
    <row r="1032" spans="1:10" x14ac:dyDescent="0.25">
      <c r="A1032" s="16" t="s">
        <v>1330</v>
      </c>
      <c r="B1032" s="17" t="s">
        <v>21</v>
      </c>
      <c r="C1032" s="17" t="s">
        <v>22</v>
      </c>
      <c r="D1032" s="32" t="s">
        <v>1331</v>
      </c>
      <c r="E1032" s="18">
        <v>2.25</v>
      </c>
      <c r="F1032" s="18">
        <v>9742.11</v>
      </c>
      <c r="G1032" s="19">
        <f>ROUND(E1032*F1032,2)</f>
        <v>21919.75</v>
      </c>
      <c r="H1032" s="18">
        <v>2.25</v>
      </c>
      <c r="I1032" s="36"/>
      <c r="J1032" s="19">
        <f>ROUND(H1032*I1032,2)</f>
        <v>0</v>
      </c>
    </row>
    <row r="1033" spans="1:10" x14ac:dyDescent="0.25">
      <c r="A1033" s="20"/>
      <c r="B1033" s="20"/>
      <c r="C1033" s="20"/>
      <c r="D1033" s="33" t="s">
        <v>1332</v>
      </c>
      <c r="E1033" s="18">
        <v>1</v>
      </c>
      <c r="F1033" s="21">
        <f>SUM(G1031:G1032)</f>
        <v>25252.55</v>
      </c>
      <c r="G1033" s="21">
        <f>ROUND(E1033*F1033,2)</f>
        <v>25252.55</v>
      </c>
      <c r="H1033" s="18">
        <v>1</v>
      </c>
      <c r="I1033" s="21">
        <f>SUM(J1031:J1032)</f>
        <v>0</v>
      </c>
      <c r="J1033" s="21">
        <f>ROUND(H1033*I1033,2)</f>
        <v>0</v>
      </c>
    </row>
    <row r="1034" spans="1:10" ht="0.95" customHeight="1" x14ac:dyDescent="0.25">
      <c r="A1034" s="22"/>
      <c r="B1034" s="22"/>
      <c r="C1034" s="22"/>
      <c r="D1034" s="34"/>
      <c r="E1034" s="22"/>
      <c r="F1034" s="22"/>
      <c r="G1034" s="22"/>
      <c r="H1034" s="22"/>
      <c r="I1034" s="22"/>
      <c r="J1034" s="22"/>
    </row>
    <row r="1035" spans="1:10" x14ac:dyDescent="0.25">
      <c r="A1035" s="20"/>
      <c r="B1035" s="20"/>
      <c r="C1035" s="20"/>
      <c r="D1035" s="33" t="s">
        <v>1333</v>
      </c>
      <c r="E1035" s="18">
        <v>1</v>
      </c>
      <c r="F1035" s="21">
        <f>G902+G909+G945+G980+G984+G999+G1009+G1018+G1030</f>
        <v>876908.22</v>
      </c>
      <c r="G1035" s="21">
        <f>ROUND(E1035*F1035,2)</f>
        <v>876908.22</v>
      </c>
      <c r="H1035" s="18">
        <v>1</v>
      </c>
      <c r="I1035" s="21">
        <f>J902+J909+J945+J980+J984+J999+J1009+J1018+J1030</f>
        <v>0</v>
      </c>
      <c r="J1035" s="21">
        <f>ROUND(H1035*I1035,2)</f>
        <v>0</v>
      </c>
    </row>
    <row r="1036" spans="1:10" ht="0.95" customHeight="1" x14ac:dyDescent="0.25">
      <c r="A1036" s="22"/>
      <c r="B1036" s="22"/>
      <c r="C1036" s="22"/>
      <c r="D1036" s="34"/>
      <c r="E1036" s="22"/>
      <c r="F1036" s="22"/>
      <c r="G1036" s="22"/>
      <c r="H1036" s="22"/>
      <c r="I1036" s="22"/>
      <c r="J1036" s="22"/>
    </row>
    <row r="1037" spans="1:10" x14ac:dyDescent="0.25">
      <c r="A1037" s="10" t="s">
        <v>1334</v>
      </c>
      <c r="B1037" s="10" t="s">
        <v>9</v>
      </c>
      <c r="C1037" s="10" t="s">
        <v>10</v>
      </c>
      <c r="D1037" s="29" t="s">
        <v>1335</v>
      </c>
      <c r="E1037" s="11">
        <f t="shared" ref="E1037:J1037" si="246">E1084</f>
        <v>1</v>
      </c>
      <c r="F1037" s="11">
        <f t="shared" si="246"/>
        <v>65608.509999999995</v>
      </c>
      <c r="G1037" s="11">
        <f t="shared" si="246"/>
        <v>65608.509999999995</v>
      </c>
      <c r="H1037" s="11">
        <f t="shared" si="246"/>
        <v>1</v>
      </c>
      <c r="I1037" s="11">
        <f t="shared" si="246"/>
        <v>0</v>
      </c>
      <c r="J1037" s="11">
        <f t="shared" si="246"/>
        <v>0</v>
      </c>
    </row>
    <row r="1038" spans="1:10" ht="22.5" x14ac:dyDescent="0.25">
      <c r="A1038" s="12" t="s">
        <v>1336</v>
      </c>
      <c r="B1038" s="12" t="s">
        <v>9</v>
      </c>
      <c r="C1038" s="12" t="s">
        <v>10</v>
      </c>
      <c r="D1038" s="30" t="s">
        <v>1337</v>
      </c>
      <c r="E1038" s="13">
        <f t="shared" ref="E1038:J1038" si="247">E1050</f>
        <v>1</v>
      </c>
      <c r="F1038" s="13">
        <f t="shared" si="247"/>
        <v>22525.32</v>
      </c>
      <c r="G1038" s="13">
        <f t="shared" si="247"/>
        <v>22525.32</v>
      </c>
      <c r="H1038" s="13">
        <f t="shared" si="247"/>
        <v>1</v>
      </c>
      <c r="I1038" s="13">
        <f t="shared" si="247"/>
        <v>0</v>
      </c>
      <c r="J1038" s="13">
        <f t="shared" si="247"/>
        <v>0</v>
      </c>
    </row>
    <row r="1039" spans="1:10" ht="22.5" x14ac:dyDescent="0.25">
      <c r="A1039" s="16" t="s">
        <v>1338</v>
      </c>
      <c r="B1039" s="17" t="s">
        <v>21</v>
      </c>
      <c r="C1039" s="17" t="s">
        <v>22</v>
      </c>
      <c r="D1039" s="32" t="s">
        <v>1339</v>
      </c>
      <c r="E1039" s="18">
        <v>2</v>
      </c>
      <c r="F1039" s="18">
        <v>2322.3000000000002</v>
      </c>
      <c r="G1039" s="19">
        <f t="shared" ref="G1039:G1050" si="248">ROUND(E1039*F1039,2)</f>
        <v>4644.6000000000004</v>
      </c>
      <c r="H1039" s="18">
        <v>2</v>
      </c>
      <c r="I1039" s="36"/>
      <c r="J1039" s="19">
        <f t="shared" ref="J1039:J1050" si="249">ROUND(H1039*I1039,2)</f>
        <v>0</v>
      </c>
    </row>
    <row r="1040" spans="1:10" ht="22.5" x14ac:dyDescent="0.25">
      <c r="A1040" s="16" t="s">
        <v>1340</v>
      </c>
      <c r="B1040" s="17" t="s">
        <v>21</v>
      </c>
      <c r="C1040" s="17" t="s">
        <v>1341</v>
      </c>
      <c r="D1040" s="32" t="s">
        <v>1342</v>
      </c>
      <c r="E1040" s="18">
        <v>0.4</v>
      </c>
      <c r="F1040" s="18">
        <v>11305.77</v>
      </c>
      <c r="G1040" s="19">
        <f t="shared" si="248"/>
        <v>4522.3100000000004</v>
      </c>
      <c r="H1040" s="18">
        <v>0.4</v>
      </c>
      <c r="I1040" s="36"/>
      <c r="J1040" s="19">
        <f t="shared" si="249"/>
        <v>0</v>
      </c>
    </row>
    <row r="1041" spans="1:10" ht="22.5" x14ac:dyDescent="0.25">
      <c r="A1041" s="16" t="s">
        <v>1343</v>
      </c>
      <c r="B1041" s="17" t="s">
        <v>21</v>
      </c>
      <c r="C1041" s="17" t="s">
        <v>1341</v>
      </c>
      <c r="D1041" s="32" t="s">
        <v>1344</v>
      </c>
      <c r="E1041" s="18">
        <v>0.6</v>
      </c>
      <c r="F1041" s="18">
        <v>1211.94</v>
      </c>
      <c r="G1041" s="19">
        <f t="shared" si="248"/>
        <v>727.16</v>
      </c>
      <c r="H1041" s="18">
        <v>0.6</v>
      </c>
      <c r="I1041" s="36"/>
      <c r="J1041" s="19">
        <f t="shared" si="249"/>
        <v>0</v>
      </c>
    </row>
    <row r="1042" spans="1:10" ht="22.5" x14ac:dyDescent="0.25">
      <c r="A1042" s="16" t="s">
        <v>1345</v>
      </c>
      <c r="B1042" s="17" t="s">
        <v>21</v>
      </c>
      <c r="C1042" s="17" t="s">
        <v>22</v>
      </c>
      <c r="D1042" s="32" t="s">
        <v>1346</v>
      </c>
      <c r="E1042" s="18">
        <v>2</v>
      </c>
      <c r="F1042" s="18">
        <v>168.67</v>
      </c>
      <c r="G1042" s="19">
        <f t="shared" si="248"/>
        <v>337.34</v>
      </c>
      <c r="H1042" s="18">
        <v>2</v>
      </c>
      <c r="I1042" s="36"/>
      <c r="J1042" s="19">
        <f t="shared" si="249"/>
        <v>0</v>
      </c>
    </row>
    <row r="1043" spans="1:10" ht="22.5" x14ac:dyDescent="0.25">
      <c r="A1043" s="16" t="s">
        <v>1347</v>
      </c>
      <c r="B1043" s="17" t="s">
        <v>21</v>
      </c>
      <c r="C1043" s="17" t="s">
        <v>22</v>
      </c>
      <c r="D1043" s="32" t="s">
        <v>1348</v>
      </c>
      <c r="E1043" s="18">
        <v>1</v>
      </c>
      <c r="F1043" s="18">
        <v>197.15</v>
      </c>
      <c r="G1043" s="19">
        <f t="shared" si="248"/>
        <v>197.15</v>
      </c>
      <c r="H1043" s="18">
        <v>1</v>
      </c>
      <c r="I1043" s="36"/>
      <c r="J1043" s="19">
        <f t="shared" si="249"/>
        <v>0</v>
      </c>
    </row>
    <row r="1044" spans="1:10" ht="22.5" x14ac:dyDescent="0.25">
      <c r="A1044" s="16" t="s">
        <v>1349</v>
      </c>
      <c r="B1044" s="17" t="s">
        <v>21</v>
      </c>
      <c r="C1044" s="17" t="s">
        <v>22</v>
      </c>
      <c r="D1044" s="32" t="s">
        <v>1350</v>
      </c>
      <c r="E1044" s="18">
        <v>1</v>
      </c>
      <c r="F1044" s="18">
        <v>1213.83</v>
      </c>
      <c r="G1044" s="19">
        <f t="shared" si="248"/>
        <v>1213.83</v>
      </c>
      <c r="H1044" s="18">
        <v>1</v>
      </c>
      <c r="I1044" s="36"/>
      <c r="J1044" s="19">
        <f t="shared" si="249"/>
        <v>0</v>
      </c>
    </row>
    <row r="1045" spans="1:10" ht="22.5" x14ac:dyDescent="0.25">
      <c r="A1045" s="16" t="s">
        <v>1351</v>
      </c>
      <c r="B1045" s="17" t="s">
        <v>21</v>
      </c>
      <c r="C1045" s="17" t="s">
        <v>22</v>
      </c>
      <c r="D1045" s="32" t="s">
        <v>1352</v>
      </c>
      <c r="E1045" s="18">
        <v>1</v>
      </c>
      <c r="F1045" s="18">
        <v>5686.32</v>
      </c>
      <c r="G1045" s="19">
        <f t="shared" si="248"/>
        <v>5686.32</v>
      </c>
      <c r="H1045" s="18">
        <v>1</v>
      </c>
      <c r="I1045" s="36"/>
      <c r="J1045" s="19">
        <f t="shared" si="249"/>
        <v>0</v>
      </c>
    </row>
    <row r="1046" spans="1:10" ht="22.5" x14ac:dyDescent="0.25">
      <c r="A1046" s="16" t="s">
        <v>1353</v>
      </c>
      <c r="B1046" s="17" t="s">
        <v>21</v>
      </c>
      <c r="C1046" s="17" t="s">
        <v>22</v>
      </c>
      <c r="D1046" s="32" t="s">
        <v>1354</v>
      </c>
      <c r="E1046" s="18">
        <v>1</v>
      </c>
      <c r="F1046" s="18">
        <v>1136.6500000000001</v>
      </c>
      <c r="G1046" s="19">
        <f t="shared" si="248"/>
        <v>1136.6500000000001</v>
      </c>
      <c r="H1046" s="18">
        <v>1</v>
      </c>
      <c r="I1046" s="36"/>
      <c r="J1046" s="19">
        <f t="shared" si="249"/>
        <v>0</v>
      </c>
    </row>
    <row r="1047" spans="1:10" ht="22.5" x14ac:dyDescent="0.25">
      <c r="A1047" s="16" t="s">
        <v>1355</v>
      </c>
      <c r="B1047" s="17" t="s">
        <v>21</v>
      </c>
      <c r="C1047" s="17" t="s">
        <v>22</v>
      </c>
      <c r="D1047" s="32" t="s">
        <v>1356</v>
      </c>
      <c r="E1047" s="18">
        <v>1</v>
      </c>
      <c r="F1047" s="18">
        <v>1318.21</v>
      </c>
      <c r="G1047" s="19">
        <f t="shared" si="248"/>
        <v>1318.21</v>
      </c>
      <c r="H1047" s="18">
        <v>1</v>
      </c>
      <c r="I1047" s="36"/>
      <c r="J1047" s="19">
        <f t="shared" si="249"/>
        <v>0</v>
      </c>
    </row>
    <row r="1048" spans="1:10" ht="22.5" x14ac:dyDescent="0.25">
      <c r="A1048" s="16" t="s">
        <v>1357</v>
      </c>
      <c r="B1048" s="17" t="s">
        <v>21</v>
      </c>
      <c r="C1048" s="17" t="s">
        <v>22</v>
      </c>
      <c r="D1048" s="32" t="s">
        <v>1358</v>
      </c>
      <c r="E1048" s="18">
        <v>1</v>
      </c>
      <c r="F1048" s="18">
        <v>331.75</v>
      </c>
      <c r="G1048" s="19">
        <f t="shared" si="248"/>
        <v>331.75</v>
      </c>
      <c r="H1048" s="18">
        <v>1</v>
      </c>
      <c r="I1048" s="36"/>
      <c r="J1048" s="19">
        <f t="shared" si="249"/>
        <v>0</v>
      </c>
    </row>
    <row r="1049" spans="1:10" ht="22.5" x14ac:dyDescent="0.25">
      <c r="A1049" s="16" t="s">
        <v>1359</v>
      </c>
      <c r="B1049" s="17" t="s">
        <v>21</v>
      </c>
      <c r="C1049" s="17" t="s">
        <v>46</v>
      </c>
      <c r="D1049" s="32" t="s">
        <v>1360</v>
      </c>
      <c r="E1049" s="18">
        <v>100</v>
      </c>
      <c r="F1049" s="18">
        <v>24.1</v>
      </c>
      <c r="G1049" s="19">
        <f t="shared" si="248"/>
        <v>2410</v>
      </c>
      <c r="H1049" s="18">
        <v>100</v>
      </c>
      <c r="I1049" s="36"/>
      <c r="J1049" s="19">
        <f t="shared" si="249"/>
        <v>0</v>
      </c>
    </row>
    <row r="1050" spans="1:10" x14ac:dyDescent="0.25">
      <c r="A1050" s="20"/>
      <c r="B1050" s="20"/>
      <c r="C1050" s="20"/>
      <c r="D1050" s="33" t="s">
        <v>1361</v>
      </c>
      <c r="E1050" s="18">
        <v>1</v>
      </c>
      <c r="F1050" s="21">
        <f>SUM(G1039:G1049)</f>
        <v>22525.32</v>
      </c>
      <c r="G1050" s="21">
        <f t="shared" si="248"/>
        <v>22525.32</v>
      </c>
      <c r="H1050" s="18">
        <v>1</v>
      </c>
      <c r="I1050" s="21">
        <f>SUM(J1039:J1049)</f>
        <v>0</v>
      </c>
      <c r="J1050" s="21">
        <f t="shared" si="249"/>
        <v>0</v>
      </c>
    </row>
    <row r="1051" spans="1:10" ht="0.95" customHeight="1" x14ac:dyDescent="0.25">
      <c r="A1051" s="22"/>
      <c r="B1051" s="22"/>
      <c r="C1051" s="22"/>
      <c r="D1051" s="34"/>
      <c r="E1051" s="22"/>
      <c r="F1051" s="22"/>
      <c r="G1051" s="22"/>
      <c r="H1051" s="22"/>
      <c r="I1051" s="22"/>
      <c r="J1051" s="22"/>
    </row>
    <row r="1052" spans="1:10" ht="33.75" x14ac:dyDescent="0.25">
      <c r="A1052" s="12" t="s">
        <v>1362</v>
      </c>
      <c r="B1052" s="12" t="s">
        <v>9</v>
      </c>
      <c r="C1052" s="12" t="s">
        <v>10</v>
      </c>
      <c r="D1052" s="30" t="s">
        <v>1363</v>
      </c>
      <c r="E1052" s="13">
        <f t="shared" ref="E1052:J1052" si="250">E1066</f>
        <v>1</v>
      </c>
      <c r="F1052" s="13">
        <f t="shared" si="250"/>
        <v>29553.01</v>
      </c>
      <c r="G1052" s="13">
        <f t="shared" si="250"/>
        <v>29553.01</v>
      </c>
      <c r="H1052" s="13">
        <f t="shared" si="250"/>
        <v>1</v>
      </c>
      <c r="I1052" s="13">
        <f t="shared" si="250"/>
        <v>0</v>
      </c>
      <c r="J1052" s="13">
        <f t="shared" si="250"/>
        <v>0</v>
      </c>
    </row>
    <row r="1053" spans="1:10" ht="22.5" x14ac:dyDescent="0.25">
      <c r="A1053" s="16" t="s">
        <v>1364</v>
      </c>
      <c r="B1053" s="17" t="s">
        <v>21</v>
      </c>
      <c r="C1053" s="17" t="s">
        <v>22</v>
      </c>
      <c r="D1053" s="32" t="s">
        <v>1365</v>
      </c>
      <c r="E1053" s="18">
        <v>1</v>
      </c>
      <c r="F1053" s="18">
        <v>920.23</v>
      </c>
      <c r="G1053" s="19">
        <f t="shared" ref="G1053:G1066" si="251">ROUND(E1053*F1053,2)</f>
        <v>920.23</v>
      </c>
      <c r="H1053" s="18">
        <v>1</v>
      </c>
      <c r="I1053" s="36"/>
      <c r="J1053" s="19">
        <f t="shared" ref="J1053:J1066" si="252">ROUND(H1053*I1053,2)</f>
        <v>0</v>
      </c>
    </row>
    <row r="1054" spans="1:10" ht="22.5" x14ac:dyDescent="0.25">
      <c r="A1054" s="16" t="s">
        <v>1366</v>
      </c>
      <c r="B1054" s="17" t="s">
        <v>21</v>
      </c>
      <c r="C1054" s="17" t="s">
        <v>22</v>
      </c>
      <c r="D1054" s="32" t="s">
        <v>1367</v>
      </c>
      <c r="E1054" s="18">
        <v>1</v>
      </c>
      <c r="F1054" s="18">
        <v>384.1</v>
      </c>
      <c r="G1054" s="19">
        <f t="shared" si="251"/>
        <v>384.1</v>
      </c>
      <c r="H1054" s="18">
        <v>1</v>
      </c>
      <c r="I1054" s="36"/>
      <c r="J1054" s="19">
        <f t="shared" si="252"/>
        <v>0</v>
      </c>
    </row>
    <row r="1055" spans="1:10" ht="22.5" x14ac:dyDescent="0.25">
      <c r="A1055" s="16" t="s">
        <v>1368</v>
      </c>
      <c r="B1055" s="17" t="s">
        <v>21</v>
      </c>
      <c r="C1055" s="17" t="s">
        <v>1341</v>
      </c>
      <c r="D1055" s="32" t="s">
        <v>1369</v>
      </c>
      <c r="E1055" s="18">
        <v>0.3</v>
      </c>
      <c r="F1055" s="18">
        <v>15505.06</v>
      </c>
      <c r="G1055" s="19">
        <f t="shared" si="251"/>
        <v>4651.5200000000004</v>
      </c>
      <c r="H1055" s="18">
        <v>0.3</v>
      </c>
      <c r="I1055" s="36"/>
      <c r="J1055" s="19">
        <f t="shared" si="252"/>
        <v>0</v>
      </c>
    </row>
    <row r="1056" spans="1:10" ht="22.5" x14ac:dyDescent="0.25">
      <c r="A1056" s="16" t="s">
        <v>1370</v>
      </c>
      <c r="B1056" s="17" t="s">
        <v>21</v>
      </c>
      <c r="C1056" s="17" t="s">
        <v>1341</v>
      </c>
      <c r="D1056" s="32" t="s">
        <v>1371</v>
      </c>
      <c r="E1056" s="18">
        <v>0.5</v>
      </c>
      <c r="F1056" s="18">
        <v>6746.07</v>
      </c>
      <c r="G1056" s="19">
        <f t="shared" si="251"/>
        <v>3373.04</v>
      </c>
      <c r="H1056" s="18">
        <v>0.5</v>
      </c>
      <c r="I1056" s="36"/>
      <c r="J1056" s="19">
        <f t="shared" si="252"/>
        <v>0</v>
      </c>
    </row>
    <row r="1057" spans="1:10" ht="22.5" x14ac:dyDescent="0.25">
      <c r="A1057" s="16" t="s">
        <v>1372</v>
      </c>
      <c r="B1057" s="17" t="s">
        <v>21</v>
      </c>
      <c r="C1057" s="17" t="s">
        <v>22</v>
      </c>
      <c r="D1057" s="32" t="s">
        <v>1373</v>
      </c>
      <c r="E1057" s="18">
        <v>1</v>
      </c>
      <c r="F1057" s="18">
        <v>291.24</v>
      </c>
      <c r="G1057" s="19">
        <f t="shared" si="251"/>
        <v>291.24</v>
      </c>
      <c r="H1057" s="18">
        <v>1</v>
      </c>
      <c r="I1057" s="36"/>
      <c r="J1057" s="19">
        <f t="shared" si="252"/>
        <v>0</v>
      </c>
    </row>
    <row r="1058" spans="1:10" ht="22.5" x14ac:dyDescent="0.25">
      <c r="A1058" s="16" t="s">
        <v>1374</v>
      </c>
      <c r="B1058" s="17" t="s">
        <v>21</v>
      </c>
      <c r="C1058" s="17" t="s">
        <v>22</v>
      </c>
      <c r="D1058" s="32" t="s">
        <v>1375</v>
      </c>
      <c r="E1058" s="18">
        <v>1</v>
      </c>
      <c r="F1058" s="18">
        <v>424.98</v>
      </c>
      <c r="G1058" s="19">
        <f t="shared" si="251"/>
        <v>424.98</v>
      </c>
      <c r="H1058" s="18">
        <v>1</v>
      </c>
      <c r="I1058" s="36"/>
      <c r="J1058" s="19">
        <f t="shared" si="252"/>
        <v>0</v>
      </c>
    </row>
    <row r="1059" spans="1:10" ht="22.5" x14ac:dyDescent="0.25">
      <c r="A1059" s="16" t="s">
        <v>1376</v>
      </c>
      <c r="B1059" s="17" t="s">
        <v>21</v>
      </c>
      <c r="C1059" s="17" t="s">
        <v>22</v>
      </c>
      <c r="D1059" s="32" t="s">
        <v>1377</v>
      </c>
      <c r="E1059" s="18">
        <v>1</v>
      </c>
      <c r="F1059" s="18">
        <v>1236.48</v>
      </c>
      <c r="G1059" s="19">
        <f t="shared" si="251"/>
        <v>1236.48</v>
      </c>
      <c r="H1059" s="18">
        <v>1</v>
      </c>
      <c r="I1059" s="36"/>
      <c r="J1059" s="19">
        <f t="shared" si="252"/>
        <v>0</v>
      </c>
    </row>
    <row r="1060" spans="1:10" ht="22.5" x14ac:dyDescent="0.25">
      <c r="A1060" s="16" t="s">
        <v>1355</v>
      </c>
      <c r="B1060" s="17" t="s">
        <v>21</v>
      </c>
      <c r="C1060" s="17" t="s">
        <v>22</v>
      </c>
      <c r="D1060" s="32" t="s">
        <v>1356</v>
      </c>
      <c r="E1060" s="18">
        <v>1</v>
      </c>
      <c r="F1060" s="18">
        <v>1318.21</v>
      </c>
      <c r="G1060" s="19">
        <f t="shared" si="251"/>
        <v>1318.21</v>
      </c>
      <c r="H1060" s="18">
        <v>1</v>
      </c>
      <c r="I1060" s="36"/>
      <c r="J1060" s="19">
        <f t="shared" si="252"/>
        <v>0</v>
      </c>
    </row>
    <row r="1061" spans="1:10" ht="22.5" x14ac:dyDescent="0.25">
      <c r="A1061" s="16" t="s">
        <v>1353</v>
      </c>
      <c r="B1061" s="17" t="s">
        <v>21</v>
      </c>
      <c r="C1061" s="17" t="s">
        <v>22</v>
      </c>
      <c r="D1061" s="32" t="s">
        <v>1354</v>
      </c>
      <c r="E1061" s="18">
        <v>1</v>
      </c>
      <c r="F1061" s="18">
        <v>1136.6500000000001</v>
      </c>
      <c r="G1061" s="19">
        <f t="shared" si="251"/>
        <v>1136.6500000000001</v>
      </c>
      <c r="H1061" s="18">
        <v>1</v>
      </c>
      <c r="I1061" s="36"/>
      <c r="J1061" s="19">
        <f t="shared" si="252"/>
        <v>0</v>
      </c>
    </row>
    <row r="1062" spans="1:10" ht="22.5" x14ac:dyDescent="0.25">
      <c r="A1062" s="16" t="s">
        <v>1351</v>
      </c>
      <c r="B1062" s="17" t="s">
        <v>21</v>
      </c>
      <c r="C1062" s="17" t="s">
        <v>22</v>
      </c>
      <c r="D1062" s="32" t="s">
        <v>1352</v>
      </c>
      <c r="E1062" s="18">
        <v>1</v>
      </c>
      <c r="F1062" s="18">
        <v>5686.32</v>
      </c>
      <c r="G1062" s="19">
        <f t="shared" si="251"/>
        <v>5686.32</v>
      </c>
      <c r="H1062" s="18">
        <v>1</v>
      </c>
      <c r="I1062" s="36"/>
      <c r="J1062" s="19">
        <f t="shared" si="252"/>
        <v>0</v>
      </c>
    </row>
    <row r="1063" spans="1:10" ht="22.5" x14ac:dyDescent="0.25">
      <c r="A1063" s="16" t="s">
        <v>1378</v>
      </c>
      <c r="B1063" s="17" t="s">
        <v>21</v>
      </c>
      <c r="C1063" s="17" t="s">
        <v>22</v>
      </c>
      <c r="D1063" s="32" t="s">
        <v>1379</v>
      </c>
      <c r="E1063" s="18">
        <v>100</v>
      </c>
      <c r="F1063" s="18">
        <v>18.96</v>
      </c>
      <c r="G1063" s="19">
        <f t="shared" si="251"/>
        <v>1896</v>
      </c>
      <c r="H1063" s="18">
        <v>100</v>
      </c>
      <c r="I1063" s="36"/>
      <c r="J1063" s="19">
        <f t="shared" si="252"/>
        <v>0</v>
      </c>
    </row>
    <row r="1064" spans="1:10" ht="22.5" x14ac:dyDescent="0.25">
      <c r="A1064" s="16" t="s">
        <v>1359</v>
      </c>
      <c r="B1064" s="17" t="s">
        <v>21</v>
      </c>
      <c r="C1064" s="17" t="s">
        <v>46</v>
      </c>
      <c r="D1064" s="32" t="s">
        <v>1360</v>
      </c>
      <c r="E1064" s="18">
        <v>300</v>
      </c>
      <c r="F1064" s="18">
        <v>24.1</v>
      </c>
      <c r="G1064" s="19">
        <f t="shared" si="251"/>
        <v>7230</v>
      </c>
      <c r="H1064" s="18">
        <v>300</v>
      </c>
      <c r="I1064" s="36"/>
      <c r="J1064" s="19">
        <f t="shared" si="252"/>
        <v>0</v>
      </c>
    </row>
    <row r="1065" spans="1:10" ht="22.5" x14ac:dyDescent="0.25">
      <c r="A1065" s="16" t="s">
        <v>1380</v>
      </c>
      <c r="B1065" s="17" t="s">
        <v>21</v>
      </c>
      <c r="C1065" s="17" t="s">
        <v>22</v>
      </c>
      <c r="D1065" s="32" t="s">
        <v>1381</v>
      </c>
      <c r="E1065" s="18">
        <v>1</v>
      </c>
      <c r="F1065" s="18">
        <v>1004.24</v>
      </c>
      <c r="G1065" s="19">
        <f t="shared" si="251"/>
        <v>1004.24</v>
      </c>
      <c r="H1065" s="18">
        <v>1</v>
      </c>
      <c r="I1065" s="36"/>
      <c r="J1065" s="19">
        <f t="shared" si="252"/>
        <v>0</v>
      </c>
    </row>
    <row r="1066" spans="1:10" x14ac:dyDescent="0.25">
      <c r="A1066" s="20"/>
      <c r="B1066" s="20"/>
      <c r="C1066" s="20"/>
      <c r="D1066" s="33" t="s">
        <v>1382</v>
      </c>
      <c r="E1066" s="18">
        <v>1</v>
      </c>
      <c r="F1066" s="21">
        <f>SUM(G1053:G1065)</f>
        <v>29553.01</v>
      </c>
      <c r="G1066" s="21">
        <f t="shared" si="251"/>
        <v>29553.01</v>
      </c>
      <c r="H1066" s="18">
        <v>1</v>
      </c>
      <c r="I1066" s="21">
        <f>SUM(J1053:J1065)</f>
        <v>0</v>
      </c>
      <c r="J1066" s="21">
        <f t="shared" si="252"/>
        <v>0</v>
      </c>
    </row>
    <row r="1067" spans="1:10" ht="0.95" customHeight="1" x14ac:dyDescent="0.25">
      <c r="A1067" s="22"/>
      <c r="B1067" s="22"/>
      <c r="C1067" s="22"/>
      <c r="D1067" s="34"/>
      <c r="E1067" s="22"/>
      <c r="F1067" s="22"/>
      <c r="G1067" s="22"/>
      <c r="H1067" s="22"/>
      <c r="I1067" s="22"/>
      <c r="J1067" s="22"/>
    </row>
    <row r="1068" spans="1:10" ht="22.5" x14ac:dyDescent="0.25">
      <c r="A1068" s="12" t="s">
        <v>1383</v>
      </c>
      <c r="B1068" s="12" t="s">
        <v>9</v>
      </c>
      <c r="C1068" s="12" t="s">
        <v>10</v>
      </c>
      <c r="D1068" s="30" t="s">
        <v>1384</v>
      </c>
      <c r="E1068" s="13">
        <f t="shared" ref="E1068:J1068" si="253">E1076</f>
        <v>1</v>
      </c>
      <c r="F1068" s="13">
        <f t="shared" si="253"/>
        <v>9881.2999999999993</v>
      </c>
      <c r="G1068" s="13">
        <f t="shared" si="253"/>
        <v>9881.2999999999993</v>
      </c>
      <c r="H1068" s="13">
        <f t="shared" si="253"/>
        <v>1</v>
      </c>
      <c r="I1068" s="13">
        <f t="shared" si="253"/>
        <v>0</v>
      </c>
      <c r="J1068" s="13">
        <f t="shared" si="253"/>
        <v>0</v>
      </c>
    </row>
    <row r="1069" spans="1:10" x14ac:dyDescent="0.25">
      <c r="A1069" s="16" t="s">
        <v>1385</v>
      </c>
      <c r="B1069" s="17" t="s">
        <v>21</v>
      </c>
      <c r="C1069" s="17" t="s">
        <v>46</v>
      </c>
      <c r="D1069" s="32" t="s">
        <v>1386</v>
      </c>
      <c r="E1069" s="18">
        <v>75</v>
      </c>
      <c r="F1069" s="18">
        <v>28.73</v>
      </c>
      <c r="G1069" s="19">
        <f t="shared" ref="G1069:G1076" si="254">ROUND(E1069*F1069,2)</f>
        <v>2154.75</v>
      </c>
      <c r="H1069" s="18">
        <v>75</v>
      </c>
      <c r="I1069" s="36"/>
      <c r="J1069" s="19">
        <f t="shared" ref="J1069:J1076" si="255">ROUND(H1069*I1069,2)</f>
        <v>0</v>
      </c>
    </row>
    <row r="1070" spans="1:10" ht="22.5" x14ac:dyDescent="0.25">
      <c r="A1070" s="16" t="s">
        <v>1387</v>
      </c>
      <c r="B1070" s="17" t="s">
        <v>21</v>
      </c>
      <c r="C1070" s="17" t="s">
        <v>46</v>
      </c>
      <c r="D1070" s="32" t="s">
        <v>1388</v>
      </c>
      <c r="E1070" s="18">
        <v>100</v>
      </c>
      <c r="F1070" s="18">
        <v>16.21</v>
      </c>
      <c r="G1070" s="19">
        <f t="shared" si="254"/>
        <v>1621</v>
      </c>
      <c r="H1070" s="18">
        <v>100</v>
      </c>
      <c r="I1070" s="36"/>
      <c r="J1070" s="19">
        <f t="shared" si="255"/>
        <v>0</v>
      </c>
    </row>
    <row r="1071" spans="1:10" ht="22.5" x14ac:dyDescent="0.25">
      <c r="A1071" s="16" t="s">
        <v>1389</v>
      </c>
      <c r="B1071" s="17" t="s">
        <v>21</v>
      </c>
      <c r="C1071" s="17" t="s">
        <v>22</v>
      </c>
      <c r="D1071" s="32" t="s">
        <v>1390</v>
      </c>
      <c r="E1071" s="18">
        <v>3</v>
      </c>
      <c r="F1071" s="18">
        <v>427.28</v>
      </c>
      <c r="G1071" s="19">
        <f t="shared" si="254"/>
        <v>1281.8399999999999</v>
      </c>
      <c r="H1071" s="18">
        <v>3</v>
      </c>
      <c r="I1071" s="36"/>
      <c r="J1071" s="19">
        <f t="shared" si="255"/>
        <v>0</v>
      </c>
    </row>
    <row r="1072" spans="1:10" ht="22.5" x14ac:dyDescent="0.25">
      <c r="A1072" s="16" t="s">
        <v>1391</v>
      </c>
      <c r="B1072" s="17" t="s">
        <v>21</v>
      </c>
      <c r="C1072" s="17" t="s">
        <v>22</v>
      </c>
      <c r="D1072" s="32" t="s">
        <v>1392</v>
      </c>
      <c r="E1072" s="18">
        <v>6</v>
      </c>
      <c r="F1072" s="18">
        <v>170.26</v>
      </c>
      <c r="G1072" s="19">
        <f t="shared" si="254"/>
        <v>1021.56</v>
      </c>
      <c r="H1072" s="18">
        <v>6</v>
      </c>
      <c r="I1072" s="36"/>
      <c r="J1072" s="19">
        <f t="shared" si="255"/>
        <v>0</v>
      </c>
    </row>
    <row r="1073" spans="1:10" ht="22.5" x14ac:dyDescent="0.25">
      <c r="A1073" s="16" t="s">
        <v>1393</v>
      </c>
      <c r="B1073" s="17" t="s">
        <v>21</v>
      </c>
      <c r="C1073" s="17" t="s">
        <v>22</v>
      </c>
      <c r="D1073" s="32" t="s">
        <v>1394</v>
      </c>
      <c r="E1073" s="18">
        <v>16</v>
      </c>
      <c r="F1073" s="18">
        <v>32.17</v>
      </c>
      <c r="G1073" s="19">
        <f t="shared" si="254"/>
        <v>514.72</v>
      </c>
      <c r="H1073" s="18">
        <v>16</v>
      </c>
      <c r="I1073" s="36"/>
      <c r="J1073" s="19">
        <f t="shared" si="255"/>
        <v>0</v>
      </c>
    </row>
    <row r="1074" spans="1:10" ht="22.5" x14ac:dyDescent="0.25">
      <c r="A1074" s="16" t="s">
        <v>1395</v>
      </c>
      <c r="B1074" s="17" t="s">
        <v>21</v>
      </c>
      <c r="C1074" s="17" t="s">
        <v>1341</v>
      </c>
      <c r="D1074" s="32" t="s">
        <v>1396</v>
      </c>
      <c r="E1074" s="18">
        <v>0.7</v>
      </c>
      <c r="F1074" s="18">
        <v>2551.19</v>
      </c>
      <c r="G1074" s="19">
        <f t="shared" si="254"/>
        <v>1785.83</v>
      </c>
      <c r="H1074" s="18">
        <v>0.7</v>
      </c>
      <c r="I1074" s="36"/>
      <c r="J1074" s="19">
        <f t="shared" si="255"/>
        <v>0</v>
      </c>
    </row>
    <row r="1075" spans="1:10" ht="22.5" x14ac:dyDescent="0.25">
      <c r="A1075" s="16" t="s">
        <v>1397</v>
      </c>
      <c r="B1075" s="17" t="s">
        <v>21</v>
      </c>
      <c r="C1075" s="17" t="s">
        <v>22</v>
      </c>
      <c r="D1075" s="32" t="s">
        <v>1398</v>
      </c>
      <c r="E1075" s="18">
        <v>4</v>
      </c>
      <c r="F1075" s="18">
        <v>375.4</v>
      </c>
      <c r="G1075" s="19">
        <f t="shared" si="254"/>
        <v>1501.6</v>
      </c>
      <c r="H1075" s="18">
        <v>4</v>
      </c>
      <c r="I1075" s="36"/>
      <c r="J1075" s="19">
        <f t="shared" si="255"/>
        <v>0</v>
      </c>
    </row>
    <row r="1076" spans="1:10" x14ac:dyDescent="0.25">
      <c r="A1076" s="20"/>
      <c r="B1076" s="20"/>
      <c r="C1076" s="20"/>
      <c r="D1076" s="33" t="s">
        <v>1399</v>
      </c>
      <c r="E1076" s="18">
        <v>1</v>
      </c>
      <c r="F1076" s="21">
        <f>SUM(G1069:G1075)</f>
        <v>9881.2999999999993</v>
      </c>
      <c r="G1076" s="21">
        <f t="shared" si="254"/>
        <v>9881.2999999999993</v>
      </c>
      <c r="H1076" s="18">
        <v>1</v>
      </c>
      <c r="I1076" s="21">
        <f>SUM(J1069:J1075)</f>
        <v>0</v>
      </c>
      <c r="J1076" s="21">
        <f t="shared" si="255"/>
        <v>0</v>
      </c>
    </row>
    <row r="1077" spans="1:10" ht="0.95" customHeight="1" x14ac:dyDescent="0.25">
      <c r="A1077" s="22"/>
      <c r="B1077" s="22"/>
      <c r="C1077" s="22"/>
      <c r="D1077" s="34"/>
      <c r="E1077" s="22"/>
      <c r="F1077" s="22"/>
      <c r="G1077" s="22"/>
      <c r="H1077" s="22"/>
      <c r="I1077" s="22"/>
      <c r="J1077" s="22"/>
    </row>
    <row r="1078" spans="1:10" x14ac:dyDescent="0.25">
      <c r="A1078" s="12" t="s">
        <v>1400</v>
      </c>
      <c r="B1078" s="12" t="s">
        <v>9</v>
      </c>
      <c r="C1078" s="12" t="s">
        <v>10</v>
      </c>
      <c r="D1078" s="30" t="s">
        <v>1401</v>
      </c>
      <c r="E1078" s="13">
        <f t="shared" ref="E1078:J1078" si="256">E1082</f>
        <v>1</v>
      </c>
      <c r="F1078" s="13">
        <f t="shared" si="256"/>
        <v>3648.88</v>
      </c>
      <c r="G1078" s="13">
        <f t="shared" si="256"/>
        <v>3648.88</v>
      </c>
      <c r="H1078" s="13">
        <f t="shared" si="256"/>
        <v>1</v>
      </c>
      <c r="I1078" s="13">
        <f t="shared" si="256"/>
        <v>0</v>
      </c>
      <c r="J1078" s="13">
        <f t="shared" si="256"/>
        <v>0</v>
      </c>
    </row>
    <row r="1079" spans="1:10" ht="22.5" x14ac:dyDescent="0.25">
      <c r="A1079" s="16" t="s">
        <v>1402</v>
      </c>
      <c r="B1079" s="17" t="s">
        <v>21</v>
      </c>
      <c r="C1079" s="17" t="s">
        <v>1341</v>
      </c>
      <c r="D1079" s="32" t="s">
        <v>1403</v>
      </c>
      <c r="E1079" s="18">
        <v>2</v>
      </c>
      <c r="F1079" s="18">
        <v>598.58000000000004</v>
      </c>
      <c r="G1079" s="19">
        <f>ROUND(E1079*F1079,2)</f>
        <v>1197.1600000000001</v>
      </c>
      <c r="H1079" s="18">
        <v>2</v>
      </c>
      <c r="I1079" s="36"/>
      <c r="J1079" s="19">
        <f>ROUND(H1079*I1079,2)</f>
        <v>0</v>
      </c>
    </row>
    <row r="1080" spans="1:10" ht="22.5" x14ac:dyDescent="0.25">
      <c r="A1080" s="16" t="s">
        <v>1404</v>
      </c>
      <c r="B1080" s="17" t="s">
        <v>21</v>
      </c>
      <c r="C1080" s="17" t="s">
        <v>22</v>
      </c>
      <c r="D1080" s="32" t="s">
        <v>1405</v>
      </c>
      <c r="E1080" s="18">
        <v>1</v>
      </c>
      <c r="F1080" s="18">
        <v>1453.96</v>
      </c>
      <c r="G1080" s="19">
        <f>ROUND(E1080*F1080,2)</f>
        <v>1453.96</v>
      </c>
      <c r="H1080" s="18">
        <v>1</v>
      </c>
      <c r="I1080" s="36"/>
      <c r="J1080" s="19">
        <f>ROUND(H1080*I1080,2)</f>
        <v>0</v>
      </c>
    </row>
    <row r="1081" spans="1:10" x14ac:dyDescent="0.25">
      <c r="A1081" s="16" t="s">
        <v>1406</v>
      </c>
      <c r="B1081" s="17" t="s">
        <v>21</v>
      </c>
      <c r="C1081" s="17" t="s">
        <v>22</v>
      </c>
      <c r="D1081" s="32" t="s">
        <v>1407</v>
      </c>
      <c r="E1081" s="18">
        <v>1</v>
      </c>
      <c r="F1081" s="18">
        <v>997.76</v>
      </c>
      <c r="G1081" s="19">
        <f>ROUND(E1081*F1081,2)</f>
        <v>997.76</v>
      </c>
      <c r="H1081" s="18">
        <v>1</v>
      </c>
      <c r="I1081" s="36"/>
      <c r="J1081" s="19">
        <f>ROUND(H1081*I1081,2)</f>
        <v>0</v>
      </c>
    </row>
    <row r="1082" spans="1:10" x14ac:dyDescent="0.25">
      <c r="A1082" s="20"/>
      <c r="B1082" s="20"/>
      <c r="C1082" s="20"/>
      <c r="D1082" s="33" t="s">
        <v>1408</v>
      </c>
      <c r="E1082" s="18">
        <v>1</v>
      </c>
      <c r="F1082" s="21">
        <f>SUM(G1079:G1081)</f>
        <v>3648.88</v>
      </c>
      <c r="G1082" s="21">
        <f>ROUND(E1082*F1082,2)</f>
        <v>3648.88</v>
      </c>
      <c r="H1082" s="18">
        <v>1</v>
      </c>
      <c r="I1082" s="21">
        <f>SUM(J1079:J1081)</f>
        <v>0</v>
      </c>
      <c r="J1082" s="21">
        <f>ROUND(H1082*I1082,2)</f>
        <v>0</v>
      </c>
    </row>
    <row r="1083" spans="1:10" ht="0.95" customHeight="1" x14ac:dyDescent="0.25">
      <c r="A1083" s="22"/>
      <c r="B1083" s="22"/>
      <c r="C1083" s="22"/>
      <c r="D1083" s="34"/>
      <c r="E1083" s="22"/>
      <c r="F1083" s="22"/>
      <c r="G1083" s="22"/>
      <c r="H1083" s="22"/>
      <c r="I1083" s="22"/>
      <c r="J1083" s="22"/>
    </row>
    <row r="1084" spans="1:10" x14ac:dyDescent="0.25">
      <c r="A1084" s="20"/>
      <c r="B1084" s="20"/>
      <c r="C1084" s="20"/>
      <c r="D1084" s="33" t="s">
        <v>1409</v>
      </c>
      <c r="E1084" s="18">
        <v>1</v>
      </c>
      <c r="F1084" s="21">
        <f>G1038+G1052+G1068+G1078</f>
        <v>65608.509999999995</v>
      </c>
      <c r="G1084" s="21">
        <f>ROUND(E1084*F1084,2)</f>
        <v>65608.509999999995</v>
      </c>
      <c r="H1084" s="18">
        <v>1</v>
      </c>
      <c r="I1084" s="21">
        <f>J1038+J1052+J1068+J1078</f>
        <v>0</v>
      </c>
      <c r="J1084" s="21">
        <f>ROUND(H1084*I1084,2)</f>
        <v>0</v>
      </c>
    </row>
    <row r="1085" spans="1:10" ht="0.95" customHeight="1" x14ac:dyDescent="0.25">
      <c r="A1085" s="22"/>
      <c r="B1085" s="22"/>
      <c r="C1085" s="22"/>
      <c r="D1085" s="34"/>
      <c r="E1085" s="22"/>
      <c r="F1085" s="22"/>
      <c r="G1085" s="22"/>
      <c r="H1085" s="22"/>
      <c r="I1085" s="22"/>
      <c r="J1085" s="22"/>
    </row>
    <row r="1086" spans="1:10" x14ac:dyDescent="0.25">
      <c r="A1086" s="10" t="s">
        <v>1410</v>
      </c>
      <c r="B1086" s="10" t="s">
        <v>9</v>
      </c>
      <c r="C1086" s="10" t="s">
        <v>10</v>
      </c>
      <c r="D1086" s="29" t="s">
        <v>258</v>
      </c>
      <c r="E1086" s="11">
        <f t="shared" ref="E1086:J1086" si="257">E1089</f>
        <v>1</v>
      </c>
      <c r="F1086" s="11">
        <f t="shared" si="257"/>
        <v>4978.49</v>
      </c>
      <c r="G1086" s="11">
        <f t="shared" si="257"/>
        <v>4978.49</v>
      </c>
      <c r="H1086" s="11">
        <f t="shared" si="257"/>
        <v>1</v>
      </c>
      <c r="I1086" s="11">
        <f t="shared" si="257"/>
        <v>0</v>
      </c>
      <c r="J1086" s="11">
        <f t="shared" si="257"/>
        <v>0</v>
      </c>
    </row>
    <row r="1087" spans="1:10" ht="22.5" x14ac:dyDescent="0.25">
      <c r="A1087" s="16" t="s">
        <v>1411</v>
      </c>
      <c r="B1087" s="17" t="s">
        <v>21</v>
      </c>
      <c r="C1087" s="17" t="s">
        <v>22</v>
      </c>
      <c r="D1087" s="32" t="s">
        <v>1412</v>
      </c>
      <c r="E1087" s="18">
        <v>4</v>
      </c>
      <c r="F1087" s="18">
        <v>209.73</v>
      </c>
      <c r="G1087" s="19">
        <f>ROUND(E1087*F1087,2)</f>
        <v>838.92</v>
      </c>
      <c r="H1087" s="18">
        <v>4</v>
      </c>
      <c r="I1087" s="36"/>
      <c r="J1087" s="19">
        <f>ROUND(H1087*I1087,2)</f>
        <v>0</v>
      </c>
    </row>
    <row r="1088" spans="1:10" x14ac:dyDescent="0.25">
      <c r="A1088" s="16" t="s">
        <v>1413</v>
      </c>
      <c r="B1088" s="17" t="s">
        <v>21</v>
      </c>
      <c r="C1088" s="17" t="s">
        <v>22</v>
      </c>
      <c r="D1088" s="32" t="s">
        <v>1414</v>
      </c>
      <c r="E1088" s="18">
        <v>1</v>
      </c>
      <c r="F1088" s="18">
        <v>4139.57</v>
      </c>
      <c r="G1088" s="19">
        <f>ROUND(E1088*F1088,2)</f>
        <v>4139.57</v>
      </c>
      <c r="H1088" s="18">
        <v>1</v>
      </c>
      <c r="I1088" s="36"/>
      <c r="J1088" s="19">
        <f>ROUND(H1088*I1088,2)</f>
        <v>0</v>
      </c>
    </row>
    <row r="1089" spans="1:10" x14ac:dyDescent="0.25">
      <c r="A1089" s="20"/>
      <c r="B1089" s="20"/>
      <c r="C1089" s="20"/>
      <c r="D1089" s="33" t="s">
        <v>1415</v>
      </c>
      <c r="E1089" s="18">
        <v>1</v>
      </c>
      <c r="F1089" s="21">
        <f>SUM(G1087:G1088)</f>
        <v>4978.49</v>
      </c>
      <c r="G1089" s="21">
        <f>ROUND(E1089*F1089,2)</f>
        <v>4978.49</v>
      </c>
      <c r="H1089" s="18">
        <v>1</v>
      </c>
      <c r="I1089" s="21">
        <f>SUM(J1087:J1088)</f>
        <v>0</v>
      </c>
      <c r="J1089" s="21">
        <f>ROUND(H1089*I1089,2)</f>
        <v>0</v>
      </c>
    </row>
    <row r="1090" spans="1:10" ht="0.95" customHeight="1" x14ac:dyDescent="0.25">
      <c r="A1090" s="22"/>
      <c r="B1090" s="22"/>
      <c r="C1090" s="22"/>
      <c r="D1090" s="34"/>
      <c r="E1090" s="22"/>
      <c r="F1090" s="22"/>
      <c r="G1090" s="22"/>
      <c r="H1090" s="22"/>
      <c r="I1090" s="22"/>
      <c r="J1090" s="22"/>
    </row>
    <row r="1091" spans="1:10" x14ac:dyDescent="0.25">
      <c r="A1091" s="20"/>
      <c r="B1091" s="20"/>
      <c r="C1091" s="20"/>
      <c r="D1091" s="33" t="s">
        <v>1416</v>
      </c>
      <c r="E1091" s="18">
        <v>1</v>
      </c>
      <c r="F1091" s="21">
        <f>G630+G697+G833+G901+G1037+G1086</f>
        <v>1117645.98</v>
      </c>
      <c r="G1091" s="21">
        <f>ROUND(E1091*F1091,2)</f>
        <v>1117645.98</v>
      </c>
      <c r="H1091" s="18">
        <v>1</v>
      </c>
      <c r="I1091" s="21">
        <f>J630+J697+J833+J901+J1037+J1086</f>
        <v>0</v>
      </c>
      <c r="J1091" s="21">
        <f>ROUND(H1091*I1091,2)</f>
        <v>0</v>
      </c>
    </row>
    <row r="1092" spans="1:10" ht="0.95" customHeight="1" x14ac:dyDescent="0.25">
      <c r="A1092" s="22"/>
      <c r="B1092" s="22"/>
      <c r="C1092" s="22"/>
      <c r="D1092" s="34"/>
      <c r="E1092" s="22"/>
      <c r="F1092" s="22"/>
      <c r="G1092" s="22"/>
      <c r="H1092" s="22"/>
      <c r="I1092" s="22"/>
      <c r="J1092" s="22"/>
    </row>
    <row r="1093" spans="1:10" x14ac:dyDescent="0.25">
      <c r="A1093" s="8" t="s">
        <v>1417</v>
      </c>
      <c r="B1093" s="8" t="s">
        <v>9</v>
      </c>
      <c r="C1093" s="8" t="s">
        <v>10</v>
      </c>
      <c r="D1093" s="28" t="s">
        <v>1418</v>
      </c>
      <c r="E1093" s="9">
        <f t="shared" ref="E1093:J1093" si="258">E1115</f>
        <v>1</v>
      </c>
      <c r="F1093" s="9">
        <f t="shared" si="258"/>
        <v>1225733.6499999999</v>
      </c>
      <c r="G1093" s="9">
        <f t="shared" si="258"/>
        <v>1225733.6499999999</v>
      </c>
      <c r="H1093" s="9">
        <f t="shared" si="258"/>
        <v>1</v>
      </c>
      <c r="I1093" s="9">
        <f t="shared" si="258"/>
        <v>0</v>
      </c>
      <c r="J1093" s="9">
        <f t="shared" si="258"/>
        <v>0</v>
      </c>
    </row>
    <row r="1094" spans="1:10" x14ac:dyDescent="0.25">
      <c r="A1094" s="10" t="s">
        <v>1419</v>
      </c>
      <c r="B1094" s="10" t="s">
        <v>9</v>
      </c>
      <c r="C1094" s="10" t="s">
        <v>10</v>
      </c>
      <c r="D1094" s="29" t="s">
        <v>1420</v>
      </c>
      <c r="E1094" s="11">
        <f t="shared" ref="E1094:J1094" si="259">E1100</f>
        <v>1</v>
      </c>
      <c r="F1094" s="11">
        <f t="shared" si="259"/>
        <v>1169830.2</v>
      </c>
      <c r="G1094" s="11">
        <f t="shared" si="259"/>
        <v>1169830.2</v>
      </c>
      <c r="H1094" s="11">
        <f t="shared" si="259"/>
        <v>1</v>
      </c>
      <c r="I1094" s="11">
        <f t="shared" si="259"/>
        <v>0</v>
      </c>
      <c r="J1094" s="11">
        <f t="shared" si="259"/>
        <v>0</v>
      </c>
    </row>
    <row r="1095" spans="1:10" x14ac:dyDescent="0.25">
      <c r="A1095" s="16" t="s">
        <v>1421</v>
      </c>
      <c r="B1095" s="17" t="s">
        <v>21</v>
      </c>
      <c r="C1095" s="17" t="s">
        <v>22</v>
      </c>
      <c r="D1095" s="32" t="s">
        <v>1422</v>
      </c>
      <c r="E1095" s="18">
        <v>1</v>
      </c>
      <c r="F1095" s="18">
        <v>1048313.7</v>
      </c>
      <c r="G1095" s="19">
        <f t="shared" ref="G1095:G1100" si="260">ROUND(E1095*F1095,2)</f>
        <v>1048313.7</v>
      </c>
      <c r="H1095" s="18">
        <v>1</v>
      </c>
      <c r="I1095" s="36"/>
      <c r="J1095" s="19">
        <f t="shared" ref="J1095:J1100" si="261">ROUND(H1095*I1095,2)</f>
        <v>0</v>
      </c>
    </row>
    <row r="1096" spans="1:10" x14ac:dyDescent="0.25">
      <c r="A1096" s="16" t="s">
        <v>1423</v>
      </c>
      <c r="B1096" s="17" t="s">
        <v>21</v>
      </c>
      <c r="C1096" s="17" t="s">
        <v>22</v>
      </c>
      <c r="D1096" s="32" t="s">
        <v>1424</v>
      </c>
      <c r="E1096" s="18">
        <v>1</v>
      </c>
      <c r="F1096" s="18">
        <v>55125</v>
      </c>
      <c r="G1096" s="19">
        <f t="shared" si="260"/>
        <v>55125</v>
      </c>
      <c r="H1096" s="18">
        <v>1</v>
      </c>
      <c r="I1096" s="36"/>
      <c r="J1096" s="19">
        <f t="shared" si="261"/>
        <v>0</v>
      </c>
    </row>
    <row r="1097" spans="1:10" x14ac:dyDescent="0.25">
      <c r="A1097" s="16" t="s">
        <v>1425</v>
      </c>
      <c r="B1097" s="17" t="s">
        <v>21</v>
      </c>
      <c r="C1097" s="17" t="s">
        <v>22</v>
      </c>
      <c r="D1097" s="32" t="s">
        <v>1426</v>
      </c>
      <c r="E1097" s="18">
        <v>2</v>
      </c>
      <c r="F1097" s="18">
        <v>27520.5</v>
      </c>
      <c r="G1097" s="19">
        <f t="shared" si="260"/>
        <v>55041</v>
      </c>
      <c r="H1097" s="18">
        <v>2</v>
      </c>
      <c r="I1097" s="36"/>
      <c r="J1097" s="19">
        <f t="shared" si="261"/>
        <v>0</v>
      </c>
    </row>
    <row r="1098" spans="1:10" x14ac:dyDescent="0.25">
      <c r="A1098" s="16" t="s">
        <v>1427</v>
      </c>
      <c r="B1098" s="17" t="s">
        <v>21</v>
      </c>
      <c r="C1098" s="17" t="s">
        <v>22</v>
      </c>
      <c r="D1098" s="32" t="s">
        <v>1428</v>
      </c>
      <c r="E1098" s="18">
        <v>2</v>
      </c>
      <c r="F1098" s="18">
        <v>2231.25</v>
      </c>
      <c r="G1098" s="19">
        <f t="shared" si="260"/>
        <v>4462.5</v>
      </c>
      <c r="H1098" s="18">
        <v>2</v>
      </c>
      <c r="I1098" s="36"/>
      <c r="J1098" s="19">
        <f t="shared" si="261"/>
        <v>0</v>
      </c>
    </row>
    <row r="1099" spans="1:10" x14ac:dyDescent="0.25">
      <c r="A1099" s="16" t="s">
        <v>1429</v>
      </c>
      <c r="B1099" s="17" t="s">
        <v>21</v>
      </c>
      <c r="C1099" s="17" t="s">
        <v>22</v>
      </c>
      <c r="D1099" s="32" t="s">
        <v>1430</v>
      </c>
      <c r="E1099" s="18">
        <v>2</v>
      </c>
      <c r="F1099" s="18">
        <v>3444</v>
      </c>
      <c r="G1099" s="19">
        <f t="shared" si="260"/>
        <v>6888</v>
      </c>
      <c r="H1099" s="18">
        <v>2</v>
      </c>
      <c r="I1099" s="36"/>
      <c r="J1099" s="19">
        <f t="shared" si="261"/>
        <v>0</v>
      </c>
    </row>
    <row r="1100" spans="1:10" x14ac:dyDescent="0.25">
      <c r="A1100" s="20"/>
      <c r="B1100" s="20"/>
      <c r="C1100" s="20"/>
      <c r="D1100" s="33" t="s">
        <v>1431</v>
      </c>
      <c r="E1100" s="18">
        <v>1</v>
      </c>
      <c r="F1100" s="21">
        <f>SUM(G1095:G1099)</f>
        <v>1169830.2</v>
      </c>
      <c r="G1100" s="21">
        <f t="shared" si="260"/>
        <v>1169830.2</v>
      </c>
      <c r="H1100" s="18">
        <v>1</v>
      </c>
      <c r="I1100" s="21">
        <f>SUM(J1095:J1099)</f>
        <v>0</v>
      </c>
      <c r="J1100" s="21">
        <f t="shared" si="261"/>
        <v>0</v>
      </c>
    </row>
    <row r="1101" spans="1:10" ht="0.95" customHeight="1" x14ac:dyDescent="0.25">
      <c r="A1101" s="22"/>
      <c r="B1101" s="22"/>
      <c r="C1101" s="22"/>
      <c r="D1101" s="34"/>
      <c r="E1101" s="22"/>
      <c r="F1101" s="22"/>
      <c r="G1101" s="22"/>
      <c r="H1101" s="22"/>
      <c r="I1101" s="22"/>
      <c r="J1101" s="22"/>
    </row>
    <row r="1102" spans="1:10" x14ac:dyDescent="0.25">
      <c r="A1102" s="10" t="s">
        <v>1432</v>
      </c>
      <c r="B1102" s="10" t="s">
        <v>9</v>
      </c>
      <c r="C1102" s="10" t="s">
        <v>10</v>
      </c>
      <c r="D1102" s="29" t="s">
        <v>1433</v>
      </c>
      <c r="E1102" s="11">
        <f t="shared" ref="E1102:J1102" si="262">E1108</f>
        <v>1</v>
      </c>
      <c r="F1102" s="11">
        <f t="shared" si="262"/>
        <v>16108.45</v>
      </c>
      <c r="G1102" s="11">
        <f t="shared" si="262"/>
        <v>16108.45</v>
      </c>
      <c r="H1102" s="11">
        <f t="shared" si="262"/>
        <v>1</v>
      </c>
      <c r="I1102" s="11">
        <f t="shared" si="262"/>
        <v>0</v>
      </c>
      <c r="J1102" s="11">
        <f t="shared" si="262"/>
        <v>0</v>
      </c>
    </row>
    <row r="1103" spans="1:10" x14ac:dyDescent="0.25">
      <c r="A1103" s="16" t="s">
        <v>1434</v>
      </c>
      <c r="B1103" s="17" t="s">
        <v>21</v>
      </c>
      <c r="C1103" s="17" t="s">
        <v>22</v>
      </c>
      <c r="D1103" s="32" t="s">
        <v>1435</v>
      </c>
      <c r="E1103" s="18">
        <v>4</v>
      </c>
      <c r="F1103" s="18">
        <v>313.87</v>
      </c>
      <c r="G1103" s="19">
        <f t="shared" ref="G1103:G1108" si="263">ROUND(E1103*F1103,2)</f>
        <v>1255.48</v>
      </c>
      <c r="H1103" s="18">
        <v>4</v>
      </c>
      <c r="I1103" s="36"/>
      <c r="J1103" s="19">
        <f t="shared" ref="J1103:J1108" si="264">ROUND(H1103*I1103,2)</f>
        <v>0</v>
      </c>
    </row>
    <row r="1104" spans="1:10" x14ac:dyDescent="0.25">
      <c r="A1104" s="16" t="s">
        <v>1436</v>
      </c>
      <c r="B1104" s="17" t="s">
        <v>21</v>
      </c>
      <c r="C1104" s="17" t="s">
        <v>46</v>
      </c>
      <c r="D1104" s="32" t="s">
        <v>1437</v>
      </c>
      <c r="E1104" s="18">
        <v>53.73</v>
      </c>
      <c r="F1104" s="18">
        <v>46.75</v>
      </c>
      <c r="G1104" s="19">
        <f t="shared" si="263"/>
        <v>2511.88</v>
      </c>
      <c r="H1104" s="18">
        <v>53.73</v>
      </c>
      <c r="I1104" s="36"/>
      <c r="J1104" s="19">
        <f t="shared" si="264"/>
        <v>0</v>
      </c>
    </row>
    <row r="1105" spans="1:10" x14ac:dyDescent="0.25">
      <c r="A1105" s="16" t="s">
        <v>1438</v>
      </c>
      <c r="B1105" s="17" t="s">
        <v>21</v>
      </c>
      <c r="C1105" s="17" t="s">
        <v>46</v>
      </c>
      <c r="D1105" s="32" t="s">
        <v>1439</v>
      </c>
      <c r="E1105" s="18">
        <v>49.54</v>
      </c>
      <c r="F1105" s="18">
        <v>59.27</v>
      </c>
      <c r="G1105" s="19">
        <f t="shared" si="263"/>
        <v>2936.24</v>
      </c>
      <c r="H1105" s="18">
        <v>49.54</v>
      </c>
      <c r="I1105" s="36"/>
      <c r="J1105" s="19">
        <f t="shared" si="264"/>
        <v>0</v>
      </c>
    </row>
    <row r="1106" spans="1:10" x14ac:dyDescent="0.25">
      <c r="A1106" s="16" t="s">
        <v>1440</v>
      </c>
      <c r="B1106" s="17" t="s">
        <v>21</v>
      </c>
      <c r="C1106" s="17" t="s">
        <v>22</v>
      </c>
      <c r="D1106" s="32" t="s">
        <v>1441</v>
      </c>
      <c r="E1106" s="18">
        <v>1</v>
      </c>
      <c r="F1106" s="18">
        <v>5509.35</v>
      </c>
      <c r="G1106" s="19">
        <f t="shared" si="263"/>
        <v>5509.35</v>
      </c>
      <c r="H1106" s="18">
        <v>1</v>
      </c>
      <c r="I1106" s="36"/>
      <c r="J1106" s="19">
        <f t="shared" si="264"/>
        <v>0</v>
      </c>
    </row>
    <row r="1107" spans="1:10" x14ac:dyDescent="0.25">
      <c r="A1107" s="16" t="s">
        <v>1442</v>
      </c>
      <c r="B1107" s="17" t="s">
        <v>21</v>
      </c>
      <c r="C1107" s="17" t="s">
        <v>22</v>
      </c>
      <c r="D1107" s="32" t="s">
        <v>1443</v>
      </c>
      <c r="E1107" s="18">
        <v>1</v>
      </c>
      <c r="F1107" s="18">
        <v>3895.5</v>
      </c>
      <c r="G1107" s="19">
        <f t="shared" si="263"/>
        <v>3895.5</v>
      </c>
      <c r="H1107" s="18">
        <v>1</v>
      </c>
      <c r="I1107" s="36"/>
      <c r="J1107" s="19">
        <f t="shared" si="264"/>
        <v>0</v>
      </c>
    </row>
    <row r="1108" spans="1:10" x14ac:dyDescent="0.25">
      <c r="A1108" s="20"/>
      <c r="B1108" s="20"/>
      <c r="C1108" s="20"/>
      <c r="D1108" s="33" t="s">
        <v>1444</v>
      </c>
      <c r="E1108" s="18">
        <v>1</v>
      </c>
      <c r="F1108" s="21">
        <f>SUM(G1103:G1107)</f>
        <v>16108.45</v>
      </c>
      <c r="G1108" s="21">
        <f t="shared" si="263"/>
        <v>16108.45</v>
      </c>
      <c r="H1108" s="18">
        <v>1</v>
      </c>
      <c r="I1108" s="21">
        <f>SUM(J1103:J1107)</f>
        <v>0</v>
      </c>
      <c r="J1108" s="21">
        <f t="shared" si="264"/>
        <v>0</v>
      </c>
    </row>
    <row r="1109" spans="1:10" ht="0.95" customHeight="1" x14ac:dyDescent="0.25">
      <c r="A1109" s="22"/>
      <c r="B1109" s="22"/>
      <c r="C1109" s="22"/>
      <c r="D1109" s="34"/>
      <c r="E1109" s="22"/>
      <c r="F1109" s="22"/>
      <c r="G1109" s="22"/>
      <c r="H1109" s="22"/>
      <c r="I1109" s="22"/>
      <c r="J1109" s="22"/>
    </row>
    <row r="1110" spans="1:10" ht="22.5" x14ac:dyDescent="0.25">
      <c r="A1110" s="10" t="s">
        <v>1445</v>
      </c>
      <c r="B1110" s="10" t="s">
        <v>9</v>
      </c>
      <c r="C1110" s="10" t="s">
        <v>10</v>
      </c>
      <c r="D1110" s="29" t="s">
        <v>1446</v>
      </c>
      <c r="E1110" s="11">
        <f t="shared" ref="E1110:J1110" si="265">E1113</f>
        <v>1</v>
      </c>
      <c r="F1110" s="11">
        <f t="shared" si="265"/>
        <v>39795</v>
      </c>
      <c r="G1110" s="11">
        <f t="shared" si="265"/>
        <v>39795</v>
      </c>
      <c r="H1110" s="11">
        <f t="shared" si="265"/>
        <v>1</v>
      </c>
      <c r="I1110" s="11">
        <f t="shared" si="265"/>
        <v>0</v>
      </c>
      <c r="J1110" s="11">
        <f t="shared" si="265"/>
        <v>0</v>
      </c>
    </row>
    <row r="1111" spans="1:10" x14ac:dyDescent="0.25">
      <c r="A1111" s="16" t="s">
        <v>1447</v>
      </c>
      <c r="B1111" s="17" t="s">
        <v>21</v>
      </c>
      <c r="C1111" s="17" t="s">
        <v>22</v>
      </c>
      <c r="D1111" s="32" t="s">
        <v>1448</v>
      </c>
      <c r="E1111" s="18">
        <v>1</v>
      </c>
      <c r="F1111" s="18">
        <v>34020</v>
      </c>
      <c r="G1111" s="19">
        <f>ROUND(E1111*F1111,2)</f>
        <v>34020</v>
      </c>
      <c r="H1111" s="18">
        <v>1</v>
      </c>
      <c r="I1111" s="36"/>
      <c r="J1111" s="19">
        <f>ROUND(H1111*I1111,2)</f>
        <v>0</v>
      </c>
    </row>
    <row r="1112" spans="1:10" x14ac:dyDescent="0.25">
      <c r="A1112" s="16" t="s">
        <v>1449</v>
      </c>
      <c r="B1112" s="17" t="s">
        <v>21</v>
      </c>
      <c r="C1112" s="17" t="s">
        <v>22</v>
      </c>
      <c r="D1112" s="32" t="s">
        <v>1450</v>
      </c>
      <c r="E1112" s="18">
        <v>1</v>
      </c>
      <c r="F1112" s="18">
        <v>5775</v>
      </c>
      <c r="G1112" s="19">
        <f>ROUND(E1112*F1112,2)</f>
        <v>5775</v>
      </c>
      <c r="H1112" s="18">
        <v>1</v>
      </c>
      <c r="I1112" s="36"/>
      <c r="J1112" s="19">
        <f>ROUND(H1112*I1112,2)</f>
        <v>0</v>
      </c>
    </row>
    <row r="1113" spans="1:10" x14ac:dyDescent="0.25">
      <c r="A1113" s="20"/>
      <c r="B1113" s="20"/>
      <c r="C1113" s="20"/>
      <c r="D1113" s="33" t="s">
        <v>1451</v>
      </c>
      <c r="E1113" s="18">
        <v>1</v>
      </c>
      <c r="F1113" s="21">
        <f>SUM(G1111:G1112)</f>
        <v>39795</v>
      </c>
      <c r="G1113" s="21">
        <f>ROUND(E1113*F1113,2)</f>
        <v>39795</v>
      </c>
      <c r="H1113" s="18">
        <v>1</v>
      </c>
      <c r="I1113" s="21">
        <f>SUM(J1111:J1112)</f>
        <v>0</v>
      </c>
      <c r="J1113" s="21">
        <f>ROUND(H1113*I1113,2)</f>
        <v>0</v>
      </c>
    </row>
    <row r="1114" spans="1:10" ht="0.95" customHeight="1" x14ac:dyDescent="0.25">
      <c r="A1114" s="22"/>
      <c r="B1114" s="22"/>
      <c r="C1114" s="22"/>
      <c r="D1114" s="34"/>
      <c r="E1114" s="22"/>
      <c r="F1114" s="22"/>
      <c r="G1114" s="22"/>
      <c r="H1114" s="22"/>
      <c r="I1114" s="22"/>
      <c r="J1114" s="22"/>
    </row>
    <row r="1115" spans="1:10" x14ac:dyDescent="0.25">
      <c r="A1115" s="20"/>
      <c r="B1115" s="20"/>
      <c r="C1115" s="20"/>
      <c r="D1115" s="33" t="s">
        <v>1452</v>
      </c>
      <c r="E1115" s="18">
        <v>1</v>
      </c>
      <c r="F1115" s="21">
        <f>G1094+G1102+G1110</f>
        <v>1225733.6499999999</v>
      </c>
      <c r="G1115" s="21">
        <f>ROUND(E1115*F1115,2)</f>
        <v>1225733.6499999999</v>
      </c>
      <c r="H1115" s="18">
        <v>1</v>
      </c>
      <c r="I1115" s="21">
        <f>J1094+J1102+J1110</f>
        <v>0</v>
      </c>
      <c r="J1115" s="21">
        <f>ROUND(H1115*I1115,2)</f>
        <v>0</v>
      </c>
    </row>
    <row r="1116" spans="1:10" ht="0.95" customHeight="1" x14ac:dyDescent="0.25">
      <c r="A1116" s="22"/>
      <c r="B1116" s="22"/>
      <c r="C1116" s="22"/>
      <c r="D1116" s="34"/>
      <c r="E1116" s="22"/>
      <c r="F1116" s="22"/>
      <c r="G1116" s="22"/>
      <c r="H1116" s="22"/>
      <c r="I1116" s="22"/>
      <c r="J1116" s="22"/>
    </row>
    <row r="1117" spans="1:10" x14ac:dyDescent="0.25">
      <c r="A1117" s="8" t="s">
        <v>1453</v>
      </c>
      <c r="B1117" s="8" t="s">
        <v>9</v>
      </c>
      <c r="C1117" s="8" t="s">
        <v>10</v>
      </c>
      <c r="D1117" s="28" t="s">
        <v>1454</v>
      </c>
      <c r="E1117" s="9">
        <f t="shared" ref="E1117:J1117" si="266">E1119</f>
        <v>1</v>
      </c>
      <c r="F1117" s="9">
        <f t="shared" si="266"/>
        <v>36845.879999999997</v>
      </c>
      <c r="G1117" s="9">
        <f t="shared" si="266"/>
        <v>36845.879999999997</v>
      </c>
      <c r="H1117" s="9">
        <f t="shared" si="266"/>
        <v>1</v>
      </c>
      <c r="I1117" s="9">
        <f t="shared" si="266"/>
        <v>36845.879999999997</v>
      </c>
      <c r="J1117" s="9">
        <f t="shared" si="266"/>
        <v>36845.879999999997</v>
      </c>
    </row>
    <row r="1118" spans="1:10" x14ac:dyDescent="0.25">
      <c r="A1118" s="16" t="s">
        <v>1455</v>
      </c>
      <c r="B1118" s="17" t="s">
        <v>21</v>
      </c>
      <c r="C1118" s="17" t="s">
        <v>1456</v>
      </c>
      <c r="D1118" s="32" t="s">
        <v>1457</v>
      </c>
      <c r="E1118" s="18">
        <v>1</v>
      </c>
      <c r="F1118" s="18">
        <v>36845.879999999997</v>
      </c>
      <c r="G1118" s="19">
        <f>ROUND(E1118*F1118,2)</f>
        <v>36845.879999999997</v>
      </c>
      <c r="H1118" s="18">
        <v>1</v>
      </c>
      <c r="I1118" s="18">
        <v>36845.879999999997</v>
      </c>
      <c r="J1118" s="19">
        <f>ROUND(H1118*I1118,2)</f>
        <v>36845.879999999997</v>
      </c>
    </row>
    <row r="1119" spans="1:10" x14ac:dyDescent="0.25">
      <c r="A1119" s="20"/>
      <c r="B1119" s="20"/>
      <c r="C1119" s="20"/>
      <c r="D1119" s="33" t="s">
        <v>1458</v>
      </c>
      <c r="E1119" s="18">
        <v>1</v>
      </c>
      <c r="F1119" s="21">
        <f>G1118</f>
        <v>36845.879999999997</v>
      </c>
      <c r="G1119" s="21">
        <f>ROUND(E1119*F1119,2)</f>
        <v>36845.879999999997</v>
      </c>
      <c r="H1119" s="18">
        <v>1</v>
      </c>
      <c r="I1119" s="21">
        <f>J1118</f>
        <v>36845.879999999997</v>
      </c>
      <c r="J1119" s="21">
        <f>ROUND(H1119*I1119,2)</f>
        <v>36845.879999999997</v>
      </c>
    </row>
    <row r="1120" spans="1:10" ht="0.95" customHeight="1" x14ac:dyDescent="0.25">
      <c r="A1120" s="22"/>
      <c r="B1120" s="22"/>
      <c r="C1120" s="22"/>
      <c r="D1120" s="34"/>
      <c r="E1120" s="22"/>
      <c r="F1120" s="22"/>
      <c r="G1120" s="22"/>
      <c r="H1120" s="22"/>
      <c r="I1120" s="22"/>
      <c r="J1120" s="22"/>
    </row>
    <row r="1121" spans="1:10" x14ac:dyDescent="0.25">
      <c r="A1121" s="20"/>
      <c r="B1121" s="20"/>
      <c r="C1121" s="20"/>
      <c r="D1121" s="33" t="s">
        <v>1459</v>
      </c>
      <c r="E1121" s="25">
        <v>1</v>
      </c>
      <c r="F1121" s="21">
        <f>G5+G588+G629+G1093+G1117</f>
        <v>4467961.29</v>
      </c>
      <c r="G1121" s="21">
        <f>ROUND(E1121*F1121,2)</f>
        <v>4467961.29</v>
      </c>
      <c r="H1121" s="25">
        <v>1</v>
      </c>
      <c r="I1121" s="21">
        <f>J5+J588+J629+J1093+J1117</f>
        <v>36845.879999999997</v>
      </c>
      <c r="J1121" s="21">
        <f>ROUND(H1121*I1121,2)</f>
        <v>36845.879999999997</v>
      </c>
    </row>
    <row r="1122" spans="1:10" ht="0.95" customHeight="1" x14ac:dyDescent="0.25">
      <c r="A1122" s="22"/>
      <c r="B1122" s="22"/>
      <c r="C1122" s="22"/>
      <c r="D1122" s="34"/>
      <c r="E1122" s="22"/>
      <c r="F1122" s="22"/>
      <c r="G1122" s="22"/>
      <c r="H1122" s="22"/>
      <c r="I1122" s="22"/>
      <c r="J1122" s="22"/>
    </row>
    <row r="1123" spans="1:10" x14ac:dyDescent="0.25">
      <c r="A1123" s="37"/>
      <c r="B1123" s="38"/>
      <c r="C1123" s="38"/>
      <c r="D1123" s="39" t="s">
        <v>1460</v>
      </c>
      <c r="E1123" s="37"/>
      <c r="F1123" s="38"/>
      <c r="G1123" s="40">
        <f>G4</f>
        <v>4467961.29</v>
      </c>
      <c r="H1123" s="38"/>
      <c r="I1123" s="37"/>
      <c r="J1123" s="40">
        <f>J4</f>
        <v>36845.879999999997</v>
      </c>
    </row>
    <row r="1124" spans="1:10" x14ac:dyDescent="0.25">
      <c r="A1124" s="41"/>
      <c r="B1124" s="42"/>
      <c r="C1124" s="42"/>
      <c r="D1124" s="43" t="s">
        <v>1461</v>
      </c>
      <c r="E1124" s="44">
        <v>0.19</v>
      </c>
      <c r="F1124" s="42"/>
      <c r="G1124" s="45">
        <f>G1123*E1124</f>
        <v>848912.65</v>
      </c>
      <c r="H1124" s="46"/>
      <c r="I1124" s="51">
        <v>0.19</v>
      </c>
      <c r="J1124" s="45">
        <f>J1123*I1124</f>
        <v>7000.72</v>
      </c>
    </row>
    <row r="1125" spans="1:10" x14ac:dyDescent="0.25">
      <c r="A1125" s="41"/>
      <c r="B1125" s="42"/>
      <c r="C1125" s="42"/>
      <c r="D1125" s="43" t="s">
        <v>1462</v>
      </c>
      <c r="E1125" s="41"/>
      <c r="F1125" s="42"/>
      <c r="G1125" s="45">
        <f>G1123+G1124</f>
        <v>5316873.9400000004</v>
      </c>
      <c r="H1125" s="42"/>
      <c r="I1125" s="41"/>
      <c r="J1125" s="45">
        <f>J1123+J1124</f>
        <v>43846.6</v>
      </c>
    </row>
    <row r="1126" spans="1:10" x14ac:dyDescent="0.25">
      <c r="A1126" s="41"/>
      <c r="B1126" s="42"/>
      <c r="C1126" s="42"/>
      <c r="D1126" s="43" t="s">
        <v>1463</v>
      </c>
      <c r="E1126" s="44">
        <v>0.21</v>
      </c>
      <c r="F1126" s="42"/>
      <c r="G1126" s="45">
        <f>21*G1125%</f>
        <v>1116543.53</v>
      </c>
      <c r="H1126" s="42"/>
      <c r="I1126" s="44">
        <v>0.21</v>
      </c>
      <c r="J1126" s="45">
        <f>E1126*J1125</f>
        <v>9207.7900000000009</v>
      </c>
    </row>
    <row r="1127" spans="1:10" x14ac:dyDescent="0.25">
      <c r="A1127" s="47"/>
      <c r="B1127" s="48"/>
      <c r="C1127" s="48"/>
      <c r="D1127" s="49" t="s">
        <v>1464</v>
      </c>
      <c r="E1127" s="47"/>
      <c r="F1127" s="48"/>
      <c r="G1127" s="50">
        <f>G1125+G1126</f>
        <v>6433417.4699999997</v>
      </c>
      <c r="H1127" s="48"/>
      <c r="I1127" s="47"/>
      <c r="J1127" s="50">
        <f>J1125+J1126</f>
        <v>53054.39</v>
      </c>
    </row>
    <row r="1129" spans="1:10" ht="15.75" x14ac:dyDescent="0.25">
      <c r="A1129" s="52" t="s">
        <v>1474</v>
      </c>
      <c r="B1129" s="53"/>
      <c r="C1129" s="53"/>
      <c r="D1129" s="54"/>
      <c r="E1129" s="54"/>
      <c r="F1129" s="54"/>
      <c r="G1129" s="54"/>
      <c r="H1129" s="55"/>
      <c r="I1129" s="56"/>
      <c r="J1129" s="57"/>
    </row>
    <row r="1130" spans="1:10" ht="18.75" x14ac:dyDescent="0.25">
      <c r="A1130" s="73" t="s">
        <v>1475</v>
      </c>
      <c r="B1130" s="58"/>
      <c r="C1130" s="58"/>
      <c r="D1130" s="59"/>
      <c r="E1130" s="60"/>
      <c r="F1130" s="60"/>
      <c r="G1130" s="60"/>
      <c r="H1130" s="61"/>
      <c r="I1130" s="61"/>
      <c r="J1130" s="62"/>
    </row>
    <row r="1131" spans="1:10" ht="18.75" x14ac:dyDescent="0.25">
      <c r="A1131" s="74" t="s">
        <v>1476</v>
      </c>
      <c r="B1131" s="63"/>
      <c r="C1131" s="63"/>
      <c r="D1131" s="64"/>
      <c r="E1131" s="65"/>
      <c r="F1131" s="65"/>
      <c r="G1131" s="65"/>
      <c r="H1131" s="66"/>
      <c r="I1131" s="66"/>
      <c r="J1131" s="67"/>
    </row>
    <row r="1132" spans="1:10" ht="18.75" x14ac:dyDescent="0.25">
      <c r="A1132" s="75" t="s">
        <v>1477</v>
      </c>
      <c r="B1132" s="68"/>
      <c r="C1132" s="68"/>
      <c r="D1132" s="69"/>
      <c r="E1132" s="70"/>
      <c r="F1132" s="70"/>
      <c r="G1132" s="70"/>
      <c r="H1132" s="71"/>
      <c r="I1132" s="71"/>
      <c r="J1132" s="72"/>
    </row>
    <row r="1134" spans="1:10" x14ac:dyDescent="0.25">
      <c r="A1134" s="80" t="s">
        <v>1466</v>
      </c>
      <c r="B1134" s="81"/>
      <c r="C1134" s="81"/>
      <c r="D1134" s="81"/>
      <c r="E1134" s="81"/>
      <c r="F1134" s="81"/>
      <c r="G1134" s="81"/>
      <c r="H1134" s="81"/>
      <c r="I1134" s="81"/>
      <c r="J1134" s="81"/>
    </row>
    <row r="1135" spans="1:10" x14ac:dyDescent="0.25">
      <c r="A1135" s="80"/>
      <c r="B1135" s="81"/>
      <c r="C1135" s="81"/>
      <c r="D1135" s="81"/>
      <c r="E1135" s="81"/>
      <c r="F1135" s="81"/>
      <c r="G1135" s="81"/>
      <c r="H1135" s="81"/>
      <c r="I1135" s="81"/>
      <c r="J1135" s="81"/>
    </row>
    <row r="1136" spans="1:10" x14ac:dyDescent="0.25">
      <c r="A1136" s="80" t="s">
        <v>1467</v>
      </c>
      <c r="B1136" s="81"/>
      <c r="C1136" s="81"/>
      <c r="D1136" s="81"/>
      <c r="E1136" s="81"/>
      <c r="F1136" s="81"/>
      <c r="G1136" s="81"/>
      <c r="H1136" s="81"/>
      <c r="I1136" s="81"/>
      <c r="J1136" s="81"/>
    </row>
    <row r="1137" spans="1:10" x14ac:dyDescent="0.25">
      <c r="A1137" s="80"/>
      <c r="B1137" s="81"/>
      <c r="C1137" s="81"/>
      <c r="D1137" s="81"/>
      <c r="E1137" s="81"/>
      <c r="F1137" s="81"/>
      <c r="G1137" s="81"/>
      <c r="H1137" s="81"/>
      <c r="I1137" s="81"/>
      <c r="J1137" s="81"/>
    </row>
    <row r="1138" spans="1:10" x14ac:dyDescent="0.25">
      <c r="A1138" s="76" t="s">
        <v>1468</v>
      </c>
      <c r="B1138" s="76"/>
      <c r="C1138" s="76"/>
      <c r="D1138" s="76" t="s">
        <v>1469</v>
      </c>
      <c r="E1138" s="76"/>
      <c r="F1138" s="76"/>
      <c r="G1138" s="76"/>
      <c r="H1138" s="76"/>
      <c r="I1138" s="76"/>
      <c r="J1138" s="76"/>
    </row>
    <row r="1139" spans="1:10" x14ac:dyDescent="0.25">
      <c r="A1139" s="76"/>
      <c r="B1139" s="76"/>
      <c r="C1139" s="76"/>
      <c r="D1139" s="76"/>
      <c r="E1139" s="76"/>
      <c r="F1139" s="76"/>
      <c r="G1139" s="76"/>
      <c r="H1139" s="76"/>
      <c r="I1139" s="76"/>
      <c r="J1139" s="76"/>
    </row>
    <row r="1140" spans="1:10" x14ac:dyDescent="0.25">
      <c r="A1140" s="77" t="s">
        <v>1470</v>
      </c>
      <c r="B1140" s="77"/>
      <c r="C1140" s="77"/>
      <c r="D1140" s="77" t="s">
        <v>1471</v>
      </c>
      <c r="E1140" s="77"/>
      <c r="F1140" s="77"/>
      <c r="G1140" s="77"/>
      <c r="H1140" s="77"/>
      <c r="I1140" s="77"/>
      <c r="J1140" s="77"/>
    </row>
    <row r="1141" spans="1:10" x14ac:dyDescent="0.25">
      <c r="A1141" s="77"/>
      <c r="B1141" s="77"/>
      <c r="C1141" s="77"/>
      <c r="D1141" s="77"/>
      <c r="E1141" s="77"/>
      <c r="F1141" s="77"/>
      <c r="G1141" s="77"/>
      <c r="H1141" s="77"/>
      <c r="I1141" s="77"/>
      <c r="J1141" s="77"/>
    </row>
    <row r="1142" spans="1:10" x14ac:dyDescent="0.25">
      <c r="A1142" s="77"/>
      <c r="B1142" s="77"/>
      <c r="C1142" s="77"/>
      <c r="D1142" s="77"/>
      <c r="E1142" s="77"/>
      <c r="F1142" s="77"/>
      <c r="G1142" s="77"/>
      <c r="H1142" s="77"/>
      <c r="I1142" s="77"/>
      <c r="J1142" s="77"/>
    </row>
  </sheetData>
  <sheetProtection algorithmName="SHA-512" hashValue="L8gnXmWFdt/3mNQ8mUcfjHHmuYN75mVp+YsCnTU1Ly2Dts2OrOZYy3er5csrZgs1wppqiW5Dvx8yvDI5eioNaw==" saltValue="SnI2nYab+z6gCxVETRY77w==" spinCount="100000" sheet="1" selectLockedCells="1"/>
  <mergeCells count="10">
    <mergeCell ref="A1138:C1139"/>
    <mergeCell ref="D1138:J1139"/>
    <mergeCell ref="A1140:C1142"/>
    <mergeCell ref="D1140:J1142"/>
    <mergeCell ref="F2:G2"/>
    <mergeCell ref="I2:J2"/>
    <mergeCell ref="A1134:A1135"/>
    <mergeCell ref="B1134:J1135"/>
    <mergeCell ref="A1136:A1137"/>
    <mergeCell ref="B1136:J1137"/>
  </mergeCells>
  <dataValidations count="4">
    <dataValidation type="list" allowBlank="1" showInputMessage="1" showErrorMessage="1" sqref="B4:B1122" xr:uid="{66FDFBCA-2AC5-455B-90F6-9D0C061FECF9}">
      <formula1>"Capítulo,Partida,Mano de obra,Maquinaria,Material,Otros,Tarea,"</formula1>
    </dataValidation>
    <dataValidation type="decimal" operator="lessThanOrEqual" allowBlank="1" showErrorMessage="1" errorTitle="ERROR" error="El importe por partida ofertado no podrá ser superior al de licitación" sqref="I9:I27 I32:I38 I42:I43 I47:I50 I54:I59 I65:I77 I82:I87 I91:I92 I99:I109 I113 I119:I123 I127:I138 I143:I146 I150 I154:I162 I171:I176 I180:I181 I185:I190 I197:I201 I205:I212 I219:I223 I227:I236 I243:I246 I250:I258 I262:I267 I274:I277 I281:I288 I292:I299 I306:I309 I313:I317 I321:I325 I332:I335 I342:I347 I351:I354 I361:I371 I375:I380 I386:I389 I398:I402 I406:I410 I414:I418 I425:I429 I433:I442 I448:I454 I461:I463 I469:I470 I474:I479 I483:I493 I500:I509 I513:I528 I532:I536 I540 I546:I557 I562:I573 I577:I581 I590:I595 I599:I609 I613 I617 I621:I624 I633:I649 I656:I658 I661 I666:I669 I673:I675 I681:I682 I686:I692 I699:I717 I721:I736 I740:I742 I746:I754 I758:I771 I775:I783 I787:I800 I804:I811 I815 I819 I823:I828 I835:I838 I842:I853 I857:I866 I870:I876 I880:I887 I891:I896 I903:I906 I910:I942 I946:I977 I981 I985:I996 I1000:I1006 I1010:I1015 I1019:I1027 I1031:I1032 I1039:I1049 I1053:I1065 I1069:I1075 I1079:I1081 I1087:I1088 I1095:I1099 I1103:I1107 I1111:I1112" xr:uid="{A76C1632-4F23-44AD-BA47-9D32169097C6}">
      <formula1>F9</formula1>
    </dataValidation>
    <dataValidation type="whole" allowBlank="1" showErrorMessage="1" errorTitle="ERROR" error="El valor debe estar comprendido entre 0 y 19%" sqref="H1124" xr:uid="{F1ED4178-3ABA-4357-8EEF-5AFCB825DAFE}">
      <formula1>0</formula1>
      <formula2>19</formula2>
    </dataValidation>
    <dataValidation type="decimal" allowBlank="1" showErrorMessage="1" errorTitle="ERROR" error="El BI+GG debe estar comprendido entre el 0 y 19%" sqref="I1124" xr:uid="{C7BC83F5-07B2-49D0-A477-69977BD824C1}">
      <formula1>0</formula1>
      <formula2>0.19</formula2>
    </dataValidation>
  </dataValidations>
  <printOptions horizontalCentered="1"/>
  <pageMargins left="0.59055118110236227" right="0.59055118110236227" top="0.59055118110236227" bottom="0.59055118110236227" header="0.31496062992125984" footer="0.31496062992125984"/>
  <pageSetup paperSize="9" scale="77" fitToHeight="50" orientation="portrait" r:id="rId1"/>
  <ignoredErrors>
    <ignoredError sqref="G1126 J1126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Cañete Mora, Francisco José</cp:lastModifiedBy>
  <cp:lastPrinted>2022-02-16T12:59:38Z</cp:lastPrinted>
  <dcterms:created xsi:type="dcterms:W3CDTF">2022-02-16T08:48:05Z</dcterms:created>
  <dcterms:modified xsi:type="dcterms:W3CDTF">2022-08-26T07:46:46Z</dcterms:modified>
</cp:coreProperties>
</file>