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274_6000010346_SuS_SUMIN MATERIAL NO MATRICUL PARA CANCELAS\2. Licitacion\A_publicar\"/>
    </mc:Choice>
  </mc:AlternateContent>
  <xr:revisionPtr revIDLastSave="0" documentId="13_ncr:1_{C824342C-ACD9-40DE-9203-0AE8F54C11D3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 OFERTA ECONÓMICA" sheetId="1" r:id="rId1"/>
    <sheet name="ANEXO COMPLEMENTARIO" sheetId="2" r:id="rId2"/>
  </sheets>
  <definedNames>
    <definedName name="_xlnm.Print_Area" localSheetId="0">' OFERTA ECONÓMICA'!$A$1:$E$29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19" i="1" l="1"/>
  <c r="E18" i="1"/>
  <c r="E17" i="1"/>
  <c r="E16" i="1" l="1"/>
  <c r="E7" i="1" l="1"/>
  <c r="E8" i="1"/>
  <c r="E9" i="1"/>
  <c r="E10" i="1"/>
  <c r="E11" i="1"/>
  <c r="E12" i="1"/>
  <c r="E13" i="1"/>
  <c r="E14" i="1"/>
  <c r="E15" i="1"/>
  <c r="E20" i="1" l="1"/>
  <c r="E21" i="1" s="1"/>
  <c r="E22" i="1" l="1"/>
  <c r="E23" i="1" s="1"/>
  <c r="E24" i="1" s="1"/>
  <c r="E25" i="1" s="1"/>
</calcChain>
</file>

<file path=xl/sharedStrings.xml><?xml version="1.0" encoding="utf-8"?>
<sst xmlns="http://schemas.openxmlformats.org/spreadsheetml/2006/main" count="31" uniqueCount="30">
  <si>
    <t>CONCEPTO</t>
  </si>
  <si>
    <t>CANTIDAD</t>
  </si>
  <si>
    <t>PRECIO máximo/Ud</t>
  </si>
  <si>
    <t>PRECIO ofertado/Ud</t>
  </si>
  <si>
    <t>TOTAL</t>
  </si>
  <si>
    <t>Goma banda 490040 o similar, compatible con el resto de elementos de banda de seguridad ya usados en Metro</t>
  </si>
  <si>
    <t>Goma banda EPE025/040A0K o similar, compatible con el resto de elementos de banda de seguridad ya usados en Metro</t>
  </si>
  <si>
    <t>Tapas de Sellado</t>
  </si>
  <si>
    <t>Centralita APRIMATIC AT70 SF7 (o similar)</t>
  </si>
  <si>
    <t xml:space="preserve">Actuador (brazo) APRIMATIC o similar ST40 4M SP sin bomba </t>
  </si>
  <si>
    <t xml:space="preserve">Suministro de cierre de aluminio lacado M2 </t>
  </si>
  <si>
    <t>TOTAL OFERTA (IVA no incluido)</t>
  </si>
  <si>
    <t>IVA (21%)</t>
  </si>
  <si>
    <t>TOTAL OFERTA (IVA incluido)</t>
  </si>
  <si>
    <t>ANEXO I: LISTADO DE MATERIALES</t>
  </si>
  <si>
    <t>Gastos Generales</t>
  </si>
  <si>
    <t>Beneficio industrial</t>
  </si>
  <si>
    <t>Total</t>
  </si>
  <si>
    <t>Deberán tenerse en cuenta las notas del apartado 27 del cuadro resumen del Pliego de Condiciones Particulares</t>
  </si>
  <si>
    <t>PRECIO/Ud</t>
  </si>
  <si>
    <t>Cable espiral de conexión U.E control red con banda de seguridad, IEMMEQU &lt;HAR&gt; H05BQ-F 2X0,75 mm2 TB28 FLEX 165539 o similar</t>
  </si>
  <si>
    <t>U. E. Control Red (UC SG RED 133 o similar, compatible con las bandas de seguridad instaladas en Metro)</t>
  </si>
  <si>
    <t>Elemento sensor de banda de seguridad compatible con el resto de elementos de banda de seguridad ya usados en Metro (SENSOR TPE 18 referencia 7500270 APRIMATIC o similar)</t>
  </si>
  <si>
    <t xml:space="preserve">Diodos BSB EHD - TERMINAL BSB DIODO Clemsa o similar     </t>
  </si>
  <si>
    <t>Tiras selladoras  25mm x 50m Scotch-Weld™ 5313 Preformed Sealant Strip O SIMILAR</t>
  </si>
  <si>
    <t>Motor APRIMATIC 65 6M C-SH/PRESA o similar 230V 200W para cerradura hidráulica</t>
  </si>
  <si>
    <t>Motor APRIMATIC FORTY 65 SP o similar  230V 200W para cerradura con electroimán</t>
  </si>
  <si>
    <t>Suministro de electroimán ME 211, 24 V (Openers &amp;Closers o similar)</t>
  </si>
  <si>
    <t>Placa de presión que incluye cable de 2,5m  1004065 APRIMATIC O SIMILAR</t>
  </si>
  <si>
    <t xml:space="preserve">Perfil metálico para elaboración de bandas de seguridad PERFIL C25 M SUP. y
PERFIL C25 M INF.(barra de 6 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</si>
</sst>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7EB0DE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3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8" fontId="2" fillId="2" borderId="1" xfId="0" applyNumberFormat="1" applyFont="1" applyFill="1" applyBorder="1" applyAlignment="1" applyProtection="1">
      <alignment horizontal="right" vertical="center" wrapText="1"/>
    </xf>
    <xf numFmtId="0" fontId="0" fillId="2" borderId="0" xfId="0" applyFill="1" applyProtection="1"/>
    <xf numFmtId="8" fontId="5" fillId="3" borderId="1" xfId="0" applyNumberFormat="1" applyFont="1" applyFill="1" applyBorder="1" applyAlignment="1" applyProtection="1">
      <alignment horizontal="right" vertical="center"/>
    </xf>
    <xf numFmtId="8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 vertical="center" wrapText="1"/>
    </xf>
    <xf numFmtId="8" fontId="2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/>
    <xf numFmtId="9" fontId="2" fillId="2" borderId="1" xfId="1" applyFont="1" applyFill="1" applyBorder="1" applyAlignment="1" applyProtection="1">
      <alignment horizontal="right" vertical="center" wrapText="1"/>
    </xf>
    <xf numFmtId="9" fontId="2" fillId="5" borderId="1" xfId="1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5" fillId="3" borderId="1" xfId="0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2F2F"/>
      <color rgb="FFFF3F3F"/>
      <color rgb="FFFADDCA"/>
      <color rgb="FF7EB0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"/>
  <sheetViews>
    <sheetView tabSelected="1" topLeftCell="A10" workbookViewId="0">
      <selection activeCell="A23" sqref="A23:D23"/>
    </sheetView>
  </sheetViews>
  <sheetFormatPr baseColWidth="10" defaultColWidth="11.42578125" defaultRowHeight="15" x14ac:dyDescent="0.25"/>
  <cols>
    <col min="1" max="1" width="45.28515625" style="5" customWidth="1"/>
    <col min="2" max="2" width="10.28515625" style="5" bestFit="1" customWidth="1"/>
    <col min="3" max="3" width="11.5703125" style="5" bestFit="1" customWidth="1"/>
    <col min="4" max="4" width="12.140625" style="5" bestFit="1" customWidth="1"/>
    <col min="5" max="5" width="13.85546875" style="5" customWidth="1"/>
    <col min="6" max="6" width="11.42578125" style="5"/>
    <col min="7" max="7" width="12" style="5" bestFit="1" customWidth="1"/>
    <col min="8" max="16384" width="11.42578125" style="5"/>
  </cols>
  <sheetData>
    <row r="1" spans="1:5" ht="15.75" customHeight="1" x14ac:dyDescent="0.25">
      <c r="A1" s="21" t="s">
        <v>14</v>
      </c>
      <c r="B1" s="21"/>
      <c r="C1" s="21"/>
      <c r="D1" s="21"/>
      <c r="E1" s="21"/>
    </row>
    <row r="2" spans="1:5" ht="15" customHeight="1" x14ac:dyDescent="0.25">
      <c r="A2" s="22"/>
      <c r="B2" s="22"/>
      <c r="C2" s="22"/>
      <c r="D2" s="22"/>
      <c r="E2" s="22"/>
    </row>
    <row r="3" spans="1:5" ht="3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 ht="51" customHeight="1" x14ac:dyDescent="0.25">
      <c r="A4" s="2" t="s">
        <v>20</v>
      </c>
      <c r="B4" s="3">
        <v>24</v>
      </c>
      <c r="C4" s="4">
        <v>32.07</v>
      </c>
      <c r="D4" s="11"/>
      <c r="E4" s="4">
        <f>+B4*D4</f>
        <v>0</v>
      </c>
    </row>
    <row r="5" spans="1:5" ht="45" x14ac:dyDescent="0.25">
      <c r="A5" s="2" t="s">
        <v>21</v>
      </c>
      <c r="B5" s="3">
        <v>8</v>
      </c>
      <c r="C5" s="4">
        <v>90.52</v>
      </c>
      <c r="D5" s="11"/>
      <c r="E5" s="4">
        <f>+B5*D5</f>
        <v>0</v>
      </c>
    </row>
    <row r="6" spans="1:5" ht="45" x14ac:dyDescent="0.25">
      <c r="A6" s="2" t="s">
        <v>5</v>
      </c>
      <c r="B6" s="3">
        <v>160</v>
      </c>
      <c r="C6" s="4">
        <v>35.71</v>
      </c>
      <c r="D6" s="11"/>
      <c r="E6" s="4">
        <f>+B6*D6</f>
        <v>0</v>
      </c>
    </row>
    <row r="7" spans="1:5" ht="45" x14ac:dyDescent="0.25">
      <c r="A7" s="2" t="s">
        <v>6</v>
      </c>
      <c r="B7" s="3">
        <v>160</v>
      </c>
      <c r="C7" s="4">
        <v>41.92</v>
      </c>
      <c r="D7" s="11"/>
      <c r="E7" s="4">
        <f t="shared" ref="E7:E15" si="0">+B7*D7</f>
        <v>0</v>
      </c>
    </row>
    <row r="8" spans="1:5" ht="60" x14ac:dyDescent="0.25">
      <c r="A8" s="2" t="s">
        <v>22</v>
      </c>
      <c r="B8" s="3">
        <v>160</v>
      </c>
      <c r="C8" s="4">
        <v>16.86</v>
      </c>
      <c r="D8" s="11"/>
      <c r="E8" s="4">
        <f t="shared" si="0"/>
        <v>0</v>
      </c>
    </row>
    <row r="9" spans="1:5" ht="30" x14ac:dyDescent="0.25">
      <c r="A9" s="2" t="s">
        <v>23</v>
      </c>
      <c r="B9" s="3">
        <v>82</v>
      </c>
      <c r="C9" s="4">
        <v>38.049999999999997</v>
      </c>
      <c r="D9" s="11"/>
      <c r="E9" s="4">
        <f t="shared" si="0"/>
        <v>0</v>
      </c>
    </row>
    <row r="10" spans="1:5" ht="18.75" customHeight="1" x14ac:dyDescent="0.25">
      <c r="A10" s="2" t="s">
        <v>7</v>
      </c>
      <c r="B10" s="3">
        <v>80</v>
      </c>
      <c r="C10" s="4">
        <v>5.68</v>
      </c>
      <c r="D10" s="11"/>
      <c r="E10" s="4">
        <f t="shared" si="0"/>
        <v>0</v>
      </c>
    </row>
    <row r="11" spans="1:5" ht="30" x14ac:dyDescent="0.25">
      <c r="A11" s="2" t="s">
        <v>24</v>
      </c>
      <c r="B11" s="15">
        <v>8</v>
      </c>
      <c r="C11" s="4">
        <v>285.45</v>
      </c>
      <c r="D11" s="11"/>
      <c r="E11" s="4">
        <f t="shared" si="0"/>
        <v>0</v>
      </c>
    </row>
    <row r="12" spans="1:5" ht="30" x14ac:dyDescent="0.25">
      <c r="A12" s="2" t="s">
        <v>25</v>
      </c>
      <c r="B12" s="8">
        <v>16</v>
      </c>
      <c r="C12" s="4">
        <v>601.39</v>
      </c>
      <c r="D12" s="11"/>
      <c r="E12" s="4">
        <f t="shared" si="0"/>
        <v>0</v>
      </c>
    </row>
    <row r="13" spans="1:5" ht="63.75" customHeight="1" x14ac:dyDescent="0.25">
      <c r="A13" s="2" t="s">
        <v>26</v>
      </c>
      <c r="B13" s="8">
        <v>16</v>
      </c>
      <c r="C13" s="4">
        <v>390.08</v>
      </c>
      <c r="D13" s="11"/>
      <c r="E13" s="4">
        <f t="shared" si="0"/>
        <v>0</v>
      </c>
    </row>
    <row r="14" spans="1:5" ht="18.75" customHeight="1" x14ac:dyDescent="0.25">
      <c r="A14" s="2" t="s">
        <v>8</v>
      </c>
      <c r="B14" s="8">
        <v>16</v>
      </c>
      <c r="C14" s="4">
        <v>260.88</v>
      </c>
      <c r="D14" s="11"/>
      <c r="E14" s="4">
        <f t="shared" si="0"/>
        <v>0</v>
      </c>
    </row>
    <row r="15" spans="1:5" ht="30" x14ac:dyDescent="0.25">
      <c r="A15" s="2" t="s">
        <v>9</v>
      </c>
      <c r="B15" s="8">
        <v>16</v>
      </c>
      <c r="C15" s="4">
        <v>229.53</v>
      </c>
      <c r="D15" s="11"/>
      <c r="E15" s="4">
        <f t="shared" si="0"/>
        <v>0</v>
      </c>
    </row>
    <row r="16" spans="1:5" ht="18.75" customHeight="1" x14ac:dyDescent="0.25">
      <c r="A16" s="2" t="s">
        <v>10</v>
      </c>
      <c r="B16" s="8">
        <v>16</v>
      </c>
      <c r="C16" s="4">
        <v>186.28</v>
      </c>
      <c r="D16" s="11"/>
      <c r="E16" s="4">
        <f>+B16*D16</f>
        <v>0</v>
      </c>
    </row>
    <row r="17" spans="1:5" ht="30" x14ac:dyDescent="0.25">
      <c r="A17" s="2" t="s">
        <v>27</v>
      </c>
      <c r="B17" s="10">
        <v>12</v>
      </c>
      <c r="C17" s="4">
        <v>209.27</v>
      </c>
      <c r="D17" s="11"/>
      <c r="E17" s="4">
        <f t="shared" ref="E17:E19" si="1">+B17*D17</f>
        <v>0</v>
      </c>
    </row>
    <row r="18" spans="1:5" ht="30" x14ac:dyDescent="0.25">
      <c r="A18" s="2" t="s">
        <v>28</v>
      </c>
      <c r="B18" s="10">
        <v>10</v>
      </c>
      <c r="C18" s="4">
        <v>16</v>
      </c>
      <c r="D18" s="11"/>
      <c r="E18" s="4">
        <f t="shared" si="1"/>
        <v>0</v>
      </c>
    </row>
    <row r="19" spans="1:5" ht="45" x14ac:dyDescent="0.25">
      <c r="A19" s="2" t="s">
        <v>29</v>
      </c>
      <c r="B19" s="10">
        <v>10</v>
      </c>
      <c r="C19" s="4">
        <v>19.13</v>
      </c>
      <c r="D19" s="11"/>
      <c r="E19" s="4">
        <f t="shared" si="1"/>
        <v>0</v>
      </c>
    </row>
    <row r="20" spans="1:5" ht="26.25" customHeight="1" x14ac:dyDescent="0.25">
      <c r="A20" s="18" t="s">
        <v>17</v>
      </c>
      <c r="B20" s="19"/>
      <c r="C20" s="19"/>
      <c r="D20" s="20"/>
      <c r="E20" s="7">
        <f>ROUND(SUM(E4:E19),2)</f>
        <v>0</v>
      </c>
    </row>
    <row r="21" spans="1:5" ht="30" customHeight="1" x14ac:dyDescent="0.25">
      <c r="A21" s="23" t="s">
        <v>15</v>
      </c>
      <c r="B21" s="23"/>
      <c r="C21" s="13">
        <v>0.09</v>
      </c>
      <c r="D21" s="14">
        <v>0</v>
      </c>
      <c r="E21" s="4">
        <f>ROUND(E20*D21,2)</f>
        <v>0</v>
      </c>
    </row>
    <row r="22" spans="1:5" ht="30" customHeight="1" x14ac:dyDescent="0.25">
      <c r="A22" s="23" t="s">
        <v>16</v>
      </c>
      <c r="B22" s="23"/>
      <c r="C22" s="13">
        <v>0.06</v>
      </c>
      <c r="D22" s="14">
        <v>0</v>
      </c>
      <c r="E22" s="4">
        <f>ROUND(E20*D22,2)</f>
        <v>0</v>
      </c>
    </row>
    <row r="23" spans="1:5" ht="22.5" customHeight="1" x14ac:dyDescent="0.25">
      <c r="A23" s="17" t="s">
        <v>11</v>
      </c>
      <c r="B23" s="17"/>
      <c r="C23" s="17"/>
      <c r="D23" s="17"/>
      <c r="E23" s="6">
        <f>SUM(E20:E22)</f>
        <v>0</v>
      </c>
    </row>
    <row r="24" spans="1:5" ht="22.5" customHeight="1" x14ac:dyDescent="0.25">
      <c r="A24" s="17" t="s">
        <v>12</v>
      </c>
      <c r="B24" s="17"/>
      <c r="C24" s="17"/>
      <c r="D24" s="17"/>
      <c r="E24" s="6">
        <f>ROUND(E23*0.21,2)</f>
        <v>0</v>
      </c>
    </row>
    <row r="25" spans="1:5" ht="22.5" customHeight="1" x14ac:dyDescent="0.25">
      <c r="A25" s="17" t="s">
        <v>13</v>
      </c>
      <c r="B25" s="17"/>
      <c r="C25" s="17"/>
      <c r="D25" s="17"/>
      <c r="E25" s="6">
        <f>+E23+E24</f>
        <v>0</v>
      </c>
    </row>
    <row r="28" spans="1:5" x14ac:dyDescent="0.25">
      <c r="A28" s="16" t="s">
        <v>18</v>
      </c>
      <c r="B28" s="16"/>
      <c r="C28" s="16"/>
      <c r="D28" s="16"/>
      <c r="E28" s="16"/>
    </row>
    <row r="29" spans="1:5" x14ac:dyDescent="0.25">
      <c r="A29" s="9"/>
      <c r="B29" s="9"/>
      <c r="C29" s="9"/>
      <c r="D29" s="9"/>
      <c r="E29" s="9"/>
    </row>
  </sheetData>
  <sheetProtection algorithmName="SHA-512" hashValue="RlRtzGmqs3iLXaaJmwFodIZxFn6YQaoR1PEG3gSYt2dl7wvBDjqHpcQE2c8j6jYYcVlVe7Vgi+gT09HO6pjHkQ==" saltValue="bSG4J7RgKunneaiDo7f2Eg==" spinCount="100000" sheet="1" objects="1" scenarios="1"/>
  <mergeCells count="8">
    <mergeCell ref="A28:E28"/>
    <mergeCell ref="A25:D25"/>
    <mergeCell ref="A20:D20"/>
    <mergeCell ref="A1:E2"/>
    <mergeCell ref="A21:B21"/>
    <mergeCell ref="A22:B22"/>
    <mergeCell ref="A24:D24"/>
    <mergeCell ref="A23:D23"/>
  </mergeCells>
  <pageMargins left="0.51181102362204722" right="0.5118110236220472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51121-3D75-4442-8B55-A81BFED11C65}">
  <dimension ref="A1:B1"/>
  <sheetViews>
    <sheetView workbookViewId="0">
      <selection activeCell="B7" sqref="B7"/>
    </sheetView>
  </sheetViews>
  <sheetFormatPr baseColWidth="10" defaultColWidth="11.42578125" defaultRowHeight="16.5" customHeight="1" x14ac:dyDescent="0.25"/>
  <cols>
    <col min="1" max="1" width="40.28515625" style="12" customWidth="1"/>
    <col min="2" max="2" width="16.140625" style="12" customWidth="1"/>
    <col min="3" max="16384" width="11.42578125" style="12"/>
  </cols>
  <sheetData>
    <row r="1" spans="1:2" ht="24.75" customHeight="1" x14ac:dyDescent="0.25">
      <c r="A1" s="1" t="s">
        <v>0</v>
      </c>
      <c r="B1" s="1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 OFERTA ECONÓMICA</vt:lpstr>
      <vt:lpstr>ANEXO COMPLEMENTARIO</vt:lpstr>
      <vt:lpstr>' OFERTA ECONÓMICA'!Área_de_impresión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Beato, Leticia</dc:creator>
  <cp:lastModifiedBy>Cañete Mora, Francisco José</cp:lastModifiedBy>
  <cp:lastPrinted>2022-07-06T05:49:12Z</cp:lastPrinted>
  <dcterms:created xsi:type="dcterms:W3CDTF">2019-09-12T06:51:27Z</dcterms:created>
  <dcterms:modified xsi:type="dcterms:W3CDTF">2022-10-03T12:00:13Z</dcterms:modified>
</cp:coreProperties>
</file>