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/>
  <xr:revisionPtr revIDLastSave="0" documentId="13_ncr:1_{6BF95AF6-9CA1-4662-9F90-508E1E5D86CB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Lote 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L10" i="1"/>
  <c r="J10" i="1"/>
  <c r="G10" i="1"/>
  <c r="E10" i="1"/>
  <c r="M9" i="1"/>
  <c r="K9" i="1"/>
  <c r="H9" i="1"/>
  <c r="F9" i="1"/>
  <c r="M8" i="1"/>
  <c r="M10" i="1" s="1"/>
  <c r="K8" i="1"/>
  <c r="K10" i="1" s="1"/>
  <c r="H8" i="1"/>
  <c r="H10" i="1" s="1"/>
  <c r="M21" i="1" s="1"/>
  <c r="F8" i="1"/>
  <c r="F10" i="1" s="1"/>
  <c r="L17" i="1" l="1"/>
  <c r="L18" i="1" s="1"/>
  <c r="M22" i="1"/>
  <c r="M23" i="1" s="1"/>
  <c r="L19" i="1" l="1"/>
  <c r="L14" i="1"/>
  <c r="L16" i="1" s="1"/>
  <c r="L15" i="1" l="1"/>
</calcChain>
</file>

<file path=xl/sharedStrings.xml><?xml version="1.0" encoding="utf-8"?>
<sst xmlns="http://schemas.openxmlformats.org/spreadsheetml/2006/main" count="33" uniqueCount="25">
  <si>
    <t>Instrucciones: Rellenad únicamente todas las celdas en amarillo</t>
  </si>
  <si>
    <t>LOTE 3:    Mantenimiento Integral de SAIs de CPDs fabricante CHLORIDE</t>
  </si>
  <si>
    <t>Mantenimiento Preventivo (4 años)</t>
  </si>
  <si>
    <t xml:space="preserve">Mantenimiento Correctivo (4 años)                                                                Precio posibles reparaciones con presupuesto previo aprobado por Metro </t>
  </si>
  <si>
    <t>Licitación</t>
  </si>
  <si>
    <t>Oferta</t>
  </si>
  <si>
    <t>Equipo a mantener</t>
  </si>
  <si>
    <t>Plazo del Contrato (años)</t>
  </si>
  <si>
    <t>Preventivo anual</t>
  </si>
  <si>
    <t>Preventivo contrato</t>
  </si>
  <si>
    <t>Preventivo     anual***</t>
  </si>
  <si>
    <t xml:space="preserve"> Correctivo anual</t>
  </si>
  <si>
    <t>Correctivo contrato</t>
  </si>
  <si>
    <t>0IFSAIS000323</t>
  </si>
  <si>
    <t>0IFSAIS000324</t>
  </si>
  <si>
    <t>TOTAL</t>
  </si>
  <si>
    <t>TOTAL (IVA no incluido)</t>
  </si>
  <si>
    <t>IVA</t>
  </si>
  <si>
    <t>TOTAL (IVA incluido)</t>
  </si>
  <si>
    <t>Gastos Generales</t>
  </si>
  <si>
    <t>Beneficio Industrial</t>
  </si>
  <si>
    <t>Total oferta sin IVA</t>
  </si>
  <si>
    <t>(poner porcentaje)</t>
  </si>
  <si>
    <t>Importe Lote3</t>
  </si>
  <si>
    <t>*** Para la elaboración de este documento se tendrán en cuenta las Notas del apartado 27 del cuadro resumen del Pliego de Condiciones Particulares.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</si>
</sst>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3" formatCode="_-* #,##0.00\ _€_-;\-* #,##0.00\ _€_-;_-* &quot;-&quot;??\ _€_-;_-@_-"/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5" borderId="4" applyNumberFormat="0" applyAlignment="0" applyProtection="0"/>
    <xf numFmtId="0" fontId="8" fillId="6" borderId="5" applyNumberFormat="0" applyAlignment="0" applyProtection="0"/>
    <xf numFmtId="0" fontId="9" fillId="6" borderId="4" applyNumberFormat="0" applyAlignment="0" applyProtection="0"/>
    <xf numFmtId="0" fontId="10" fillId="0" borderId="6" applyNumberFormat="0" applyFill="0" applyAlignment="0" applyProtection="0"/>
    <xf numFmtId="0" fontId="11" fillId="7" borderId="7" applyNumberFormat="0" applyAlignment="0" applyProtection="0"/>
    <xf numFmtId="0" fontId="12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21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vertical="center"/>
    </xf>
    <xf numFmtId="0" fontId="14" fillId="33" borderId="16" xfId="0" applyFont="1" applyFill="1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14" fillId="0" borderId="17" xfId="0" applyNumberFormat="1" applyFont="1" applyBorder="1" applyAlignment="1">
      <alignment horizontal="center" vertical="center"/>
    </xf>
    <xf numFmtId="164" fontId="17" fillId="34" borderId="16" xfId="0" applyNumberFormat="1" applyFont="1" applyFill="1" applyBorder="1" applyAlignment="1">
      <alignment horizontal="center" vertical="center"/>
    </xf>
    <xf numFmtId="7" fontId="18" fillId="0" borderId="17" xfId="1" applyNumberFormat="1" applyFont="1" applyFill="1" applyBorder="1" applyAlignment="1">
      <alignment horizontal="center" vertical="center"/>
    </xf>
    <xf numFmtId="164" fontId="17" fillId="0" borderId="16" xfId="0" applyNumberFormat="1" applyFont="1" applyBorder="1" applyAlignment="1">
      <alignment horizontal="center" vertical="center"/>
    </xf>
    <xf numFmtId="164" fontId="18" fillId="0" borderId="17" xfId="0" applyNumberFormat="1" applyFont="1" applyBorder="1" applyAlignment="1">
      <alignment horizontal="center" vertical="center"/>
    </xf>
    <xf numFmtId="0" fontId="14" fillId="33" borderId="18" xfId="0" applyFont="1" applyFill="1" applyBorder="1" applyAlignment="1">
      <alignment horizontal="center" vertical="center" wrapText="1"/>
    </xf>
    <xf numFmtId="4" fontId="0" fillId="0" borderId="19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14" fillId="0" borderId="19" xfId="0" applyNumberFormat="1" applyFont="1" applyBorder="1" applyAlignment="1">
      <alignment horizontal="center" vertical="center"/>
    </xf>
    <xf numFmtId="164" fontId="17" fillId="34" borderId="20" xfId="0" applyNumberFormat="1" applyFont="1" applyFill="1" applyBorder="1" applyAlignment="1">
      <alignment horizontal="center" vertical="center"/>
    </xf>
    <xf numFmtId="7" fontId="18" fillId="0" borderId="21" xfId="1" applyNumberFormat="1" applyFont="1" applyFill="1" applyBorder="1" applyAlignment="1">
      <alignment horizontal="center" vertical="center"/>
    </xf>
    <xf numFmtId="164" fontId="17" fillId="0" borderId="18" xfId="0" applyNumberFormat="1" applyFont="1" applyBorder="1" applyAlignment="1">
      <alignment horizontal="center" vertical="center"/>
    </xf>
    <xf numFmtId="0" fontId="14" fillId="33" borderId="22" xfId="0" applyFont="1" applyFill="1" applyBorder="1" applyAlignment="1">
      <alignment horizontal="center" vertical="center" wrapText="1"/>
    </xf>
    <xf numFmtId="4" fontId="0" fillId="0" borderId="23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14" fillId="0" borderId="23" xfId="0" applyNumberFormat="1" applyFont="1" applyBorder="1" applyAlignment="1">
      <alignment horizontal="center" vertical="center"/>
    </xf>
    <xf numFmtId="7" fontId="17" fillId="0" borderId="23" xfId="1" applyNumberFormat="1" applyFont="1" applyFill="1" applyBorder="1" applyAlignment="1">
      <alignment horizontal="center" vertical="center"/>
    </xf>
    <xf numFmtId="7" fontId="18" fillId="0" borderId="23" xfId="1" applyNumberFormat="1" applyFont="1" applyFill="1" applyBorder="1" applyAlignment="1">
      <alignment horizontal="center" vertical="center"/>
    </xf>
    <xf numFmtId="164" fontId="18" fillId="0" borderId="26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11" fillId="36" borderId="14" xfId="0" applyFont="1" applyFill="1" applyBorder="1" applyAlignment="1">
      <alignment horizontal="center" vertical="center" wrapText="1"/>
    </xf>
    <xf numFmtId="0" fontId="11" fillId="36" borderId="15" xfId="0" applyFont="1" applyFill="1" applyBorder="1" applyAlignment="1">
      <alignment horizontal="center" vertical="center" wrapText="1"/>
    </xf>
    <xf numFmtId="0" fontId="11" fillId="36" borderId="1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2" fillId="37" borderId="24" xfId="0" applyFont="1" applyFill="1" applyBorder="1" applyAlignment="1">
      <alignment horizontal="center" vertical="center" wrapText="1"/>
    </xf>
    <xf numFmtId="164" fontId="14" fillId="35" borderId="26" xfId="0" applyNumberFormat="1" applyFont="1" applyFill="1" applyBorder="1" applyAlignment="1" applyProtection="1">
      <alignment horizontal="center" vertical="center"/>
    </xf>
    <xf numFmtId="10" fontId="0" fillId="34" borderId="26" xfId="0" applyNumberFormat="1" applyFill="1" applyBorder="1" applyAlignment="1" applyProtection="1">
      <alignment horizontal="center" vertical="center"/>
    </xf>
    <xf numFmtId="0" fontId="11" fillId="36" borderId="24" xfId="0" applyFont="1" applyFill="1" applyBorder="1" applyAlignment="1">
      <alignment horizontal="center" vertical="center" wrapText="1"/>
    </xf>
    <xf numFmtId="164" fontId="14" fillId="38" borderId="26" xfId="0" applyNumberFormat="1" applyFont="1" applyFill="1" applyBorder="1" applyAlignment="1" applyProtection="1">
      <alignment horizontal="center" vertical="center"/>
    </xf>
    <xf numFmtId="9" fontId="14" fillId="0" borderId="26" xfId="0" applyNumberFormat="1" applyFont="1" applyBorder="1" applyAlignment="1" applyProtection="1">
      <alignment horizontal="center" vertical="center"/>
    </xf>
    <xf numFmtId="0" fontId="11" fillId="36" borderId="10" xfId="23" applyFont="1" applyFill="1" applyBorder="1" applyAlignment="1">
      <alignment horizontal="left" vertical="center" indent="1"/>
    </xf>
    <xf numFmtId="0" fontId="11" fillId="36" borderId="11" xfId="23" applyFont="1" applyFill="1" applyBorder="1" applyAlignment="1">
      <alignment horizontal="left" vertical="center" indent="1"/>
    </xf>
    <xf numFmtId="0" fontId="11" fillId="36" borderId="12" xfId="23" applyFont="1" applyFill="1" applyBorder="1" applyAlignment="1">
      <alignment horizontal="left" vertical="center" indent="1"/>
    </xf>
    <xf numFmtId="0" fontId="16" fillId="0" borderId="0" xfId="0" applyFont="1" applyAlignment="1">
      <alignment horizontal="center" vertical="center"/>
    </xf>
    <xf numFmtId="0" fontId="16" fillId="34" borderId="10" xfId="23" applyFont="1" applyFill="1" applyBorder="1" applyAlignment="1">
      <alignment horizontal="left" vertical="center" indent="1"/>
    </xf>
    <xf numFmtId="0" fontId="16" fillId="34" borderId="11" xfId="23" applyFont="1" applyFill="1" applyBorder="1" applyAlignment="1">
      <alignment horizontal="left" vertical="center" indent="1"/>
    </xf>
    <xf numFmtId="0" fontId="16" fillId="34" borderId="12" xfId="23" applyFont="1" applyFill="1" applyBorder="1" applyAlignment="1">
      <alignment horizontal="left" vertical="center" indent="1"/>
    </xf>
    <xf numFmtId="0" fontId="11" fillId="36" borderId="11" xfId="0" applyFont="1" applyFill="1" applyBorder="1" applyAlignment="1">
      <alignment horizontal="center" vertical="center"/>
    </xf>
    <xf numFmtId="0" fontId="11" fillId="36" borderId="12" xfId="0" applyFont="1" applyFill="1" applyBorder="1" applyAlignment="1">
      <alignment horizontal="center" vertical="center"/>
    </xf>
    <xf numFmtId="0" fontId="11" fillId="36" borderId="24" xfId="0" applyFont="1" applyFill="1" applyBorder="1" applyAlignment="1">
      <alignment horizontal="center" vertical="center"/>
    </xf>
    <xf numFmtId="0" fontId="11" fillId="36" borderId="25" xfId="0" applyFont="1" applyFill="1" applyBorder="1" applyAlignment="1">
      <alignment horizontal="center" vertical="center"/>
    </xf>
    <xf numFmtId="0" fontId="11" fillId="36" borderId="27" xfId="0" applyFont="1" applyFill="1" applyBorder="1" applyAlignment="1">
      <alignment horizontal="center" vertical="center"/>
    </xf>
    <xf numFmtId="0" fontId="11" fillId="36" borderId="28" xfId="0" applyFont="1" applyFill="1" applyBorder="1" applyAlignment="1">
      <alignment horizontal="center" vertical="center"/>
    </xf>
    <xf numFmtId="0" fontId="11" fillId="36" borderId="1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36" borderId="10" xfId="0" applyFont="1" applyFill="1" applyBorder="1" applyAlignment="1">
      <alignment horizontal="center" vertical="center" wrapText="1"/>
    </xf>
    <xf numFmtId="0" fontId="11" fillId="36" borderId="11" xfId="0" applyFont="1" applyFill="1" applyBorder="1" applyAlignment="1">
      <alignment horizontal="center" vertical="center" wrapText="1"/>
    </xf>
    <xf numFmtId="0" fontId="11" fillId="36" borderId="12" xfId="0" applyFont="1" applyFill="1" applyBorder="1" applyAlignment="1">
      <alignment horizontal="center" vertical="center" wrapText="1"/>
    </xf>
  </cellXfs>
  <cellStyles count="45">
    <cellStyle name="20% - Énfasis1" xfId="18" builtinId="30" customBuiltin="1"/>
    <cellStyle name="20% - Énfasis2" xfId="21" builtinId="34" customBuiltin="1"/>
    <cellStyle name="20% - Énfasis3" xfId="24" builtinId="38" customBuiltin="1"/>
    <cellStyle name="20% - Énfasis4" xfId="27" builtinId="42" customBuiltin="1"/>
    <cellStyle name="20% - Énfasis5" xfId="30" builtinId="46" customBuiltin="1"/>
    <cellStyle name="20% - Énfasis6" xfId="33" builtinId="50" customBuiltin="1"/>
    <cellStyle name="40% - Énfasis1" xfId="19" builtinId="31" customBuiltin="1"/>
    <cellStyle name="40% - Énfasis2" xfId="22" builtinId="35" customBuiltin="1"/>
    <cellStyle name="40% - Énfasis3" xfId="25" builtinId="39" customBuiltin="1"/>
    <cellStyle name="40% - Énfasis4" xfId="28" builtinId="43" customBuiltin="1"/>
    <cellStyle name="40% - Énfasis5" xfId="31" builtinId="47" customBuiltin="1"/>
    <cellStyle name="40% - Énfasis6" xfId="34" builtinId="51" customBuiltin="1"/>
    <cellStyle name="60% - Énfasis1 2" xfId="37" xr:uid="{00000000-0005-0000-0000-00002F000000}"/>
    <cellStyle name="60% - Énfasis2 2" xfId="38" xr:uid="{00000000-0005-0000-0000-000030000000}"/>
    <cellStyle name="60% - Énfasis3 2" xfId="39" xr:uid="{00000000-0005-0000-0000-000031000000}"/>
    <cellStyle name="60% - Énfasis4 2" xfId="40" xr:uid="{00000000-0005-0000-0000-000032000000}"/>
    <cellStyle name="60% - Énfasis5 2" xfId="41" xr:uid="{00000000-0005-0000-0000-000033000000}"/>
    <cellStyle name="60% - Énfasis6 2" xfId="42" xr:uid="{00000000-0005-0000-0000-000034000000}"/>
    <cellStyle name="Bueno" xfId="6" builtinId="26" customBuiltin="1"/>
    <cellStyle name="Cálculo" xfId="10" builtinId="22" customBuiltin="1"/>
    <cellStyle name="Celda de comprobación" xfId="12" builtinId="23" customBuiltin="1"/>
    <cellStyle name="Celda vinculada" xfId="11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0" builtinId="33" customBuiltin="1"/>
    <cellStyle name="Énfasis3" xfId="23" builtinId="37" customBuiltin="1"/>
    <cellStyle name="Énfasis4" xfId="26" builtinId="41" customBuiltin="1"/>
    <cellStyle name="Énfasis5" xfId="29" builtinId="45" customBuiltin="1"/>
    <cellStyle name="Énfasis6" xfId="32" builtinId="49" customBuiltin="1"/>
    <cellStyle name="Entrada" xfId="8" builtinId="20" customBuiltin="1"/>
    <cellStyle name="Incorrecto" xfId="7" builtinId="27" customBuiltin="1"/>
    <cellStyle name="Millares" xfId="1" builtinId="3"/>
    <cellStyle name="Millares 2" xfId="44" xr:uid="{00000000-0005-0000-0000-000035000000}"/>
    <cellStyle name="Neutral 2" xfId="36" xr:uid="{00000000-0005-0000-0000-000036000000}"/>
    <cellStyle name="Normal" xfId="0" builtinId="0"/>
    <cellStyle name="Normal 2" xfId="43" xr:uid="{00000000-0005-0000-0000-000022000000}"/>
    <cellStyle name="Notas" xfId="14" builtinId="10" customBuiltin="1"/>
    <cellStyle name="Salida" xfId="9" builtinId="21" customBuiltin="1"/>
    <cellStyle name="Texto de advertencia" xfId="13" builtinId="11" customBuiltin="1"/>
    <cellStyle name="Texto explicativo" xfId="15" builtinId="53" customBuiltin="1"/>
    <cellStyle name="Título 2" xfId="3" builtinId="17" customBuiltin="1"/>
    <cellStyle name="Título 3" xfId="4" builtinId="18" customBuiltin="1"/>
    <cellStyle name="Título 4" xfId="35" xr:uid="{00000000-0005-0000-0000-000038000000}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"/>
  <sheetViews>
    <sheetView tabSelected="1" topLeftCell="A4" workbookViewId="0">
      <selection activeCell="B15" sqref="B15"/>
    </sheetView>
  </sheetViews>
  <sheetFormatPr baseColWidth="10" defaultRowHeight="14.4" x14ac:dyDescent="0.3"/>
  <cols>
    <col min="1" max="1" width="2.88671875" style="1" customWidth="1"/>
    <col min="2" max="2" width="18.5546875" style="1" customWidth="1"/>
    <col min="3" max="3" width="15.6640625" style="1" customWidth="1"/>
    <col min="4" max="4" width="1" style="1" customWidth="1"/>
    <col min="5" max="7" width="15.6640625" style="1" customWidth="1"/>
    <col min="8" max="8" width="15.6640625" customWidth="1"/>
    <col min="9" max="9" width="1" style="1" customWidth="1"/>
    <col min="10" max="14" width="15.6640625" customWidth="1"/>
    <col min="15" max="15" width="14.6640625" customWidth="1"/>
  </cols>
  <sheetData>
    <row r="1" spans="1:14" ht="15" thickBot="1" x14ac:dyDescent="0.35">
      <c r="D1"/>
      <c r="I1"/>
    </row>
    <row r="2" spans="1:14" s="24" customFormat="1" ht="15" thickBot="1" x14ac:dyDescent="0.35">
      <c r="A2" s="25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2"/>
    </row>
    <row r="3" spans="1:14" ht="15" thickBot="1" x14ac:dyDescent="0.35">
      <c r="D3"/>
      <c r="I3"/>
    </row>
    <row r="4" spans="1:14" ht="15" thickBot="1" x14ac:dyDescent="0.35">
      <c r="B4" s="50"/>
      <c r="C4" s="50"/>
      <c r="D4"/>
      <c r="E4" s="49" t="s">
        <v>1</v>
      </c>
      <c r="F4" s="43"/>
      <c r="G4" s="43"/>
      <c r="H4" s="43"/>
      <c r="I4" s="43"/>
      <c r="J4" s="43"/>
      <c r="K4" s="43"/>
      <c r="L4" s="43"/>
      <c r="M4" s="44"/>
    </row>
    <row r="5" spans="1:14" ht="15" thickBot="1" x14ac:dyDescent="0.35">
      <c r="B5" s="50"/>
      <c r="C5" s="50"/>
      <c r="D5"/>
      <c r="E5" s="49" t="s">
        <v>2</v>
      </c>
      <c r="F5" s="43"/>
      <c r="G5" s="43"/>
      <c r="H5" s="44"/>
      <c r="I5"/>
      <c r="J5" s="52" t="s">
        <v>3</v>
      </c>
      <c r="K5" s="53"/>
      <c r="L5" s="53"/>
      <c r="M5" s="54"/>
    </row>
    <row r="6" spans="1:14" ht="15" thickBot="1" x14ac:dyDescent="0.35">
      <c r="B6" s="51"/>
      <c r="C6" s="51"/>
      <c r="D6"/>
      <c r="E6" s="49" t="s">
        <v>4</v>
      </c>
      <c r="F6" s="44"/>
      <c r="G6" s="49" t="s">
        <v>5</v>
      </c>
      <c r="H6" s="44"/>
      <c r="I6"/>
      <c r="J6" s="49" t="s">
        <v>4</v>
      </c>
      <c r="K6" s="44"/>
      <c r="L6" s="43" t="s">
        <v>5</v>
      </c>
      <c r="M6" s="44"/>
    </row>
    <row r="7" spans="1:14" ht="28.8" x14ac:dyDescent="0.3">
      <c r="B7" s="28" t="s">
        <v>6</v>
      </c>
      <c r="C7" s="27" t="s">
        <v>7</v>
      </c>
      <c r="D7"/>
      <c r="E7" s="26" t="s">
        <v>8</v>
      </c>
      <c r="F7" s="27" t="s">
        <v>9</v>
      </c>
      <c r="G7" s="26" t="s">
        <v>10</v>
      </c>
      <c r="H7" s="27" t="s">
        <v>9</v>
      </c>
      <c r="I7"/>
      <c r="J7" s="26" t="s">
        <v>11</v>
      </c>
      <c r="K7" s="27" t="s">
        <v>12</v>
      </c>
      <c r="L7" s="26" t="s">
        <v>11</v>
      </c>
      <c r="M7" s="27" t="s">
        <v>12</v>
      </c>
    </row>
    <row r="8" spans="1:14" x14ac:dyDescent="0.3">
      <c r="B8" s="2" t="s">
        <v>13</v>
      </c>
      <c r="C8" s="3">
        <v>4</v>
      </c>
      <c r="D8"/>
      <c r="E8" s="4">
        <v>3630</v>
      </c>
      <c r="F8" s="5">
        <f>+E8*$C8</f>
        <v>14520</v>
      </c>
      <c r="G8" s="6"/>
      <c r="H8" s="7" t="str">
        <f>IF(G8*C8&lt;&gt;0,G8*C8,"")</f>
        <v/>
      </c>
      <c r="I8"/>
      <c r="J8" s="4">
        <v>500</v>
      </c>
      <c r="K8" s="5">
        <f>+J8*$C8</f>
        <v>2000</v>
      </c>
      <c r="L8" s="8">
        <v>500</v>
      </c>
      <c r="M8" s="9">
        <f>+L8*$C8</f>
        <v>2000</v>
      </c>
    </row>
    <row r="9" spans="1:14" ht="15" thickBot="1" x14ac:dyDescent="0.35">
      <c r="B9" s="10" t="s">
        <v>14</v>
      </c>
      <c r="C9" s="11">
        <v>4</v>
      </c>
      <c r="D9"/>
      <c r="E9" s="12">
        <v>3630</v>
      </c>
      <c r="F9" s="13">
        <f>+E9*C9</f>
        <v>14520</v>
      </c>
      <c r="G9" s="14"/>
      <c r="H9" s="15" t="str">
        <f t="shared" ref="H9" si="0">IF(G9*C9&lt;&gt;0,G9*C9,"")</f>
        <v/>
      </c>
      <c r="I9"/>
      <c r="J9" s="12">
        <v>500</v>
      </c>
      <c r="K9" s="5">
        <f t="shared" ref="K9:M9" si="1">+J9*$C9</f>
        <v>2000</v>
      </c>
      <c r="L9" s="16">
        <v>500</v>
      </c>
      <c r="M9" s="9">
        <f t="shared" si="1"/>
        <v>2000</v>
      </c>
    </row>
    <row r="10" spans="1:14" ht="15" thickBot="1" x14ac:dyDescent="0.35">
      <c r="B10" s="17" t="s">
        <v>15</v>
      </c>
      <c r="C10" s="18">
        <v>4</v>
      </c>
      <c r="D10"/>
      <c r="E10" s="19">
        <f>SUM(E8:E9)</f>
        <v>7260</v>
      </c>
      <c r="F10" s="20">
        <f>SUM(F8:F9)</f>
        <v>29040</v>
      </c>
      <c r="G10" s="21" t="str">
        <f>IF(SUM(G8:G9)&lt;&gt;0,SUM(G8:G9),"")</f>
        <v/>
      </c>
      <c r="H10" s="22" t="str">
        <f>IF(SUM(H8:H9)&lt;&gt;0,SUM(H8:H9),"")</f>
        <v/>
      </c>
      <c r="I10"/>
      <c r="J10" s="19">
        <f>SUM(J8:J9)</f>
        <v>1000</v>
      </c>
      <c r="K10" s="20">
        <f>SUM(K8:K9)</f>
        <v>4000</v>
      </c>
      <c r="L10" s="21">
        <f>IF(SUM(L8:L9)&lt;&gt;0,SUM(L8:L9),"")</f>
        <v>1000</v>
      </c>
      <c r="M10" s="22">
        <f>IF(SUM(M8:M9)&lt;&gt;0,SUM(M8:M9),"")</f>
        <v>4000</v>
      </c>
    </row>
    <row r="11" spans="1:14" ht="15" thickBot="1" x14ac:dyDescent="0.35">
      <c r="A11"/>
      <c r="B11"/>
      <c r="C11"/>
      <c r="D11"/>
      <c r="E11"/>
      <c r="F11"/>
      <c r="G11"/>
      <c r="I11"/>
    </row>
    <row r="12" spans="1:14" s="24" customFormat="1" ht="15" customHeight="1" thickBot="1" x14ac:dyDescent="0.35">
      <c r="B12" s="36" t="s">
        <v>24</v>
      </c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8"/>
    </row>
    <row r="13" spans="1:14" ht="15" customHeight="1" thickBot="1" x14ac:dyDescent="0.35">
      <c r="A13"/>
      <c r="B13"/>
      <c r="C13"/>
      <c r="D13"/>
      <c r="E13"/>
      <c r="F13"/>
      <c r="G13"/>
      <c r="I13"/>
    </row>
    <row r="14" spans="1:14" s="24" customFormat="1" ht="31.8" customHeight="1" thickBot="1" x14ac:dyDescent="0.35">
      <c r="A14" s="25"/>
      <c r="B14" s="25"/>
      <c r="C14" s="25"/>
      <c r="D14" s="25"/>
      <c r="E14" s="25"/>
      <c r="F14" s="25"/>
      <c r="G14" s="25"/>
      <c r="I14" s="25"/>
      <c r="K14" s="30" t="s">
        <v>23</v>
      </c>
      <c r="L14" s="31" t="str">
        <f>IF(L17&lt;&gt;"",+L17/(1+M15+M16),"")</f>
        <v/>
      </c>
    </row>
    <row r="15" spans="1:14" s="24" customFormat="1" ht="31.8" customHeight="1" thickBot="1" x14ac:dyDescent="0.35">
      <c r="A15" s="25"/>
      <c r="B15" s="25"/>
      <c r="C15" s="25"/>
      <c r="D15" s="25"/>
      <c r="E15" s="25"/>
      <c r="F15" s="25"/>
      <c r="G15" s="25"/>
      <c r="I15" s="25"/>
      <c r="K15" s="30" t="s">
        <v>19</v>
      </c>
      <c r="L15" s="31" t="str">
        <f>IF(L17&lt;&gt;"",+M15*L14,"")</f>
        <v/>
      </c>
      <c r="M15" s="32">
        <v>0</v>
      </c>
      <c r="N15" s="29" t="s">
        <v>22</v>
      </c>
    </row>
    <row r="16" spans="1:14" s="24" customFormat="1" ht="31.8" customHeight="1" thickBot="1" x14ac:dyDescent="0.35">
      <c r="A16" s="25"/>
      <c r="B16" s="25"/>
      <c r="C16" s="25"/>
      <c r="D16" s="25"/>
      <c r="E16" s="25"/>
      <c r="F16" s="25"/>
      <c r="G16" s="25"/>
      <c r="I16" s="25"/>
      <c r="K16" s="30" t="s">
        <v>20</v>
      </c>
      <c r="L16" s="31" t="str">
        <f>IF(L17&lt;&gt;"",+M16*L14,"")</f>
        <v/>
      </c>
      <c r="M16" s="32">
        <v>0</v>
      </c>
      <c r="N16" s="29" t="s">
        <v>22</v>
      </c>
    </row>
    <row r="17" spans="1:13" s="24" customFormat="1" ht="31.8" customHeight="1" thickBot="1" x14ac:dyDescent="0.35">
      <c r="A17" s="25"/>
      <c r="B17" s="25"/>
      <c r="C17" s="25"/>
      <c r="D17" s="25"/>
      <c r="E17" s="25"/>
      <c r="F17" s="25"/>
      <c r="G17" s="25"/>
      <c r="I17" s="25"/>
      <c r="K17" s="30" t="s">
        <v>21</v>
      </c>
      <c r="L17" s="31" t="str">
        <f>IF(M21&gt;0,M21,"")</f>
        <v/>
      </c>
    </row>
    <row r="18" spans="1:13" s="24" customFormat="1" ht="31.8" customHeight="1" thickBot="1" x14ac:dyDescent="0.35">
      <c r="A18" s="25"/>
      <c r="B18" s="25"/>
      <c r="C18" s="25"/>
      <c r="D18" s="25"/>
      <c r="E18" s="25"/>
      <c r="F18" s="25"/>
      <c r="G18" s="25"/>
      <c r="I18" s="25"/>
      <c r="K18" s="30" t="s">
        <v>17</v>
      </c>
      <c r="L18" s="31" t="str">
        <f>IF(L17&lt;&gt;"",L17*M18,"")</f>
        <v/>
      </c>
      <c r="M18" s="35">
        <v>0.21</v>
      </c>
    </row>
    <row r="19" spans="1:13" s="24" customFormat="1" ht="31.8" customHeight="1" thickBot="1" x14ac:dyDescent="0.35">
      <c r="A19" s="25"/>
      <c r="B19" s="25"/>
      <c r="C19" s="25"/>
      <c r="D19" s="25"/>
      <c r="E19" s="25"/>
      <c r="F19" s="25"/>
      <c r="G19" s="25"/>
      <c r="I19" s="25"/>
      <c r="K19" s="33" t="s">
        <v>21</v>
      </c>
      <c r="L19" s="34" t="str">
        <f>IF(L17&lt;&gt;"",SUM(L17,L18),"")</f>
        <v/>
      </c>
    </row>
    <row r="21" spans="1:13" ht="15" hidden="1" thickBot="1" x14ac:dyDescent="0.35">
      <c r="A21"/>
      <c r="B21"/>
      <c r="C21"/>
      <c r="D21"/>
      <c r="E21" s="39" t="str">
        <f>IF(G9&gt;E9,"ERROR: Precio superior al de licitación",IF(G8&gt;E8,"ERROR: Precio superior al de licitación",""))</f>
        <v/>
      </c>
      <c r="F21" s="39"/>
      <c r="G21" s="39"/>
      <c r="H21" s="39"/>
      <c r="I21"/>
      <c r="K21" s="45" t="s">
        <v>16</v>
      </c>
      <c r="L21" s="46"/>
      <c r="M21" s="23" t="str">
        <f>IF(H10&lt;&gt;"",(H10+M10),"")</f>
        <v/>
      </c>
    </row>
    <row r="22" spans="1:13" ht="15" hidden="1" thickBot="1" x14ac:dyDescent="0.35">
      <c r="A22"/>
      <c r="B22"/>
      <c r="C22"/>
      <c r="D22"/>
      <c r="E22" s="39"/>
      <c r="F22" s="39"/>
      <c r="G22" s="39"/>
      <c r="H22" s="39"/>
      <c r="I22"/>
      <c r="K22" s="47" t="s">
        <v>17</v>
      </c>
      <c r="L22" s="48"/>
      <c r="M22" s="23" t="str">
        <f>IF((M21)&lt;&gt;"",(M21*0.21),"")</f>
        <v/>
      </c>
    </row>
    <row r="23" spans="1:13" ht="15" hidden="1" thickBot="1" x14ac:dyDescent="0.35">
      <c r="A23"/>
      <c r="B23"/>
      <c r="C23"/>
      <c r="D23"/>
      <c r="E23" s="39"/>
      <c r="F23" s="39"/>
      <c r="G23" s="39"/>
      <c r="H23" s="39"/>
      <c r="I23"/>
      <c r="K23" s="49" t="s">
        <v>18</v>
      </c>
      <c r="L23" s="44"/>
      <c r="M23" s="23" t="str">
        <f>IF(M22&lt;&gt;"",M21+M22,"")</f>
        <v/>
      </c>
    </row>
    <row r="24" spans="1:13" hidden="1" x14ac:dyDescent="0.3">
      <c r="A24"/>
      <c r="B24"/>
      <c r="C24"/>
      <c r="D24"/>
      <c r="E24"/>
      <c r="F24"/>
      <c r="G24"/>
      <c r="I24"/>
    </row>
  </sheetData>
  <sheetProtection algorithmName="SHA-512" hashValue="3sgS7tXMpoQ2bPGGmDPPRMbYDaMIZ9FJC18eUIEIAXlHAaYm+XpJ9fwNLd+dEH6zXzwmCEdwN62wwlmbqrfsxQ==" saltValue="SeTpRXp3x2qXjULyV3kJYQ==" spinCount="100000" sheet="1" objects="1" scenarios="1"/>
  <protectedRanges>
    <protectedRange sqref="G8:G9" name="Rango1"/>
    <protectedRange sqref="M15 M16" name="Rango3"/>
  </protectedRanges>
  <mergeCells count="14">
    <mergeCell ref="B12:M12"/>
    <mergeCell ref="B2:M2"/>
    <mergeCell ref="E21:H23"/>
    <mergeCell ref="K21:L21"/>
    <mergeCell ref="K22:L22"/>
    <mergeCell ref="K23:L23"/>
    <mergeCell ref="B4:C6"/>
    <mergeCell ref="E4:M4"/>
    <mergeCell ref="E5:H5"/>
    <mergeCell ref="J5:M5"/>
    <mergeCell ref="E6:F6"/>
    <mergeCell ref="G6:H6"/>
    <mergeCell ref="J6:K6"/>
    <mergeCell ref="L6:M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2022-07-13T11:51:55Z</dcterms:modified>
</cp:coreProperties>
</file>