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p16349\Desktop\LÍNEA 1\"/>
    </mc:Choice>
  </mc:AlternateContent>
  <xr:revisionPtr revIDLastSave="0" documentId="13_ncr:1_{6897F91D-5FC8-4B5C-862B-7C412B7120EE}" xr6:coauthVersionLast="36" xr6:coauthVersionMax="36" xr10:uidLastSave="{00000000-0000-0000-0000-000000000000}"/>
  <bookViews>
    <workbookView xWindow="0" yWindow="0" windowWidth="15348" windowHeight="6708" xr2:uid="{BA02B612-981F-4617-95F7-82CAD8FCCC71}"/>
  </bookViews>
  <sheets>
    <sheet name="Hoja1" sheetId="1" r:id="rId1"/>
  </sheets>
  <definedNames>
    <definedName name="_xlnm._FilterDatabase" localSheetId="0" hidden="1">Hoja1!$A$3:$I$1419</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23" i="1" l="1"/>
  <c r="I1422" i="1"/>
  <c r="I1421" i="1"/>
  <c r="J1408" i="1" l="1"/>
  <c r="J1406" i="1"/>
  <c r="J1402" i="1"/>
  <c r="J1399" i="1"/>
  <c r="J1398" i="1"/>
  <c r="J1394" i="1"/>
  <c r="J1393" i="1"/>
  <c r="J1392" i="1"/>
  <c r="J1389" i="1"/>
  <c r="J1388" i="1"/>
  <c r="J1387" i="1"/>
  <c r="J1386" i="1"/>
  <c r="J1385" i="1"/>
  <c r="J1382" i="1"/>
  <c r="J1381" i="1"/>
  <c r="J1380" i="1"/>
  <c r="J1379" i="1"/>
  <c r="J1376" i="1"/>
  <c r="J1375" i="1"/>
  <c r="J1374" i="1"/>
  <c r="J1373" i="1"/>
  <c r="J1372" i="1"/>
  <c r="J1371" i="1"/>
  <c r="J1370" i="1"/>
  <c r="J1369" i="1"/>
  <c r="J1368" i="1"/>
  <c r="J1367" i="1"/>
  <c r="J1366" i="1"/>
  <c r="J1361" i="1"/>
  <c r="J1358" i="1"/>
  <c r="J1357" i="1"/>
  <c r="J1356" i="1"/>
  <c r="J1353" i="1"/>
  <c r="J1349" i="1"/>
  <c r="J1348" i="1"/>
  <c r="J1347" i="1"/>
  <c r="J1346" i="1"/>
  <c r="J1345" i="1"/>
  <c r="J1344" i="1"/>
  <c r="J1343" i="1"/>
  <c r="J1342" i="1"/>
  <c r="J1341" i="1"/>
  <c r="J1340" i="1"/>
  <c r="J1339" i="1"/>
  <c r="J1338" i="1"/>
  <c r="J1337" i="1"/>
  <c r="J1336" i="1"/>
  <c r="J1333" i="1"/>
  <c r="J1329" i="1"/>
  <c r="J1328" i="1"/>
  <c r="J1327" i="1"/>
  <c r="J1326" i="1"/>
  <c r="J1325" i="1"/>
  <c r="J1324" i="1"/>
  <c r="J1323" i="1"/>
  <c r="J1322" i="1"/>
  <c r="J1321" i="1"/>
  <c r="J1320" i="1"/>
  <c r="J1319" i="1"/>
  <c r="J1318" i="1"/>
  <c r="J1317" i="1"/>
  <c r="J1314" i="1"/>
  <c r="J1313" i="1"/>
  <c r="J1312" i="1"/>
  <c r="J1311" i="1"/>
  <c r="J1308" i="1"/>
  <c r="J1307" i="1"/>
  <c r="J1306" i="1"/>
  <c r="J1305" i="1"/>
  <c r="I1408" i="1"/>
  <c r="I1406" i="1"/>
  <c r="H1407" i="1" s="1"/>
  <c r="I1402" i="1"/>
  <c r="H1403" i="1" s="1"/>
  <c r="I1399" i="1"/>
  <c r="I1398" i="1"/>
  <c r="I1394" i="1"/>
  <c r="I1393" i="1"/>
  <c r="I1392" i="1"/>
  <c r="I1389" i="1"/>
  <c r="I1388" i="1"/>
  <c r="I1387" i="1"/>
  <c r="I1386" i="1"/>
  <c r="I1385" i="1"/>
  <c r="I1382" i="1"/>
  <c r="I1381" i="1"/>
  <c r="I1380" i="1"/>
  <c r="I1379" i="1"/>
  <c r="I1376" i="1"/>
  <c r="I1375" i="1"/>
  <c r="I1374" i="1"/>
  <c r="I1373" i="1"/>
  <c r="I1372" i="1"/>
  <c r="I1371" i="1"/>
  <c r="I1370" i="1"/>
  <c r="I1369" i="1"/>
  <c r="I1368" i="1"/>
  <c r="I1367" i="1"/>
  <c r="I1366" i="1"/>
  <c r="I1361" i="1"/>
  <c r="H1362" i="1" s="1"/>
  <c r="I1358" i="1"/>
  <c r="I1357" i="1"/>
  <c r="I1356" i="1"/>
  <c r="I1353" i="1"/>
  <c r="H1354" i="1" s="1"/>
  <c r="I1349" i="1"/>
  <c r="I1348" i="1"/>
  <c r="I1347" i="1"/>
  <c r="I1346" i="1"/>
  <c r="I1345" i="1"/>
  <c r="I1344" i="1"/>
  <c r="I1343" i="1"/>
  <c r="I1342" i="1"/>
  <c r="I1341" i="1"/>
  <c r="I1340" i="1"/>
  <c r="I1339" i="1"/>
  <c r="I1338" i="1"/>
  <c r="I1337" i="1"/>
  <c r="I1336" i="1"/>
  <c r="I1333" i="1"/>
  <c r="H1334" i="1" s="1"/>
  <c r="I1329" i="1"/>
  <c r="I1328" i="1"/>
  <c r="I1327" i="1"/>
  <c r="I1326" i="1"/>
  <c r="I1325" i="1"/>
  <c r="I1324" i="1"/>
  <c r="I1323" i="1"/>
  <c r="I1322" i="1"/>
  <c r="I1321" i="1"/>
  <c r="I1320" i="1"/>
  <c r="I1319" i="1"/>
  <c r="I1318" i="1"/>
  <c r="I1317" i="1"/>
  <c r="I1314" i="1"/>
  <c r="I1313" i="1"/>
  <c r="I1312" i="1"/>
  <c r="I1311" i="1"/>
  <c r="I1308" i="1"/>
  <c r="I1307" i="1"/>
  <c r="I1306" i="1"/>
  <c r="I1305" i="1"/>
  <c r="F1408" i="1"/>
  <c r="F1406" i="1"/>
  <c r="E1407" i="1" s="1"/>
  <c r="F1402" i="1"/>
  <c r="E1403" i="1" s="1"/>
  <c r="F1399" i="1"/>
  <c r="F1398" i="1"/>
  <c r="F1394" i="1"/>
  <c r="F1393" i="1"/>
  <c r="F1392" i="1"/>
  <c r="F1389" i="1"/>
  <c r="F1388" i="1"/>
  <c r="F1387" i="1"/>
  <c r="F1386" i="1"/>
  <c r="F1385" i="1"/>
  <c r="F1382" i="1"/>
  <c r="F1381" i="1"/>
  <c r="F1380" i="1"/>
  <c r="F1379" i="1"/>
  <c r="F1376" i="1"/>
  <c r="F1375" i="1"/>
  <c r="F1374" i="1"/>
  <c r="F1373" i="1"/>
  <c r="F1372" i="1"/>
  <c r="F1371" i="1"/>
  <c r="F1370" i="1"/>
  <c r="F1369" i="1"/>
  <c r="F1368" i="1"/>
  <c r="F1367" i="1"/>
  <c r="F1366" i="1"/>
  <c r="F1361" i="1"/>
  <c r="E1362" i="1" s="1"/>
  <c r="F1358" i="1"/>
  <c r="F1357" i="1"/>
  <c r="F1356" i="1"/>
  <c r="F1353" i="1"/>
  <c r="E1354" i="1" s="1"/>
  <c r="F1349" i="1"/>
  <c r="F1348" i="1"/>
  <c r="F1347" i="1"/>
  <c r="F1346" i="1"/>
  <c r="F1345" i="1"/>
  <c r="F1344" i="1"/>
  <c r="F1343" i="1"/>
  <c r="F1342" i="1"/>
  <c r="F1341" i="1"/>
  <c r="F1340" i="1"/>
  <c r="F1339" i="1"/>
  <c r="F1338" i="1"/>
  <c r="F1337" i="1"/>
  <c r="F1336" i="1"/>
  <c r="F1333" i="1"/>
  <c r="E1334" i="1" s="1"/>
  <c r="F1329" i="1"/>
  <c r="F1328" i="1"/>
  <c r="F1327" i="1"/>
  <c r="F1326" i="1"/>
  <c r="F1325" i="1"/>
  <c r="F1324" i="1"/>
  <c r="F1323" i="1"/>
  <c r="F1322" i="1"/>
  <c r="F1321" i="1"/>
  <c r="F1320" i="1"/>
  <c r="F1319" i="1"/>
  <c r="F1318" i="1"/>
  <c r="F1317" i="1"/>
  <c r="F1314" i="1"/>
  <c r="F1313" i="1"/>
  <c r="F1312" i="1"/>
  <c r="F1311" i="1"/>
  <c r="F1308" i="1"/>
  <c r="F1307" i="1"/>
  <c r="F1306" i="1"/>
  <c r="F1305" i="1"/>
  <c r="J1403" i="1" l="1"/>
  <c r="J1407" i="1"/>
  <c r="J1354" i="1"/>
  <c r="J1362" i="1"/>
  <c r="J1334" i="1"/>
  <c r="H1350" i="1"/>
  <c r="H1335" i="1" s="1"/>
  <c r="H1309" i="1"/>
  <c r="H1304" i="1" s="1"/>
  <c r="H1390" i="1"/>
  <c r="H1384" i="1" s="1"/>
  <c r="H1400" i="1"/>
  <c r="I1400" i="1" s="1"/>
  <c r="I1397" i="1" s="1"/>
  <c r="H1359" i="1"/>
  <c r="H1355" i="1" s="1"/>
  <c r="H1395" i="1"/>
  <c r="I1395" i="1" s="1"/>
  <c r="I1391" i="1" s="1"/>
  <c r="H1330" i="1"/>
  <c r="H1377" i="1"/>
  <c r="I1377" i="1" s="1"/>
  <c r="I1365" i="1" s="1"/>
  <c r="H1315" i="1"/>
  <c r="I1315" i="1" s="1"/>
  <c r="I1310" i="1" s="1"/>
  <c r="H1383" i="1"/>
  <c r="I1383" i="1" s="1"/>
  <c r="I1378" i="1" s="1"/>
  <c r="H1405" i="1"/>
  <c r="I1407" i="1"/>
  <c r="I1405" i="1" s="1"/>
  <c r="H1409" i="1" s="1"/>
  <c r="I1354" i="1"/>
  <c r="I1352" i="1" s="1"/>
  <c r="H1352" i="1"/>
  <c r="I1334" i="1"/>
  <c r="I1332" i="1" s="1"/>
  <c r="H1332" i="1"/>
  <c r="H1310" i="1"/>
  <c r="H1360" i="1"/>
  <c r="I1362" i="1"/>
  <c r="I1360" i="1" s="1"/>
  <c r="H1401" i="1"/>
  <c r="I1403" i="1"/>
  <c r="I1401" i="1" s="1"/>
  <c r="E1359" i="1"/>
  <c r="F1359" i="1" s="1"/>
  <c r="F1355" i="1" s="1"/>
  <c r="E1405" i="1"/>
  <c r="F1407" i="1"/>
  <c r="F1405" i="1" s="1"/>
  <c r="E1409" i="1" s="1"/>
  <c r="E1404" i="1" s="1"/>
  <c r="E1309" i="1"/>
  <c r="E1304" i="1" s="1"/>
  <c r="E1330" i="1"/>
  <c r="E1316" i="1" s="1"/>
  <c r="E1390" i="1"/>
  <c r="E1384" i="1" s="1"/>
  <c r="E1400" i="1"/>
  <c r="E1397" i="1" s="1"/>
  <c r="E1315" i="1"/>
  <c r="E1310" i="1" s="1"/>
  <c r="E1383" i="1"/>
  <c r="E1378" i="1" s="1"/>
  <c r="E1395" i="1"/>
  <c r="E1391" i="1" s="1"/>
  <c r="E1350" i="1"/>
  <c r="F1350" i="1" s="1"/>
  <c r="F1335" i="1" s="1"/>
  <c r="E1377" i="1"/>
  <c r="E1365" i="1" s="1"/>
  <c r="E1401" i="1"/>
  <c r="F1403" i="1"/>
  <c r="F1401" i="1" s="1"/>
  <c r="F1354" i="1"/>
  <c r="F1352" i="1" s="1"/>
  <c r="E1352" i="1"/>
  <c r="E1332" i="1"/>
  <c r="F1334" i="1"/>
  <c r="F1332" i="1" s="1"/>
  <c r="E1360" i="1"/>
  <c r="F1362" i="1"/>
  <c r="F1360" i="1" s="1"/>
  <c r="I1359" i="1" l="1"/>
  <c r="I1355" i="1" s="1"/>
  <c r="H1363" i="1"/>
  <c r="I1363" i="1" s="1"/>
  <c r="I1351" i="1" s="1"/>
  <c r="E1355" i="1"/>
  <c r="F1309" i="1"/>
  <c r="F1304" i="1" s="1"/>
  <c r="F1315" i="1"/>
  <c r="F1310" i="1" s="1"/>
  <c r="E1335" i="1"/>
  <c r="J1335" i="1" s="1"/>
  <c r="J1360" i="1"/>
  <c r="I1350" i="1"/>
  <c r="I1335" i="1" s="1"/>
  <c r="F1330" i="1"/>
  <c r="F1316" i="1" s="1"/>
  <c r="J1330" i="1"/>
  <c r="J1304" i="1"/>
  <c r="H1316" i="1"/>
  <c r="J1316" i="1" s="1"/>
  <c r="I1309" i="1"/>
  <c r="I1304" i="1" s="1"/>
  <c r="J1401" i="1"/>
  <c r="J1332" i="1"/>
  <c r="H1365" i="1"/>
  <c r="J1365" i="1" s="1"/>
  <c r="J1377" i="1"/>
  <c r="J1405" i="1"/>
  <c r="J1390" i="1"/>
  <c r="F1395" i="1"/>
  <c r="F1391" i="1" s="1"/>
  <c r="I1330" i="1"/>
  <c r="I1316" i="1" s="1"/>
  <c r="H1331" i="1" s="1"/>
  <c r="I1390" i="1"/>
  <c r="I1384" i="1" s="1"/>
  <c r="H1396" i="1" s="1"/>
  <c r="J1310" i="1"/>
  <c r="J1355" i="1"/>
  <c r="J1352" i="1"/>
  <c r="H1378" i="1"/>
  <c r="J1378" i="1" s="1"/>
  <c r="J1383" i="1"/>
  <c r="H1391" i="1"/>
  <c r="J1391" i="1" s="1"/>
  <c r="J1395" i="1"/>
  <c r="J1309" i="1"/>
  <c r="J1409" i="1"/>
  <c r="J1400" i="1"/>
  <c r="H1397" i="1"/>
  <c r="J1397" i="1" s="1"/>
  <c r="J1384" i="1"/>
  <c r="J1315" i="1"/>
  <c r="J1359" i="1"/>
  <c r="J1350" i="1"/>
  <c r="I1409" i="1"/>
  <c r="I1404" i="1" s="1"/>
  <c r="H1404" i="1"/>
  <c r="J1404" i="1" s="1"/>
  <c r="F1390" i="1"/>
  <c r="F1384" i="1" s="1"/>
  <c r="F1400" i="1"/>
  <c r="F1397" i="1" s="1"/>
  <c r="F1383" i="1"/>
  <c r="F1378" i="1" s="1"/>
  <c r="F1377" i="1"/>
  <c r="F1365" i="1" s="1"/>
  <c r="E1363" i="1"/>
  <c r="J1363" i="1" s="1"/>
  <c r="H1351" i="1" l="1"/>
  <c r="E1331" i="1"/>
  <c r="J1331" i="1" s="1"/>
  <c r="E1396" i="1"/>
  <c r="J1396" i="1" s="1"/>
  <c r="H1303" i="1"/>
  <c r="I1331" i="1"/>
  <c r="I1303" i="1" s="1"/>
  <c r="I1396" i="1"/>
  <c r="I1364" i="1" s="1"/>
  <c r="H1364" i="1"/>
  <c r="F1363" i="1"/>
  <c r="F1351" i="1" s="1"/>
  <c r="E1351" i="1"/>
  <c r="J1351" i="1" s="1"/>
  <c r="E1303" i="1" l="1"/>
  <c r="J1303" i="1" s="1"/>
  <c r="F1331" i="1"/>
  <c r="F1303" i="1" s="1"/>
  <c r="F1396" i="1"/>
  <c r="F1364" i="1" s="1"/>
  <c r="E1364" i="1"/>
  <c r="J1364" i="1" s="1"/>
  <c r="H1410" i="1"/>
  <c r="I1410" i="1" s="1"/>
  <c r="I1302" i="1" s="1"/>
  <c r="H1302" i="1" l="1"/>
  <c r="H865" i="1"/>
  <c r="H866" i="1"/>
  <c r="G972" i="1" l="1"/>
  <c r="I972" i="1" s="1"/>
  <c r="G971" i="1"/>
  <c r="I971" i="1" s="1"/>
  <c r="G970" i="1"/>
  <c r="I970" i="1" s="1"/>
  <c r="G969" i="1"/>
  <c r="I969" i="1" s="1"/>
  <c r="G966" i="1"/>
  <c r="I966" i="1" s="1"/>
  <c r="G965" i="1"/>
  <c r="I965" i="1" s="1"/>
  <c r="G964" i="1"/>
  <c r="I964" i="1" s="1"/>
  <c r="G963" i="1"/>
  <c r="I963" i="1" s="1"/>
  <c r="G962" i="1"/>
  <c r="I962" i="1" s="1"/>
  <c r="G961" i="1"/>
  <c r="I961" i="1" s="1"/>
  <c r="G960" i="1"/>
  <c r="I960" i="1" s="1"/>
  <c r="G959" i="1"/>
  <c r="I959" i="1" s="1"/>
  <c r="G958" i="1"/>
  <c r="I958" i="1" s="1"/>
  <c r="G957" i="1"/>
  <c r="I957" i="1" s="1"/>
  <c r="G956" i="1"/>
  <c r="I956" i="1" s="1"/>
  <c r="G955" i="1"/>
  <c r="I955" i="1" s="1"/>
  <c r="G954" i="1"/>
  <c r="I954" i="1" s="1"/>
  <c r="G953" i="1"/>
  <c r="I953" i="1" s="1"/>
  <c r="G952" i="1"/>
  <c r="I952" i="1" s="1"/>
  <c r="G951" i="1"/>
  <c r="I951" i="1" s="1"/>
  <c r="G950" i="1"/>
  <c r="I950" i="1" s="1"/>
  <c r="G949" i="1"/>
  <c r="I949" i="1" s="1"/>
  <c r="G948" i="1"/>
  <c r="I948" i="1" s="1"/>
  <c r="G947" i="1"/>
  <c r="I947" i="1" s="1"/>
  <c r="G946" i="1"/>
  <c r="I946" i="1" s="1"/>
  <c r="G945" i="1"/>
  <c r="I945" i="1" s="1"/>
  <c r="G944" i="1"/>
  <c r="I944" i="1" s="1"/>
  <c r="G943" i="1"/>
  <c r="I943" i="1" s="1"/>
  <c r="G942" i="1"/>
  <c r="I942" i="1" s="1"/>
  <c r="G939" i="1"/>
  <c r="I939" i="1" s="1"/>
  <c r="G938" i="1"/>
  <c r="I938" i="1" s="1"/>
  <c r="G937" i="1"/>
  <c r="I937" i="1" s="1"/>
  <c r="G936" i="1"/>
  <c r="I936" i="1" s="1"/>
  <c r="G932" i="1"/>
  <c r="I932" i="1" s="1"/>
  <c r="G931" i="1"/>
  <c r="I931" i="1" s="1"/>
  <c r="G930" i="1"/>
  <c r="I930" i="1" s="1"/>
  <c r="G929" i="1"/>
  <c r="I929" i="1" s="1"/>
  <c r="G928" i="1"/>
  <c r="I928" i="1" s="1"/>
  <c r="G927" i="1"/>
  <c r="I927" i="1" s="1"/>
  <c r="G926" i="1"/>
  <c r="I926" i="1" s="1"/>
  <c r="G925" i="1"/>
  <c r="I925" i="1" s="1"/>
  <c r="G924" i="1"/>
  <c r="I924" i="1" s="1"/>
  <c r="G923" i="1"/>
  <c r="I923" i="1" s="1"/>
  <c r="G922" i="1"/>
  <c r="I922" i="1" s="1"/>
  <c r="J926" i="1"/>
  <c r="J927" i="1"/>
  <c r="J928" i="1"/>
  <c r="J929" i="1"/>
  <c r="F932" i="1"/>
  <c r="F931" i="1"/>
  <c r="F930" i="1"/>
  <c r="F924" i="1"/>
  <c r="F923" i="1"/>
  <c r="F922" i="1"/>
  <c r="D920" i="1"/>
  <c r="J972" i="1"/>
  <c r="J971" i="1"/>
  <c r="J970" i="1"/>
  <c r="J969" i="1"/>
  <c r="J966" i="1"/>
  <c r="J965" i="1"/>
  <c r="J964" i="1"/>
  <c r="J963" i="1"/>
  <c r="J962" i="1"/>
  <c r="J961" i="1"/>
  <c r="J960" i="1"/>
  <c r="J959" i="1"/>
  <c r="J958" i="1"/>
  <c r="J957" i="1"/>
  <c r="J956" i="1"/>
  <c r="J955" i="1"/>
  <c r="J954" i="1"/>
  <c r="J953" i="1"/>
  <c r="J952" i="1"/>
  <c r="J951" i="1"/>
  <c r="J950" i="1"/>
  <c r="J949" i="1"/>
  <c r="J948" i="1"/>
  <c r="J947" i="1"/>
  <c r="J946" i="1"/>
  <c r="J945" i="1"/>
  <c r="J944" i="1"/>
  <c r="J943" i="1"/>
  <c r="J942" i="1"/>
  <c r="J939" i="1"/>
  <c r="J938" i="1"/>
  <c r="J937" i="1"/>
  <c r="J936" i="1"/>
  <c r="J932" i="1"/>
  <c r="J931" i="1"/>
  <c r="J930" i="1"/>
  <c r="J925" i="1"/>
  <c r="J924" i="1"/>
  <c r="J923" i="1"/>
  <c r="J922" i="1"/>
  <c r="F972" i="1"/>
  <c r="F971" i="1"/>
  <c r="F970" i="1"/>
  <c r="F969"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39" i="1"/>
  <c r="F938" i="1"/>
  <c r="F937" i="1"/>
  <c r="F936" i="1"/>
  <c r="F925" i="1"/>
  <c r="E973" i="1" l="1"/>
  <c r="E968" i="1" s="1"/>
  <c r="E967" i="1"/>
  <c r="E941" i="1" s="1"/>
  <c r="E940" i="1"/>
  <c r="E935" i="1" s="1"/>
  <c r="H940" i="1"/>
  <c r="H935" i="1" s="1"/>
  <c r="H973" i="1"/>
  <c r="H967" i="1"/>
  <c r="I967" i="1" s="1"/>
  <c r="I941" i="1" s="1"/>
  <c r="H933" i="1"/>
  <c r="H921" i="1" s="1"/>
  <c r="F967" i="1"/>
  <c r="F941" i="1" s="1"/>
  <c r="F973" i="1"/>
  <c r="F968" i="1" s="1"/>
  <c r="F926" i="1"/>
  <c r="F927" i="1"/>
  <c r="F929" i="1"/>
  <c r="F928" i="1"/>
  <c r="J762" i="1"/>
  <c r="G762" i="1"/>
  <c r="I762" i="1" s="1"/>
  <c r="F762" i="1"/>
  <c r="J743" i="1"/>
  <c r="G743" i="1"/>
  <c r="I743" i="1" s="1"/>
  <c r="F743" i="1"/>
  <c r="J733" i="1"/>
  <c r="G733" i="1"/>
  <c r="I733" i="1" s="1"/>
  <c r="F733" i="1"/>
  <c r="J973" i="1" l="1"/>
  <c r="J935" i="1"/>
  <c r="F940" i="1"/>
  <c r="F935" i="1" s="1"/>
  <c r="E974" i="1" s="1"/>
  <c r="E933" i="1"/>
  <c r="J933" i="1" s="1"/>
  <c r="J940" i="1"/>
  <c r="I940" i="1"/>
  <c r="I935" i="1" s="1"/>
  <c r="I933" i="1"/>
  <c r="I921" i="1" s="1"/>
  <c r="I973" i="1"/>
  <c r="I968" i="1" s="1"/>
  <c r="H968" i="1"/>
  <c r="J968" i="1" s="1"/>
  <c r="J967" i="1"/>
  <c r="H941" i="1"/>
  <c r="J941" i="1" s="1"/>
  <c r="E921" i="1" l="1"/>
  <c r="J921" i="1" s="1"/>
  <c r="F933" i="1"/>
  <c r="F921" i="1" s="1"/>
  <c r="H974" i="1"/>
  <c r="H934" i="1" s="1"/>
  <c r="F974" i="1"/>
  <c r="F934" i="1" s="1"/>
  <c r="E934" i="1"/>
  <c r="F439" i="1"/>
  <c r="F440" i="1"/>
  <c r="G440" i="1"/>
  <c r="I440" i="1" s="1"/>
  <c r="G439" i="1"/>
  <c r="I439" i="1" s="1"/>
  <c r="E975" i="1" l="1"/>
  <c r="E920" i="1" s="1"/>
  <c r="J974" i="1"/>
  <c r="I974" i="1"/>
  <c r="I934" i="1" s="1"/>
  <c r="H975" i="1" s="1"/>
  <c r="H920" i="1" s="1"/>
  <c r="J934" i="1"/>
  <c r="F975" i="1"/>
  <c r="F920" i="1" s="1"/>
  <c r="J7" i="1"/>
  <c r="J8" i="1"/>
  <c r="J9" i="1"/>
  <c r="J10" i="1"/>
  <c r="J11" i="1"/>
  <c r="J12" i="1"/>
  <c r="J13" i="1"/>
  <c r="J14" i="1"/>
  <c r="J15" i="1"/>
  <c r="J16" i="1"/>
  <c r="J17" i="1"/>
  <c r="J21" i="1"/>
  <c r="J22" i="1"/>
  <c r="J23" i="1"/>
  <c r="J26" i="1"/>
  <c r="J27" i="1"/>
  <c r="J28" i="1"/>
  <c r="J29" i="1"/>
  <c r="J30" i="1"/>
  <c r="J36" i="1"/>
  <c r="J37" i="1"/>
  <c r="J38" i="1"/>
  <c r="J39" i="1"/>
  <c r="J40" i="1"/>
  <c r="J41" i="1"/>
  <c r="J42" i="1"/>
  <c r="J43" i="1"/>
  <c r="J44" i="1"/>
  <c r="J45" i="1"/>
  <c r="J48" i="1"/>
  <c r="J49" i="1"/>
  <c r="J50" i="1"/>
  <c r="J51" i="1"/>
  <c r="J52" i="1"/>
  <c r="J53" i="1"/>
  <c r="J54" i="1"/>
  <c r="J55" i="1"/>
  <c r="J56" i="1"/>
  <c r="J59" i="1"/>
  <c r="J60" i="1"/>
  <c r="J61" i="1"/>
  <c r="J64" i="1"/>
  <c r="J65" i="1"/>
  <c r="J68" i="1"/>
  <c r="J69" i="1"/>
  <c r="J70" i="1"/>
  <c r="J71" i="1"/>
  <c r="J72" i="1"/>
  <c r="J73" i="1"/>
  <c r="J74" i="1"/>
  <c r="J75" i="1"/>
  <c r="J76" i="1"/>
  <c r="J77" i="1"/>
  <c r="J78" i="1"/>
  <c r="J81" i="1"/>
  <c r="J82" i="1"/>
  <c r="J85" i="1"/>
  <c r="J86" i="1"/>
  <c r="J89" i="1"/>
  <c r="J90" i="1"/>
  <c r="J91" i="1"/>
  <c r="J92" i="1"/>
  <c r="J95" i="1"/>
  <c r="J96" i="1"/>
  <c r="J99" i="1"/>
  <c r="J100" i="1"/>
  <c r="J101" i="1"/>
  <c r="J102" i="1"/>
  <c r="J105" i="1"/>
  <c r="J106" i="1"/>
  <c r="J107" i="1"/>
  <c r="J108" i="1"/>
  <c r="J111" i="1"/>
  <c r="J112" i="1"/>
  <c r="J113" i="1"/>
  <c r="J114" i="1"/>
  <c r="J115" i="1"/>
  <c r="J116" i="1"/>
  <c r="J117" i="1"/>
  <c r="J118" i="1"/>
  <c r="J119" i="1"/>
  <c r="J120" i="1"/>
  <c r="J121" i="1"/>
  <c r="J122" i="1"/>
  <c r="J123" i="1"/>
  <c r="J124" i="1"/>
  <c r="J127" i="1"/>
  <c r="J128" i="1"/>
  <c r="J129" i="1"/>
  <c r="J132" i="1"/>
  <c r="J133" i="1"/>
  <c r="J134" i="1"/>
  <c r="J137" i="1"/>
  <c r="J138" i="1"/>
  <c r="J141" i="1"/>
  <c r="J142" i="1"/>
  <c r="J145" i="1"/>
  <c r="J146" i="1"/>
  <c r="J151" i="1"/>
  <c r="J153" i="1"/>
  <c r="J154" i="1"/>
  <c r="J156" i="1"/>
  <c r="J158" i="1"/>
  <c r="J159" i="1"/>
  <c r="J162" i="1"/>
  <c r="J163" i="1"/>
  <c r="J164" i="1"/>
  <c r="J165" i="1"/>
  <c r="J166" i="1"/>
  <c r="J167" i="1"/>
  <c r="J168" i="1"/>
  <c r="J169" i="1"/>
  <c r="J170" i="1"/>
  <c r="J173" i="1"/>
  <c r="J174" i="1"/>
  <c r="J177" i="1"/>
  <c r="J178" i="1"/>
  <c r="J181" i="1"/>
  <c r="J182" i="1"/>
  <c r="J183" i="1"/>
  <c r="J186" i="1"/>
  <c r="J187" i="1"/>
  <c r="J190" i="1"/>
  <c r="J191" i="1"/>
  <c r="J192" i="1"/>
  <c r="J195" i="1"/>
  <c r="J196" i="1"/>
  <c r="J197" i="1"/>
  <c r="J200" i="1"/>
  <c r="J201" i="1"/>
  <c r="J202" i="1"/>
  <c r="J203" i="1"/>
  <c r="J204" i="1"/>
  <c r="J205" i="1"/>
  <c r="J206" i="1"/>
  <c r="J207" i="1"/>
  <c r="J210" i="1"/>
  <c r="J211" i="1"/>
  <c r="J212" i="1"/>
  <c r="J215" i="1"/>
  <c r="J216" i="1"/>
  <c r="J217" i="1"/>
  <c r="J220" i="1"/>
  <c r="J221" i="1"/>
  <c r="J224" i="1"/>
  <c r="J225" i="1"/>
  <c r="J228" i="1"/>
  <c r="J229" i="1"/>
  <c r="J233" i="1"/>
  <c r="J235" i="1"/>
  <c r="J236" i="1"/>
  <c r="J238" i="1"/>
  <c r="J240" i="1"/>
  <c r="J241" i="1"/>
  <c r="J244" i="1"/>
  <c r="J247" i="1"/>
  <c r="J250" i="1"/>
  <c r="J251" i="1"/>
  <c r="J252" i="1"/>
  <c r="J253" i="1"/>
  <c r="J254" i="1"/>
  <c r="J255" i="1"/>
  <c r="J256" i="1"/>
  <c r="J257" i="1"/>
  <c r="J258" i="1"/>
  <c r="J259" i="1"/>
  <c r="J260" i="1"/>
  <c r="J261" i="1"/>
  <c r="J264" i="1"/>
  <c r="J265" i="1"/>
  <c r="J266" i="1"/>
  <c r="J269" i="1"/>
  <c r="J270" i="1"/>
  <c r="J271" i="1"/>
  <c r="J274" i="1"/>
  <c r="J275" i="1"/>
  <c r="J278" i="1"/>
  <c r="J279" i="1"/>
  <c r="J282" i="1"/>
  <c r="J283" i="1"/>
  <c r="J287" i="1"/>
  <c r="J289" i="1"/>
  <c r="J290" i="1"/>
  <c r="J292" i="1"/>
  <c r="J294" i="1"/>
  <c r="J295" i="1"/>
  <c r="J298" i="1"/>
  <c r="J299" i="1"/>
  <c r="J300" i="1"/>
  <c r="J301" i="1"/>
  <c r="J302" i="1"/>
  <c r="J303" i="1"/>
  <c r="J304" i="1"/>
  <c r="J305" i="1"/>
  <c r="J306" i="1"/>
  <c r="J309" i="1"/>
  <c r="J310" i="1"/>
  <c r="J313" i="1"/>
  <c r="J314" i="1"/>
  <c r="J317" i="1"/>
  <c r="J318" i="1"/>
  <c r="J319" i="1"/>
  <c r="J322" i="1"/>
  <c r="J323" i="1"/>
  <c r="J326" i="1"/>
  <c r="J327" i="1"/>
  <c r="J328" i="1"/>
  <c r="J331" i="1"/>
  <c r="J332" i="1"/>
  <c r="J333" i="1"/>
  <c r="J336" i="1"/>
  <c r="J337" i="1"/>
  <c r="J338" i="1"/>
  <c r="J339" i="1"/>
  <c r="J340" i="1"/>
  <c r="J341" i="1"/>
  <c r="J342" i="1"/>
  <c r="J343" i="1"/>
  <c r="J344" i="1"/>
  <c r="J345" i="1"/>
  <c r="J346" i="1"/>
  <c r="J350" i="1"/>
  <c r="J353" i="1"/>
  <c r="J354" i="1"/>
  <c r="J355" i="1"/>
  <c r="J356" i="1"/>
  <c r="J357" i="1"/>
  <c r="J358" i="1"/>
  <c r="J363" i="1"/>
  <c r="J364" i="1"/>
  <c r="J365" i="1"/>
  <c r="J366" i="1"/>
  <c r="J367" i="1"/>
  <c r="J368" i="1"/>
  <c r="J369" i="1"/>
  <c r="J370" i="1"/>
  <c r="J371" i="1"/>
  <c r="J372" i="1"/>
  <c r="J373" i="1"/>
  <c r="J374" i="1"/>
  <c r="J375" i="1"/>
  <c r="J376" i="1"/>
  <c r="J377" i="1"/>
  <c r="J378" i="1"/>
  <c r="J379" i="1"/>
  <c r="J380" i="1"/>
  <c r="J381" i="1"/>
  <c r="J382" i="1"/>
  <c r="J383" i="1"/>
  <c r="J384" i="1"/>
  <c r="J387" i="1"/>
  <c r="J388" i="1"/>
  <c r="J389" i="1"/>
  <c r="J390" i="1"/>
  <c r="J391" i="1"/>
  <c r="J392" i="1"/>
  <c r="J393" i="1"/>
  <c r="J394" i="1"/>
  <c r="J395" i="1"/>
  <c r="J396" i="1"/>
  <c r="J397" i="1"/>
  <c r="J398" i="1"/>
  <c r="J399" i="1"/>
  <c r="J400" i="1"/>
  <c r="J401" i="1"/>
  <c r="J402" i="1"/>
  <c r="J403" i="1"/>
  <c r="J404" i="1"/>
  <c r="J405" i="1"/>
  <c r="J406" i="1"/>
  <c r="J407" i="1"/>
  <c r="J408" i="1"/>
  <c r="J413" i="1"/>
  <c r="J414" i="1"/>
  <c r="J415" i="1"/>
  <c r="J416" i="1"/>
  <c r="J417" i="1"/>
  <c r="J418" i="1"/>
  <c r="J419" i="1"/>
  <c r="J420" i="1"/>
  <c r="J421" i="1"/>
  <c r="J424" i="1"/>
  <c r="J425" i="1"/>
  <c r="J426" i="1"/>
  <c r="J427" i="1"/>
  <c r="J428" i="1"/>
  <c r="J429" i="1"/>
  <c r="J432" i="1"/>
  <c r="J433" i="1"/>
  <c r="J434" i="1"/>
  <c r="J435" i="1"/>
  <c r="J436" i="1"/>
  <c r="J437" i="1"/>
  <c r="J438"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4" i="1"/>
  <c r="J475" i="1"/>
  <c r="J476" i="1"/>
  <c r="J477" i="1"/>
  <c r="J478" i="1"/>
  <c r="J482" i="1"/>
  <c r="J483" i="1"/>
  <c r="J484" i="1"/>
  <c r="J485" i="1"/>
  <c r="J488" i="1"/>
  <c r="J489" i="1"/>
  <c r="J490" i="1"/>
  <c r="J491" i="1"/>
  <c r="J492" i="1"/>
  <c r="J493" i="1"/>
  <c r="J494" i="1"/>
  <c r="J495"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9" i="1"/>
  <c r="J540" i="1"/>
  <c r="J541" i="1"/>
  <c r="J542" i="1"/>
  <c r="J543" i="1"/>
  <c r="J544" i="1"/>
  <c r="J545" i="1"/>
  <c r="J546" i="1"/>
  <c r="J550" i="1"/>
  <c r="J554" i="1"/>
  <c r="J555" i="1"/>
  <c r="J556" i="1"/>
  <c r="J557" i="1"/>
  <c r="J558" i="1"/>
  <c r="J561" i="1"/>
  <c r="J562" i="1"/>
  <c r="J563" i="1"/>
  <c r="J564" i="1"/>
  <c r="J565" i="1"/>
  <c r="J568" i="1"/>
  <c r="J569" i="1"/>
  <c r="J570" i="1"/>
  <c r="J571" i="1"/>
  <c r="J572" i="1"/>
  <c r="J575" i="1"/>
  <c r="J576" i="1"/>
  <c r="J577" i="1"/>
  <c r="J578" i="1"/>
  <c r="J579" i="1"/>
  <c r="J582" i="1"/>
  <c r="J583" i="1"/>
  <c r="J584" i="1"/>
  <c r="J585" i="1"/>
  <c r="J586" i="1"/>
  <c r="J591" i="1"/>
  <c r="J592" i="1"/>
  <c r="J595" i="1"/>
  <c r="J596" i="1"/>
  <c r="J597" i="1"/>
  <c r="J600" i="1"/>
  <c r="J603" i="1"/>
  <c r="J606" i="1"/>
  <c r="J609" i="1"/>
  <c r="J610" i="1"/>
  <c r="J611" i="1"/>
  <c r="J612" i="1"/>
  <c r="J617" i="1"/>
  <c r="J618" i="1"/>
  <c r="J619" i="1"/>
  <c r="J620" i="1"/>
  <c r="J621" i="1"/>
  <c r="J622" i="1"/>
  <c r="J623" i="1"/>
  <c r="J624" i="1"/>
  <c r="J625" i="1"/>
  <c r="J626" i="1"/>
  <c r="J627" i="1"/>
  <c r="J628" i="1"/>
  <c r="J629" i="1"/>
  <c r="J630" i="1"/>
  <c r="J631" i="1"/>
  <c r="J634" i="1"/>
  <c r="J635" i="1"/>
  <c r="J636" i="1"/>
  <c r="J637" i="1"/>
  <c r="J638" i="1"/>
  <c r="J639" i="1"/>
  <c r="J640" i="1"/>
  <c r="J641" i="1"/>
  <c r="J642" i="1"/>
  <c r="J643" i="1"/>
  <c r="J644" i="1"/>
  <c r="J645" i="1"/>
  <c r="J650" i="1"/>
  <c r="J651" i="1"/>
  <c r="J652" i="1"/>
  <c r="J653" i="1"/>
  <c r="J654" i="1"/>
  <c r="J655" i="1"/>
  <c r="J656" i="1"/>
  <c r="J657" i="1"/>
  <c r="J658" i="1"/>
  <c r="J659" i="1"/>
  <c r="J660" i="1"/>
  <c r="J661" i="1"/>
  <c r="J662" i="1"/>
  <c r="J663" i="1"/>
  <c r="J664" i="1"/>
  <c r="J668" i="1"/>
  <c r="J669" i="1"/>
  <c r="J672" i="1"/>
  <c r="J673" i="1"/>
  <c r="J674" i="1"/>
  <c r="J675" i="1"/>
  <c r="J676" i="1"/>
  <c r="J677" i="1"/>
  <c r="J681" i="1"/>
  <c r="J682" i="1"/>
  <c r="J683" i="1"/>
  <c r="J684" i="1"/>
  <c r="J685" i="1"/>
  <c r="J686" i="1"/>
  <c r="J687" i="1"/>
  <c r="J688" i="1"/>
  <c r="J689" i="1"/>
  <c r="J692" i="1"/>
  <c r="J693" i="1"/>
  <c r="J694" i="1"/>
  <c r="J695" i="1"/>
  <c r="J696" i="1"/>
  <c r="J697" i="1"/>
  <c r="J698" i="1"/>
  <c r="J699" i="1"/>
  <c r="J700" i="1"/>
  <c r="J701" i="1"/>
  <c r="J702" i="1"/>
  <c r="J703" i="1"/>
  <c r="J704" i="1"/>
  <c r="J705" i="1"/>
  <c r="J706" i="1"/>
  <c r="J710" i="1"/>
  <c r="J711" i="1"/>
  <c r="J712" i="1"/>
  <c r="J718" i="1"/>
  <c r="J719" i="1"/>
  <c r="J720" i="1"/>
  <c r="J721" i="1"/>
  <c r="J722" i="1"/>
  <c r="J723" i="1"/>
  <c r="J724" i="1"/>
  <c r="J725" i="1"/>
  <c r="J726" i="1"/>
  <c r="J727" i="1"/>
  <c r="J730" i="1"/>
  <c r="J731" i="1"/>
  <c r="J732" i="1"/>
  <c r="J734" i="1"/>
  <c r="J735" i="1"/>
  <c r="J736" i="1"/>
  <c r="J737" i="1"/>
  <c r="J738" i="1"/>
  <c r="J739" i="1"/>
  <c r="J740" i="1"/>
  <c r="J741" i="1"/>
  <c r="J742" i="1"/>
  <c r="J744" i="1"/>
  <c r="J745" i="1"/>
  <c r="J746" i="1"/>
  <c r="J747" i="1"/>
  <c r="J751" i="1"/>
  <c r="J752" i="1"/>
  <c r="J753" i="1"/>
  <c r="J754" i="1"/>
  <c r="J755" i="1"/>
  <c r="J756" i="1"/>
  <c r="J757" i="1"/>
  <c r="J758" i="1"/>
  <c r="J759" i="1"/>
  <c r="J760" i="1"/>
  <c r="J761" i="1"/>
  <c r="J763" i="1"/>
  <c r="J766" i="1"/>
  <c r="J767" i="1"/>
  <c r="J768" i="1"/>
  <c r="J769" i="1"/>
  <c r="J770" i="1"/>
  <c r="J771" i="1"/>
  <c r="J772" i="1"/>
  <c r="J773" i="1"/>
  <c r="J774" i="1"/>
  <c r="J775" i="1"/>
  <c r="J776" i="1"/>
  <c r="J777" i="1"/>
  <c r="J778" i="1"/>
  <c r="J779" i="1"/>
  <c r="J780" i="1"/>
  <c r="J781" i="1"/>
  <c r="J782" i="1"/>
  <c r="J783" i="1"/>
  <c r="J784" i="1"/>
  <c r="J785" i="1"/>
  <c r="J788" i="1"/>
  <c r="J789" i="1"/>
  <c r="J793" i="1"/>
  <c r="J794" i="1"/>
  <c r="J795" i="1"/>
  <c r="J796" i="1"/>
  <c r="J800" i="1"/>
  <c r="J801" i="1"/>
  <c r="J802" i="1"/>
  <c r="J803" i="1"/>
  <c r="J806" i="1"/>
  <c r="J807" i="1"/>
  <c r="J808" i="1"/>
  <c r="J809" i="1"/>
  <c r="J810" i="1"/>
  <c r="J811" i="1"/>
  <c r="J812" i="1"/>
  <c r="J813" i="1"/>
  <c r="J814" i="1"/>
  <c r="J818" i="1"/>
  <c r="J819" i="1"/>
  <c r="J820" i="1"/>
  <c r="J821" i="1"/>
  <c r="J822" i="1"/>
  <c r="J823" i="1"/>
  <c r="J824" i="1"/>
  <c r="J825" i="1"/>
  <c r="J826" i="1"/>
  <c r="J827" i="1"/>
  <c r="J830" i="1"/>
  <c r="J831" i="1"/>
  <c r="J832" i="1"/>
  <c r="J833" i="1"/>
  <c r="J834" i="1"/>
  <c r="J835" i="1"/>
  <c r="J836" i="1"/>
  <c r="J837" i="1"/>
  <c r="J841" i="1"/>
  <c r="J842" i="1"/>
  <c r="J843" i="1"/>
  <c r="J844" i="1"/>
  <c r="J845" i="1"/>
  <c r="J848" i="1"/>
  <c r="J849" i="1"/>
  <c r="J850" i="1"/>
  <c r="J851" i="1"/>
  <c r="J852" i="1"/>
  <c r="J853" i="1"/>
  <c r="J854" i="1"/>
  <c r="J857" i="1"/>
  <c r="J858" i="1"/>
  <c r="J859" i="1"/>
  <c r="J860" i="1"/>
  <c r="J861" i="1"/>
  <c r="J862" i="1"/>
  <c r="J863" i="1"/>
  <c r="J864" i="1"/>
  <c r="J865" i="1"/>
  <c r="J866" i="1"/>
  <c r="J870" i="1"/>
  <c r="J871" i="1"/>
  <c r="J872" i="1"/>
  <c r="J873" i="1"/>
  <c r="J874" i="1"/>
  <c r="J875" i="1"/>
  <c r="J880" i="1"/>
  <c r="J881" i="1"/>
  <c r="J882" i="1"/>
  <c r="J883" i="1"/>
  <c r="J884" i="1"/>
  <c r="J885" i="1"/>
  <c r="J886" i="1"/>
  <c r="J887" i="1"/>
  <c r="J888" i="1"/>
  <c r="J889" i="1"/>
  <c r="J890" i="1"/>
  <c r="J891" i="1"/>
  <c r="J892" i="1"/>
  <c r="J893" i="1"/>
  <c r="J894" i="1"/>
  <c r="J895" i="1"/>
  <c r="J896" i="1"/>
  <c r="J897" i="1"/>
  <c r="J898" i="1"/>
  <c r="J899" i="1"/>
  <c r="J902" i="1"/>
  <c r="J903" i="1"/>
  <c r="J904" i="1"/>
  <c r="J905" i="1"/>
  <c r="J906" i="1"/>
  <c r="J907" i="1"/>
  <c r="J908" i="1"/>
  <c r="J909" i="1"/>
  <c r="J910" i="1"/>
  <c r="J911" i="1"/>
  <c r="J912" i="1"/>
  <c r="J913" i="1"/>
  <c r="J914" i="1"/>
  <c r="J915" i="1"/>
  <c r="J916" i="1"/>
  <c r="J917" i="1"/>
  <c r="J978" i="1"/>
  <c r="J979" i="1"/>
  <c r="J980" i="1"/>
  <c r="J981" i="1"/>
  <c r="J982" i="1"/>
  <c r="J985" i="1"/>
  <c r="J986" i="1"/>
  <c r="J987" i="1"/>
  <c r="J988" i="1"/>
  <c r="J989" i="1"/>
  <c r="J990" i="1"/>
  <c r="J991" i="1"/>
  <c r="J992" i="1"/>
  <c r="J993" i="1"/>
  <c r="J994" i="1"/>
  <c r="J995" i="1"/>
  <c r="J996" i="1"/>
  <c r="J997" i="1"/>
  <c r="J998" i="1"/>
  <c r="J999" i="1"/>
  <c r="J1000" i="1"/>
  <c r="J1003" i="1"/>
  <c r="J1004" i="1"/>
  <c r="J1005" i="1"/>
  <c r="J1008" i="1"/>
  <c r="J1009" i="1"/>
  <c r="J1010" i="1"/>
  <c r="J1011" i="1"/>
  <c r="J1012" i="1"/>
  <c r="J1013" i="1"/>
  <c r="J1016" i="1"/>
  <c r="J1017" i="1"/>
  <c r="J1020" i="1"/>
  <c r="J1021" i="1"/>
  <c r="J1022" i="1"/>
  <c r="J1025" i="1"/>
  <c r="J1026" i="1"/>
  <c r="J1027" i="1"/>
  <c r="J1028" i="1"/>
  <c r="J1032" i="1"/>
  <c r="J1033" i="1"/>
  <c r="J1034" i="1"/>
  <c r="J1035" i="1"/>
  <c r="J1036" i="1"/>
  <c r="J1039" i="1"/>
  <c r="J1040" i="1"/>
  <c r="J1041" i="1"/>
  <c r="J1042" i="1"/>
  <c r="J1043" i="1"/>
  <c r="J1044" i="1"/>
  <c r="J1045" i="1"/>
  <c r="J1046" i="1"/>
  <c r="J1051" i="1"/>
  <c r="J1054" i="1"/>
  <c r="J1055" i="1"/>
  <c r="J1058" i="1"/>
  <c r="J1059" i="1"/>
  <c r="J1060" i="1"/>
  <c r="J1061" i="1"/>
  <c r="J1062" i="1"/>
  <c r="J1063" i="1"/>
  <c r="J1064" i="1"/>
  <c r="J1067" i="1"/>
  <c r="J1068" i="1"/>
  <c r="J1069" i="1"/>
  <c r="J1070" i="1"/>
  <c r="J1071" i="1"/>
  <c r="J1072" i="1"/>
  <c r="J1073" i="1"/>
  <c r="J1074" i="1"/>
  <c r="J1075" i="1"/>
  <c r="J1076" i="1"/>
  <c r="J1077" i="1"/>
  <c r="J1080" i="1"/>
  <c r="J1081" i="1"/>
  <c r="J1082" i="1"/>
  <c r="J1083" i="1"/>
  <c r="J1086" i="1"/>
  <c r="J1087" i="1"/>
  <c r="J1090" i="1"/>
  <c r="J1091" i="1"/>
  <c r="J1096" i="1"/>
  <c r="J1099" i="1"/>
  <c r="J1100" i="1"/>
  <c r="J1101" i="1"/>
  <c r="J1102" i="1"/>
  <c r="J1105" i="1"/>
  <c r="J1106" i="1"/>
  <c r="J1109" i="1"/>
  <c r="J1110" i="1"/>
  <c r="J1111" i="1"/>
  <c r="J1114" i="1"/>
  <c r="J1119" i="1"/>
  <c r="J1120" i="1"/>
  <c r="J1123" i="1"/>
  <c r="J1124" i="1"/>
  <c r="J1125" i="1"/>
  <c r="J1126" i="1"/>
  <c r="J1127" i="1"/>
  <c r="J1128" i="1"/>
  <c r="J1129" i="1"/>
  <c r="J1135" i="1"/>
  <c r="J1136" i="1"/>
  <c r="J1137" i="1"/>
  <c r="J1138" i="1"/>
  <c r="J1139" i="1"/>
  <c r="J1140" i="1"/>
  <c r="J1141" i="1"/>
  <c r="J1144" i="1"/>
  <c r="J1145" i="1"/>
  <c r="J1146" i="1"/>
  <c r="J1147" i="1"/>
  <c r="J1148" i="1"/>
  <c r="J1149" i="1"/>
  <c r="J1150" i="1"/>
  <c r="J1151" i="1"/>
  <c r="J1154" i="1"/>
  <c r="J1155" i="1"/>
  <c r="J1160" i="1"/>
  <c r="J1161" i="1"/>
  <c r="J1164" i="1"/>
  <c r="J1165" i="1"/>
  <c r="J1168" i="1"/>
  <c r="J1169" i="1"/>
  <c r="J1172" i="1"/>
  <c r="J1175" i="1"/>
  <c r="J1178" i="1"/>
  <c r="J1183" i="1"/>
  <c r="J1184" i="1"/>
  <c r="J1185" i="1"/>
  <c r="J1186" i="1"/>
  <c r="J1187" i="1"/>
  <c r="J1188" i="1"/>
  <c r="J1189" i="1"/>
  <c r="J1190" i="1"/>
  <c r="J1194" i="1"/>
  <c r="J1195" i="1"/>
  <c r="J1196" i="1"/>
  <c r="J1197" i="1"/>
  <c r="J1198" i="1"/>
  <c r="J1199" i="1"/>
  <c r="J1200" i="1"/>
  <c r="J1201" i="1"/>
  <c r="J1202" i="1"/>
  <c r="J1206" i="1"/>
  <c r="J1207" i="1"/>
  <c r="J1208" i="1"/>
  <c r="J1209" i="1"/>
  <c r="J1210" i="1"/>
  <c r="J1214" i="1"/>
  <c r="J1215" i="1"/>
  <c r="J1216" i="1"/>
  <c r="J1217" i="1"/>
  <c r="J1218" i="1"/>
  <c r="J1219" i="1"/>
  <c r="J1220" i="1"/>
  <c r="J1221" i="1"/>
  <c r="J1224" i="1"/>
  <c r="J1225" i="1"/>
  <c r="J1226" i="1"/>
  <c r="J1227" i="1"/>
  <c r="J1228" i="1"/>
  <c r="J1229" i="1"/>
  <c r="J1234" i="1"/>
  <c r="J1235" i="1"/>
  <c r="J1236" i="1"/>
  <c r="J1237" i="1"/>
  <c r="J1240" i="1"/>
  <c r="J1241" i="1"/>
  <c r="J1242" i="1"/>
  <c r="J1243" i="1"/>
  <c r="J1244" i="1"/>
  <c r="J1245" i="1"/>
  <c r="J1246" i="1"/>
  <c r="J1247" i="1"/>
  <c r="J1248" i="1"/>
  <c r="J1249" i="1"/>
  <c r="J1250" i="1"/>
  <c r="J1251" i="1"/>
  <c r="J1252" i="1"/>
  <c r="J1253" i="1"/>
  <c r="J1254" i="1"/>
  <c r="J1255" i="1"/>
  <c r="J1256" i="1"/>
  <c r="J1257" i="1"/>
  <c r="J1258" i="1"/>
  <c r="J1259" i="1"/>
  <c r="J1260" i="1"/>
  <c r="J1261" i="1"/>
  <c r="J1262" i="1"/>
  <c r="J1263" i="1"/>
  <c r="J1266" i="1"/>
  <c r="J1267" i="1"/>
  <c r="J1270" i="1"/>
  <c r="J1271" i="1"/>
  <c r="J1272" i="1"/>
  <c r="J1273" i="1"/>
  <c r="J1276" i="1"/>
  <c r="J1280" i="1"/>
  <c r="J1281" i="1"/>
  <c r="J1282" i="1"/>
  <c r="J1283" i="1"/>
  <c r="J1284" i="1"/>
  <c r="J1285" i="1"/>
  <c r="J1286" i="1"/>
  <c r="J1287" i="1"/>
  <c r="J1288" i="1"/>
  <c r="J1289" i="1"/>
  <c r="J1292" i="1"/>
  <c r="J1293" i="1"/>
  <c r="J1296" i="1"/>
  <c r="J1297" i="1"/>
  <c r="J1298" i="1"/>
  <c r="J1299" i="1"/>
  <c r="J6" i="1"/>
  <c r="G1299" i="1"/>
  <c r="I1299" i="1" s="1"/>
  <c r="G1298" i="1"/>
  <c r="I1298" i="1" s="1"/>
  <c r="G1297" i="1"/>
  <c r="I1297" i="1" s="1"/>
  <c r="G1296" i="1"/>
  <c r="I1296" i="1" s="1"/>
  <c r="G1293" i="1"/>
  <c r="I1293" i="1" s="1"/>
  <c r="G1292" i="1"/>
  <c r="I1292" i="1" s="1"/>
  <c r="G1289" i="1"/>
  <c r="I1289" i="1" s="1"/>
  <c r="G1288" i="1"/>
  <c r="I1288" i="1" s="1"/>
  <c r="G1287" i="1"/>
  <c r="I1287" i="1" s="1"/>
  <c r="G1286" i="1"/>
  <c r="I1286" i="1" s="1"/>
  <c r="G1285" i="1"/>
  <c r="I1285" i="1" s="1"/>
  <c r="G1284" i="1"/>
  <c r="I1284" i="1" s="1"/>
  <c r="G1283" i="1"/>
  <c r="I1283" i="1" s="1"/>
  <c r="G1282" i="1"/>
  <c r="I1282" i="1" s="1"/>
  <c r="G1281" i="1"/>
  <c r="I1281" i="1" s="1"/>
  <c r="G1280" i="1"/>
  <c r="I1280" i="1" s="1"/>
  <c r="G1276" i="1"/>
  <c r="I1276" i="1" s="1"/>
  <c r="H1277" i="1" s="1"/>
  <c r="G1273" i="1"/>
  <c r="I1273" i="1" s="1"/>
  <c r="G1272" i="1"/>
  <c r="I1272" i="1" s="1"/>
  <c r="G1271" i="1"/>
  <c r="I1271" i="1" s="1"/>
  <c r="G1270" i="1"/>
  <c r="I1270" i="1" s="1"/>
  <c r="G1267" i="1"/>
  <c r="I1267" i="1" s="1"/>
  <c r="G1266" i="1"/>
  <c r="I1266" i="1" s="1"/>
  <c r="G1263" i="1"/>
  <c r="I1263" i="1" s="1"/>
  <c r="G1262" i="1"/>
  <c r="I1262" i="1" s="1"/>
  <c r="G1261" i="1"/>
  <c r="I1261" i="1" s="1"/>
  <c r="G1260" i="1"/>
  <c r="I1260" i="1" s="1"/>
  <c r="G1259" i="1"/>
  <c r="I1259" i="1" s="1"/>
  <c r="G1258" i="1"/>
  <c r="I1258" i="1" s="1"/>
  <c r="G1257" i="1"/>
  <c r="I1257" i="1" s="1"/>
  <c r="G1256" i="1"/>
  <c r="I1256" i="1" s="1"/>
  <c r="G1255" i="1"/>
  <c r="I1255" i="1" s="1"/>
  <c r="G1254" i="1"/>
  <c r="I1254" i="1" s="1"/>
  <c r="G1253" i="1"/>
  <c r="I1253" i="1" s="1"/>
  <c r="G1252" i="1"/>
  <c r="I1252" i="1" s="1"/>
  <c r="G1251" i="1"/>
  <c r="I1251" i="1" s="1"/>
  <c r="G1250" i="1"/>
  <c r="I1250" i="1" s="1"/>
  <c r="G1249" i="1"/>
  <c r="I1249" i="1" s="1"/>
  <c r="G1248" i="1"/>
  <c r="I1248" i="1" s="1"/>
  <c r="G1247" i="1"/>
  <c r="I1247" i="1" s="1"/>
  <c r="G1246" i="1"/>
  <c r="I1246" i="1" s="1"/>
  <c r="G1245" i="1"/>
  <c r="I1245" i="1" s="1"/>
  <c r="G1244" i="1"/>
  <c r="I1244" i="1" s="1"/>
  <c r="G1243" i="1"/>
  <c r="I1243" i="1" s="1"/>
  <c r="G1242" i="1"/>
  <c r="I1242" i="1" s="1"/>
  <c r="G1241" i="1"/>
  <c r="I1241" i="1" s="1"/>
  <c r="G1240" i="1"/>
  <c r="I1240" i="1" s="1"/>
  <c r="G1237" i="1"/>
  <c r="I1237" i="1" s="1"/>
  <c r="G1236" i="1"/>
  <c r="I1236" i="1" s="1"/>
  <c r="G1235" i="1"/>
  <c r="I1235" i="1" s="1"/>
  <c r="G1234" i="1"/>
  <c r="I1234" i="1" s="1"/>
  <c r="G1229" i="1"/>
  <c r="I1229" i="1" s="1"/>
  <c r="G1228" i="1"/>
  <c r="I1228" i="1" s="1"/>
  <c r="G1227" i="1"/>
  <c r="I1227" i="1" s="1"/>
  <c r="G1226" i="1"/>
  <c r="I1226" i="1" s="1"/>
  <c r="G1225" i="1"/>
  <c r="I1225" i="1" s="1"/>
  <c r="G1224" i="1"/>
  <c r="I1224" i="1" s="1"/>
  <c r="G1221" i="1"/>
  <c r="I1221" i="1" s="1"/>
  <c r="G1220" i="1"/>
  <c r="I1220" i="1" s="1"/>
  <c r="G1219" i="1"/>
  <c r="I1219" i="1" s="1"/>
  <c r="G1218" i="1"/>
  <c r="I1218" i="1" s="1"/>
  <c r="G1217" i="1"/>
  <c r="I1217" i="1" s="1"/>
  <c r="G1216" i="1"/>
  <c r="I1216" i="1" s="1"/>
  <c r="G1215" i="1"/>
  <c r="I1215" i="1" s="1"/>
  <c r="G1214" i="1"/>
  <c r="I1214" i="1" s="1"/>
  <c r="G1210" i="1"/>
  <c r="I1210" i="1" s="1"/>
  <c r="G1209" i="1"/>
  <c r="I1209" i="1" s="1"/>
  <c r="G1208" i="1"/>
  <c r="I1208" i="1" s="1"/>
  <c r="G1207" i="1"/>
  <c r="I1207" i="1" s="1"/>
  <c r="G1206" i="1"/>
  <c r="I1206" i="1" s="1"/>
  <c r="G1202" i="1"/>
  <c r="I1202" i="1" s="1"/>
  <c r="G1201" i="1"/>
  <c r="I1201" i="1" s="1"/>
  <c r="G1200" i="1"/>
  <c r="I1200" i="1" s="1"/>
  <c r="G1199" i="1"/>
  <c r="I1199" i="1" s="1"/>
  <c r="G1198" i="1"/>
  <c r="I1198" i="1" s="1"/>
  <c r="G1197" i="1"/>
  <c r="I1197" i="1" s="1"/>
  <c r="G1196" i="1"/>
  <c r="I1196" i="1" s="1"/>
  <c r="G1195" i="1"/>
  <c r="I1195" i="1" s="1"/>
  <c r="G1194" i="1"/>
  <c r="I1194" i="1" s="1"/>
  <c r="G1190" i="1"/>
  <c r="I1190" i="1" s="1"/>
  <c r="G1189" i="1"/>
  <c r="I1189" i="1" s="1"/>
  <c r="G1188" i="1"/>
  <c r="I1188" i="1" s="1"/>
  <c r="G1187" i="1"/>
  <c r="I1187" i="1" s="1"/>
  <c r="G1186" i="1"/>
  <c r="I1186" i="1" s="1"/>
  <c r="G1185" i="1"/>
  <c r="I1185" i="1" s="1"/>
  <c r="G1184" i="1"/>
  <c r="I1184" i="1" s="1"/>
  <c r="G1183" i="1"/>
  <c r="I1183" i="1" s="1"/>
  <c r="G1178" i="1"/>
  <c r="I1178" i="1" s="1"/>
  <c r="H1179" i="1" s="1"/>
  <c r="G1175" i="1"/>
  <c r="I1175" i="1" s="1"/>
  <c r="H1176" i="1" s="1"/>
  <c r="G1172" i="1"/>
  <c r="I1172" i="1" s="1"/>
  <c r="H1173" i="1" s="1"/>
  <c r="G1169" i="1"/>
  <c r="I1169" i="1" s="1"/>
  <c r="G1168" i="1"/>
  <c r="I1168" i="1" s="1"/>
  <c r="G1165" i="1"/>
  <c r="I1165" i="1" s="1"/>
  <c r="G1164" i="1"/>
  <c r="I1164" i="1" s="1"/>
  <c r="G1161" i="1"/>
  <c r="I1161" i="1" s="1"/>
  <c r="G1160" i="1"/>
  <c r="I1160" i="1" s="1"/>
  <c r="G1155" i="1"/>
  <c r="I1155" i="1" s="1"/>
  <c r="G1154" i="1"/>
  <c r="I1154" i="1" s="1"/>
  <c r="G1151" i="1"/>
  <c r="I1151" i="1" s="1"/>
  <c r="G1150" i="1"/>
  <c r="I1150" i="1" s="1"/>
  <c r="G1149" i="1"/>
  <c r="I1149" i="1" s="1"/>
  <c r="G1148" i="1"/>
  <c r="I1148" i="1" s="1"/>
  <c r="G1147" i="1"/>
  <c r="I1147" i="1" s="1"/>
  <c r="G1146" i="1"/>
  <c r="I1146" i="1" s="1"/>
  <c r="G1145" i="1"/>
  <c r="I1145" i="1" s="1"/>
  <c r="G1144" i="1"/>
  <c r="I1144" i="1" s="1"/>
  <c r="G1141" i="1"/>
  <c r="I1141" i="1" s="1"/>
  <c r="G1140" i="1"/>
  <c r="I1140" i="1" s="1"/>
  <c r="G1139" i="1"/>
  <c r="I1139" i="1" s="1"/>
  <c r="G1138" i="1"/>
  <c r="I1138" i="1" s="1"/>
  <c r="G1137" i="1"/>
  <c r="I1137" i="1" s="1"/>
  <c r="G1136" i="1"/>
  <c r="G1135" i="1"/>
  <c r="I1135" i="1" s="1"/>
  <c r="G1129" i="1"/>
  <c r="I1129" i="1" s="1"/>
  <c r="G1128" i="1"/>
  <c r="I1128" i="1" s="1"/>
  <c r="G1127" i="1"/>
  <c r="I1127" i="1" s="1"/>
  <c r="G1126" i="1"/>
  <c r="I1126" i="1" s="1"/>
  <c r="G1125" i="1"/>
  <c r="I1125" i="1" s="1"/>
  <c r="G1124" i="1"/>
  <c r="I1124" i="1" s="1"/>
  <c r="G1123" i="1"/>
  <c r="I1123" i="1" s="1"/>
  <c r="G1120" i="1"/>
  <c r="I1120" i="1" s="1"/>
  <c r="G1119" i="1"/>
  <c r="I1119" i="1" s="1"/>
  <c r="G1114" i="1"/>
  <c r="I1114" i="1" s="1"/>
  <c r="H1115" i="1" s="1"/>
  <c r="G1111" i="1"/>
  <c r="I1111" i="1" s="1"/>
  <c r="G1110" i="1"/>
  <c r="I1110" i="1" s="1"/>
  <c r="G1109" i="1"/>
  <c r="I1109" i="1" s="1"/>
  <c r="G1106" i="1"/>
  <c r="I1106" i="1" s="1"/>
  <c r="G1105" i="1"/>
  <c r="I1105" i="1" s="1"/>
  <c r="G1102" i="1"/>
  <c r="I1102" i="1" s="1"/>
  <c r="G1101" i="1"/>
  <c r="I1101" i="1" s="1"/>
  <c r="G1100" i="1"/>
  <c r="I1100" i="1" s="1"/>
  <c r="G1099" i="1"/>
  <c r="I1099" i="1" s="1"/>
  <c r="G1096" i="1"/>
  <c r="I1096" i="1" s="1"/>
  <c r="H1097" i="1" s="1"/>
  <c r="G1091" i="1"/>
  <c r="I1091" i="1" s="1"/>
  <c r="G1090" i="1"/>
  <c r="I1090" i="1" s="1"/>
  <c r="G1087" i="1"/>
  <c r="I1087" i="1" s="1"/>
  <c r="G1086" i="1"/>
  <c r="I1086" i="1" s="1"/>
  <c r="G1083" i="1"/>
  <c r="I1083" i="1" s="1"/>
  <c r="G1082" i="1"/>
  <c r="I1082" i="1" s="1"/>
  <c r="G1081" i="1"/>
  <c r="I1081" i="1" s="1"/>
  <c r="G1080" i="1"/>
  <c r="I1080" i="1" s="1"/>
  <c r="G1077" i="1"/>
  <c r="I1077" i="1" s="1"/>
  <c r="G1076" i="1"/>
  <c r="I1076" i="1" s="1"/>
  <c r="G1075" i="1"/>
  <c r="I1075" i="1" s="1"/>
  <c r="G1074" i="1"/>
  <c r="I1074" i="1" s="1"/>
  <c r="G1073" i="1"/>
  <c r="I1073" i="1" s="1"/>
  <c r="G1072" i="1"/>
  <c r="I1072" i="1" s="1"/>
  <c r="G1071" i="1"/>
  <c r="I1071" i="1" s="1"/>
  <c r="G1070" i="1"/>
  <c r="I1070" i="1" s="1"/>
  <c r="G1069" i="1"/>
  <c r="I1069" i="1" s="1"/>
  <c r="G1068" i="1"/>
  <c r="I1068" i="1" s="1"/>
  <c r="G1067" i="1"/>
  <c r="I1067" i="1" s="1"/>
  <c r="G1064" i="1"/>
  <c r="I1064" i="1" s="1"/>
  <c r="G1063" i="1"/>
  <c r="I1063" i="1" s="1"/>
  <c r="G1062" i="1"/>
  <c r="I1062" i="1" s="1"/>
  <c r="G1061" i="1"/>
  <c r="I1061" i="1" s="1"/>
  <c r="G1060" i="1"/>
  <c r="I1060" i="1" s="1"/>
  <c r="G1059" i="1"/>
  <c r="I1059" i="1" s="1"/>
  <c r="G1058" i="1"/>
  <c r="I1058" i="1" s="1"/>
  <c r="G1055" i="1"/>
  <c r="I1055" i="1" s="1"/>
  <c r="G1054" i="1"/>
  <c r="I1054" i="1" s="1"/>
  <c r="G1051" i="1"/>
  <c r="I1051" i="1" s="1"/>
  <c r="H1052" i="1" s="1"/>
  <c r="I1052" i="1" s="1"/>
  <c r="I1050" i="1" s="1"/>
  <c r="G1046" i="1"/>
  <c r="I1046" i="1" s="1"/>
  <c r="G1045" i="1"/>
  <c r="I1045" i="1" s="1"/>
  <c r="G1044" i="1"/>
  <c r="I1044" i="1" s="1"/>
  <c r="G1043" i="1"/>
  <c r="I1043" i="1" s="1"/>
  <c r="G1042" i="1"/>
  <c r="I1042" i="1" s="1"/>
  <c r="G1041" i="1"/>
  <c r="I1041" i="1" s="1"/>
  <c r="G1040" i="1"/>
  <c r="I1040" i="1" s="1"/>
  <c r="G1039" i="1"/>
  <c r="I1039" i="1" s="1"/>
  <c r="G1036" i="1"/>
  <c r="I1036" i="1" s="1"/>
  <c r="G1035" i="1"/>
  <c r="I1035" i="1" s="1"/>
  <c r="G1034" i="1"/>
  <c r="I1034" i="1" s="1"/>
  <c r="G1033" i="1"/>
  <c r="I1033" i="1" s="1"/>
  <c r="G1032" i="1"/>
  <c r="I1032" i="1" s="1"/>
  <c r="G1028" i="1"/>
  <c r="I1028" i="1" s="1"/>
  <c r="G1027" i="1"/>
  <c r="I1027" i="1" s="1"/>
  <c r="G1026" i="1"/>
  <c r="I1026" i="1" s="1"/>
  <c r="G1025" i="1"/>
  <c r="I1025" i="1" s="1"/>
  <c r="G1022" i="1"/>
  <c r="I1022" i="1" s="1"/>
  <c r="G1021" i="1"/>
  <c r="I1021" i="1" s="1"/>
  <c r="G1020" i="1"/>
  <c r="I1020" i="1" s="1"/>
  <c r="G1017" i="1"/>
  <c r="I1017" i="1" s="1"/>
  <c r="G1016" i="1"/>
  <c r="I1016" i="1" s="1"/>
  <c r="G1013" i="1"/>
  <c r="I1013" i="1" s="1"/>
  <c r="G1012" i="1"/>
  <c r="I1012" i="1" s="1"/>
  <c r="G1011" i="1"/>
  <c r="I1011" i="1" s="1"/>
  <c r="G1010" i="1"/>
  <c r="I1010" i="1" s="1"/>
  <c r="G1009" i="1"/>
  <c r="I1009" i="1" s="1"/>
  <c r="G1008" i="1"/>
  <c r="I1008" i="1" s="1"/>
  <c r="G1005" i="1"/>
  <c r="I1005" i="1" s="1"/>
  <c r="G1004" i="1"/>
  <c r="I1004" i="1" s="1"/>
  <c r="G1003" i="1"/>
  <c r="I1003" i="1" s="1"/>
  <c r="G1000" i="1"/>
  <c r="I1000" i="1" s="1"/>
  <c r="G999" i="1"/>
  <c r="I999" i="1" s="1"/>
  <c r="G998" i="1"/>
  <c r="I998" i="1" s="1"/>
  <c r="G997" i="1"/>
  <c r="I997" i="1" s="1"/>
  <c r="G996" i="1"/>
  <c r="I996" i="1" s="1"/>
  <c r="G995" i="1"/>
  <c r="I995" i="1" s="1"/>
  <c r="G994" i="1"/>
  <c r="I994" i="1" s="1"/>
  <c r="G993" i="1"/>
  <c r="I993" i="1" s="1"/>
  <c r="G992" i="1"/>
  <c r="I992" i="1" s="1"/>
  <c r="G991" i="1"/>
  <c r="I991" i="1" s="1"/>
  <c r="G990" i="1"/>
  <c r="I990" i="1" s="1"/>
  <c r="G989" i="1"/>
  <c r="I989" i="1" s="1"/>
  <c r="G988" i="1"/>
  <c r="I988" i="1" s="1"/>
  <c r="G987" i="1"/>
  <c r="I987" i="1" s="1"/>
  <c r="G986" i="1"/>
  <c r="I986" i="1" s="1"/>
  <c r="G985" i="1"/>
  <c r="I985" i="1" s="1"/>
  <c r="G982" i="1"/>
  <c r="I982" i="1" s="1"/>
  <c r="G981" i="1"/>
  <c r="I981" i="1" s="1"/>
  <c r="G980" i="1"/>
  <c r="I980" i="1" s="1"/>
  <c r="G979" i="1"/>
  <c r="I979" i="1" s="1"/>
  <c r="G978" i="1"/>
  <c r="I978" i="1" s="1"/>
  <c r="G917" i="1"/>
  <c r="I917" i="1" s="1"/>
  <c r="G916" i="1"/>
  <c r="I916" i="1" s="1"/>
  <c r="G915" i="1"/>
  <c r="I915" i="1" s="1"/>
  <c r="G914" i="1"/>
  <c r="I914" i="1" s="1"/>
  <c r="G913" i="1"/>
  <c r="I913" i="1" s="1"/>
  <c r="G912" i="1"/>
  <c r="I912" i="1" s="1"/>
  <c r="G911" i="1"/>
  <c r="I911" i="1" s="1"/>
  <c r="G910" i="1"/>
  <c r="I910" i="1" s="1"/>
  <c r="G909" i="1"/>
  <c r="I909" i="1" s="1"/>
  <c r="G908" i="1"/>
  <c r="I908" i="1" s="1"/>
  <c r="G907" i="1"/>
  <c r="I907" i="1" s="1"/>
  <c r="G906" i="1"/>
  <c r="I906" i="1" s="1"/>
  <c r="G905" i="1"/>
  <c r="I905" i="1" s="1"/>
  <c r="G904" i="1"/>
  <c r="I904" i="1" s="1"/>
  <c r="G903" i="1"/>
  <c r="I903" i="1" s="1"/>
  <c r="G902" i="1"/>
  <c r="I902" i="1" s="1"/>
  <c r="G899" i="1"/>
  <c r="I899" i="1" s="1"/>
  <c r="G898" i="1"/>
  <c r="I898" i="1" s="1"/>
  <c r="G897" i="1"/>
  <c r="I897" i="1" s="1"/>
  <c r="G896" i="1"/>
  <c r="I896" i="1" s="1"/>
  <c r="G895" i="1"/>
  <c r="I895" i="1" s="1"/>
  <c r="G894" i="1"/>
  <c r="I894" i="1" s="1"/>
  <c r="G893" i="1"/>
  <c r="I893" i="1" s="1"/>
  <c r="G892" i="1"/>
  <c r="I892" i="1" s="1"/>
  <c r="G891" i="1"/>
  <c r="I891" i="1" s="1"/>
  <c r="G890" i="1"/>
  <c r="I890" i="1" s="1"/>
  <c r="G889" i="1"/>
  <c r="I889" i="1" s="1"/>
  <c r="G888" i="1"/>
  <c r="I888" i="1" s="1"/>
  <c r="G887" i="1"/>
  <c r="I887" i="1" s="1"/>
  <c r="G886" i="1"/>
  <c r="I886" i="1" s="1"/>
  <c r="G885" i="1"/>
  <c r="I885" i="1" s="1"/>
  <c r="G884" i="1"/>
  <c r="I884" i="1" s="1"/>
  <c r="G883" i="1"/>
  <c r="I883" i="1" s="1"/>
  <c r="G882" i="1"/>
  <c r="I882" i="1" s="1"/>
  <c r="G881" i="1"/>
  <c r="I881" i="1" s="1"/>
  <c r="G880" i="1"/>
  <c r="I880" i="1" s="1"/>
  <c r="G875" i="1"/>
  <c r="I875" i="1" s="1"/>
  <c r="G874" i="1"/>
  <c r="I874" i="1" s="1"/>
  <c r="G873" i="1"/>
  <c r="I873" i="1" s="1"/>
  <c r="G872" i="1"/>
  <c r="I872" i="1" s="1"/>
  <c r="G871" i="1"/>
  <c r="I871" i="1" s="1"/>
  <c r="G870" i="1"/>
  <c r="I870" i="1" s="1"/>
  <c r="G866" i="1"/>
  <c r="I866" i="1" s="1"/>
  <c r="G865" i="1"/>
  <c r="I865" i="1" s="1"/>
  <c r="G864" i="1"/>
  <c r="I864" i="1" s="1"/>
  <c r="G863" i="1"/>
  <c r="I863" i="1" s="1"/>
  <c r="G862" i="1"/>
  <c r="I862" i="1" s="1"/>
  <c r="G861" i="1"/>
  <c r="I861" i="1" s="1"/>
  <c r="G860" i="1"/>
  <c r="I860" i="1" s="1"/>
  <c r="G859" i="1"/>
  <c r="I859" i="1" s="1"/>
  <c r="G858" i="1"/>
  <c r="I858" i="1" s="1"/>
  <c r="G857" i="1"/>
  <c r="I857" i="1" s="1"/>
  <c r="G854" i="1"/>
  <c r="I854" i="1" s="1"/>
  <c r="G853" i="1"/>
  <c r="I853" i="1" s="1"/>
  <c r="G852" i="1"/>
  <c r="I852" i="1" s="1"/>
  <c r="G851" i="1"/>
  <c r="I851" i="1" s="1"/>
  <c r="G850" i="1"/>
  <c r="I850" i="1" s="1"/>
  <c r="G849" i="1"/>
  <c r="I849" i="1" s="1"/>
  <c r="G848" i="1"/>
  <c r="I848" i="1" s="1"/>
  <c r="G845" i="1"/>
  <c r="I845" i="1" s="1"/>
  <c r="G844" i="1"/>
  <c r="I844" i="1" s="1"/>
  <c r="G843" i="1"/>
  <c r="I843" i="1" s="1"/>
  <c r="G842" i="1"/>
  <c r="I842" i="1" s="1"/>
  <c r="G841" i="1"/>
  <c r="I841" i="1" s="1"/>
  <c r="G837" i="1"/>
  <c r="I837" i="1" s="1"/>
  <c r="G836" i="1"/>
  <c r="I836" i="1" s="1"/>
  <c r="G835" i="1"/>
  <c r="I835" i="1" s="1"/>
  <c r="G834" i="1"/>
  <c r="I834" i="1" s="1"/>
  <c r="G833" i="1"/>
  <c r="I833" i="1" s="1"/>
  <c r="G832" i="1"/>
  <c r="I832" i="1" s="1"/>
  <c r="G831" i="1"/>
  <c r="I831" i="1" s="1"/>
  <c r="G830" i="1"/>
  <c r="I830" i="1" s="1"/>
  <c r="G827" i="1"/>
  <c r="I827" i="1" s="1"/>
  <c r="G826" i="1"/>
  <c r="I826" i="1" s="1"/>
  <c r="G825" i="1"/>
  <c r="I825" i="1" s="1"/>
  <c r="G824" i="1"/>
  <c r="I824" i="1" s="1"/>
  <c r="G823" i="1"/>
  <c r="I823" i="1" s="1"/>
  <c r="G822" i="1"/>
  <c r="I822" i="1" s="1"/>
  <c r="G821" i="1"/>
  <c r="I821" i="1" s="1"/>
  <c r="G820" i="1"/>
  <c r="I820" i="1" s="1"/>
  <c r="G819" i="1"/>
  <c r="I819" i="1" s="1"/>
  <c r="G818" i="1"/>
  <c r="I818" i="1" s="1"/>
  <c r="G814" i="1"/>
  <c r="I814" i="1" s="1"/>
  <c r="G813" i="1"/>
  <c r="I813" i="1" s="1"/>
  <c r="G812" i="1"/>
  <c r="I812" i="1" s="1"/>
  <c r="G811" i="1"/>
  <c r="I811" i="1" s="1"/>
  <c r="G810" i="1"/>
  <c r="I810" i="1" s="1"/>
  <c r="G809" i="1"/>
  <c r="I809" i="1" s="1"/>
  <c r="G808" i="1"/>
  <c r="I808" i="1" s="1"/>
  <c r="G807" i="1"/>
  <c r="I807" i="1" s="1"/>
  <c r="G806" i="1"/>
  <c r="I806" i="1" s="1"/>
  <c r="G803" i="1"/>
  <c r="I803" i="1" s="1"/>
  <c r="G802" i="1"/>
  <c r="I802" i="1" s="1"/>
  <c r="G801" i="1"/>
  <c r="I801" i="1" s="1"/>
  <c r="G800" i="1"/>
  <c r="I800" i="1" s="1"/>
  <c r="G796" i="1"/>
  <c r="I796" i="1" s="1"/>
  <c r="G795" i="1"/>
  <c r="I795" i="1" s="1"/>
  <c r="G794" i="1"/>
  <c r="I794" i="1" s="1"/>
  <c r="G793" i="1"/>
  <c r="I793" i="1" s="1"/>
  <c r="G789" i="1"/>
  <c r="I789" i="1" s="1"/>
  <c r="G788" i="1"/>
  <c r="I788" i="1" s="1"/>
  <c r="G785" i="1"/>
  <c r="I785" i="1" s="1"/>
  <c r="G784" i="1"/>
  <c r="I784" i="1" s="1"/>
  <c r="G783" i="1"/>
  <c r="I783" i="1" s="1"/>
  <c r="G782" i="1"/>
  <c r="I782" i="1" s="1"/>
  <c r="G781" i="1"/>
  <c r="I781" i="1" s="1"/>
  <c r="G780" i="1"/>
  <c r="I780" i="1" s="1"/>
  <c r="G779" i="1"/>
  <c r="I779" i="1" s="1"/>
  <c r="G778" i="1"/>
  <c r="I778" i="1" s="1"/>
  <c r="G777" i="1"/>
  <c r="I777" i="1" s="1"/>
  <c r="G776" i="1"/>
  <c r="I776" i="1" s="1"/>
  <c r="G775" i="1"/>
  <c r="I775" i="1" s="1"/>
  <c r="G774" i="1"/>
  <c r="I774" i="1" s="1"/>
  <c r="G773" i="1"/>
  <c r="I773" i="1" s="1"/>
  <c r="G772" i="1"/>
  <c r="I772" i="1" s="1"/>
  <c r="G771" i="1"/>
  <c r="I771" i="1" s="1"/>
  <c r="G770" i="1"/>
  <c r="I770" i="1" s="1"/>
  <c r="G769" i="1"/>
  <c r="I769" i="1" s="1"/>
  <c r="G768" i="1"/>
  <c r="I768" i="1" s="1"/>
  <c r="G767" i="1"/>
  <c r="I767" i="1" s="1"/>
  <c r="G766" i="1"/>
  <c r="I766" i="1" s="1"/>
  <c r="G763" i="1"/>
  <c r="I763" i="1" s="1"/>
  <c r="G761" i="1"/>
  <c r="I761" i="1" s="1"/>
  <c r="G760" i="1"/>
  <c r="I760" i="1" s="1"/>
  <c r="G759" i="1"/>
  <c r="I759" i="1" s="1"/>
  <c r="G758" i="1"/>
  <c r="I758" i="1" s="1"/>
  <c r="G757" i="1"/>
  <c r="I757" i="1" s="1"/>
  <c r="G756" i="1"/>
  <c r="I756" i="1" s="1"/>
  <c r="G755" i="1"/>
  <c r="I755" i="1" s="1"/>
  <c r="G754" i="1"/>
  <c r="I754" i="1" s="1"/>
  <c r="G753" i="1"/>
  <c r="I753" i="1" s="1"/>
  <c r="G752" i="1"/>
  <c r="I752" i="1" s="1"/>
  <c r="G751" i="1"/>
  <c r="I751" i="1" s="1"/>
  <c r="G747" i="1"/>
  <c r="I747" i="1" s="1"/>
  <c r="G746" i="1"/>
  <c r="I746" i="1" s="1"/>
  <c r="G745" i="1"/>
  <c r="I745" i="1" s="1"/>
  <c r="G744" i="1"/>
  <c r="I744" i="1" s="1"/>
  <c r="G742" i="1"/>
  <c r="I742" i="1" s="1"/>
  <c r="G741" i="1"/>
  <c r="I741" i="1" s="1"/>
  <c r="G740" i="1"/>
  <c r="I740" i="1" s="1"/>
  <c r="G739" i="1"/>
  <c r="I739" i="1" s="1"/>
  <c r="G738" i="1"/>
  <c r="I738" i="1" s="1"/>
  <c r="G737" i="1"/>
  <c r="I737" i="1" s="1"/>
  <c r="G736" i="1"/>
  <c r="I736" i="1" s="1"/>
  <c r="G735" i="1"/>
  <c r="I735" i="1" s="1"/>
  <c r="G734" i="1"/>
  <c r="I734" i="1" s="1"/>
  <c r="G732" i="1"/>
  <c r="I732" i="1" s="1"/>
  <c r="G731" i="1"/>
  <c r="I731" i="1" s="1"/>
  <c r="G730" i="1"/>
  <c r="I730" i="1" s="1"/>
  <c r="G727" i="1"/>
  <c r="I727" i="1" s="1"/>
  <c r="G726" i="1"/>
  <c r="I726" i="1" s="1"/>
  <c r="G725" i="1"/>
  <c r="I725" i="1" s="1"/>
  <c r="G724" i="1"/>
  <c r="I724" i="1" s="1"/>
  <c r="G723" i="1"/>
  <c r="I723" i="1" s="1"/>
  <c r="G722" i="1"/>
  <c r="I722" i="1" s="1"/>
  <c r="G721" i="1"/>
  <c r="I721" i="1" s="1"/>
  <c r="G720" i="1"/>
  <c r="I720" i="1" s="1"/>
  <c r="G719" i="1"/>
  <c r="I719" i="1" s="1"/>
  <c r="G718" i="1"/>
  <c r="I718" i="1" s="1"/>
  <c r="G712" i="1"/>
  <c r="I712" i="1" s="1"/>
  <c r="G711" i="1"/>
  <c r="I711" i="1" s="1"/>
  <c r="G710" i="1"/>
  <c r="I710" i="1" s="1"/>
  <c r="G706" i="1"/>
  <c r="I706" i="1" s="1"/>
  <c r="G705" i="1"/>
  <c r="I705" i="1" s="1"/>
  <c r="G704" i="1"/>
  <c r="I704" i="1" s="1"/>
  <c r="G703" i="1"/>
  <c r="I703" i="1" s="1"/>
  <c r="G702" i="1"/>
  <c r="I702" i="1" s="1"/>
  <c r="G701" i="1"/>
  <c r="I701" i="1" s="1"/>
  <c r="G700" i="1"/>
  <c r="I700" i="1" s="1"/>
  <c r="G699" i="1"/>
  <c r="I699" i="1" s="1"/>
  <c r="G698" i="1"/>
  <c r="I698" i="1" s="1"/>
  <c r="G697" i="1"/>
  <c r="I697" i="1" s="1"/>
  <c r="G696" i="1"/>
  <c r="I696" i="1" s="1"/>
  <c r="G695" i="1"/>
  <c r="I695" i="1" s="1"/>
  <c r="G694" i="1"/>
  <c r="I694" i="1" s="1"/>
  <c r="G693" i="1"/>
  <c r="I693" i="1" s="1"/>
  <c r="G692" i="1"/>
  <c r="I692" i="1" s="1"/>
  <c r="G689" i="1"/>
  <c r="I689" i="1" s="1"/>
  <c r="G688" i="1"/>
  <c r="I688" i="1" s="1"/>
  <c r="G687" i="1"/>
  <c r="I687" i="1" s="1"/>
  <c r="G686" i="1"/>
  <c r="I686" i="1" s="1"/>
  <c r="G685" i="1"/>
  <c r="I685" i="1" s="1"/>
  <c r="G684" i="1"/>
  <c r="I684" i="1" s="1"/>
  <c r="G683" i="1"/>
  <c r="I683" i="1" s="1"/>
  <c r="G682" i="1"/>
  <c r="I682" i="1" s="1"/>
  <c r="G681" i="1"/>
  <c r="I681" i="1" s="1"/>
  <c r="G677" i="1"/>
  <c r="I677" i="1" s="1"/>
  <c r="G676" i="1"/>
  <c r="I676" i="1" s="1"/>
  <c r="G675" i="1"/>
  <c r="I675" i="1" s="1"/>
  <c r="G674" i="1"/>
  <c r="I674" i="1" s="1"/>
  <c r="G673" i="1"/>
  <c r="I673" i="1" s="1"/>
  <c r="G672" i="1"/>
  <c r="I672" i="1" s="1"/>
  <c r="G669" i="1"/>
  <c r="I669" i="1" s="1"/>
  <c r="G668" i="1"/>
  <c r="I668" i="1" s="1"/>
  <c r="G664" i="1"/>
  <c r="I664" i="1" s="1"/>
  <c r="G663" i="1"/>
  <c r="I663" i="1" s="1"/>
  <c r="G662" i="1"/>
  <c r="I662" i="1" s="1"/>
  <c r="G661" i="1"/>
  <c r="I661" i="1" s="1"/>
  <c r="G660" i="1"/>
  <c r="I660" i="1" s="1"/>
  <c r="G659" i="1"/>
  <c r="I659" i="1" s="1"/>
  <c r="G658" i="1"/>
  <c r="I658" i="1" s="1"/>
  <c r="G657" i="1"/>
  <c r="I657" i="1" s="1"/>
  <c r="G656" i="1"/>
  <c r="I656" i="1" s="1"/>
  <c r="G655" i="1"/>
  <c r="I655" i="1" s="1"/>
  <c r="G654" i="1"/>
  <c r="I654" i="1" s="1"/>
  <c r="G653" i="1"/>
  <c r="I653" i="1" s="1"/>
  <c r="G652" i="1"/>
  <c r="I652" i="1" s="1"/>
  <c r="G651" i="1"/>
  <c r="I651" i="1" s="1"/>
  <c r="G650" i="1"/>
  <c r="I650" i="1" s="1"/>
  <c r="G645" i="1"/>
  <c r="I645" i="1" s="1"/>
  <c r="G644" i="1"/>
  <c r="I644" i="1" s="1"/>
  <c r="G643" i="1"/>
  <c r="I643" i="1" s="1"/>
  <c r="G642" i="1"/>
  <c r="I642" i="1" s="1"/>
  <c r="G641" i="1"/>
  <c r="I641" i="1" s="1"/>
  <c r="G640" i="1"/>
  <c r="I640" i="1" s="1"/>
  <c r="G639" i="1"/>
  <c r="I639" i="1" s="1"/>
  <c r="G638" i="1"/>
  <c r="I638" i="1" s="1"/>
  <c r="G637" i="1"/>
  <c r="I637" i="1" s="1"/>
  <c r="G636" i="1"/>
  <c r="I636" i="1" s="1"/>
  <c r="G635" i="1"/>
  <c r="I635" i="1" s="1"/>
  <c r="G634" i="1"/>
  <c r="I634" i="1" s="1"/>
  <c r="G631" i="1"/>
  <c r="I631" i="1" s="1"/>
  <c r="G630" i="1"/>
  <c r="I630" i="1" s="1"/>
  <c r="G629" i="1"/>
  <c r="I629" i="1" s="1"/>
  <c r="G628" i="1"/>
  <c r="I628" i="1" s="1"/>
  <c r="G627" i="1"/>
  <c r="I627" i="1" s="1"/>
  <c r="G626" i="1"/>
  <c r="I626" i="1" s="1"/>
  <c r="G625" i="1"/>
  <c r="I625" i="1" s="1"/>
  <c r="G624" i="1"/>
  <c r="I624" i="1" s="1"/>
  <c r="G623" i="1"/>
  <c r="I623" i="1" s="1"/>
  <c r="G622" i="1"/>
  <c r="I622" i="1" s="1"/>
  <c r="G621" i="1"/>
  <c r="I621" i="1" s="1"/>
  <c r="G620" i="1"/>
  <c r="I620" i="1" s="1"/>
  <c r="G619" i="1"/>
  <c r="I619" i="1" s="1"/>
  <c r="G618" i="1"/>
  <c r="I618" i="1" s="1"/>
  <c r="G617" i="1"/>
  <c r="I617" i="1" s="1"/>
  <c r="G612" i="1"/>
  <c r="I612" i="1" s="1"/>
  <c r="G611" i="1"/>
  <c r="I611" i="1" s="1"/>
  <c r="G610" i="1"/>
  <c r="I610" i="1" s="1"/>
  <c r="G609" i="1"/>
  <c r="I609" i="1" s="1"/>
  <c r="G606" i="1"/>
  <c r="I606" i="1" s="1"/>
  <c r="H607" i="1" s="1"/>
  <c r="G603" i="1"/>
  <c r="I603" i="1" s="1"/>
  <c r="H604" i="1" s="1"/>
  <c r="G600" i="1"/>
  <c r="I600" i="1" s="1"/>
  <c r="H601" i="1" s="1"/>
  <c r="G597" i="1"/>
  <c r="I597" i="1" s="1"/>
  <c r="G596" i="1"/>
  <c r="I596" i="1" s="1"/>
  <c r="G595" i="1"/>
  <c r="I595" i="1" s="1"/>
  <c r="G592" i="1"/>
  <c r="I592" i="1" s="1"/>
  <c r="G591" i="1"/>
  <c r="I591" i="1" s="1"/>
  <c r="G586" i="1"/>
  <c r="I586" i="1" s="1"/>
  <c r="G585" i="1"/>
  <c r="I585" i="1" s="1"/>
  <c r="G584" i="1"/>
  <c r="I584" i="1" s="1"/>
  <c r="G583" i="1"/>
  <c r="I583" i="1" s="1"/>
  <c r="G582" i="1"/>
  <c r="I582" i="1" s="1"/>
  <c r="G579" i="1"/>
  <c r="I579" i="1" s="1"/>
  <c r="G578" i="1"/>
  <c r="I578" i="1" s="1"/>
  <c r="G577" i="1"/>
  <c r="I577" i="1" s="1"/>
  <c r="G576" i="1"/>
  <c r="I576" i="1" s="1"/>
  <c r="G575" i="1"/>
  <c r="I575" i="1" s="1"/>
  <c r="G572" i="1"/>
  <c r="I572" i="1" s="1"/>
  <c r="G571" i="1"/>
  <c r="I571" i="1" s="1"/>
  <c r="G570" i="1"/>
  <c r="I570" i="1" s="1"/>
  <c r="G569" i="1"/>
  <c r="I569" i="1" s="1"/>
  <c r="G568" i="1"/>
  <c r="I568" i="1" s="1"/>
  <c r="G565" i="1"/>
  <c r="I565" i="1" s="1"/>
  <c r="G564" i="1"/>
  <c r="I564" i="1" s="1"/>
  <c r="G563" i="1"/>
  <c r="I563" i="1" s="1"/>
  <c r="G562" i="1"/>
  <c r="I562" i="1" s="1"/>
  <c r="G561" i="1"/>
  <c r="I561" i="1" s="1"/>
  <c r="G558" i="1"/>
  <c r="I558" i="1" s="1"/>
  <c r="G557" i="1"/>
  <c r="I557" i="1" s="1"/>
  <c r="G556" i="1"/>
  <c r="I556" i="1" s="1"/>
  <c r="G555" i="1"/>
  <c r="I555" i="1" s="1"/>
  <c r="G554" i="1"/>
  <c r="I554" i="1" s="1"/>
  <c r="G550" i="1"/>
  <c r="I550" i="1" s="1"/>
  <c r="H551" i="1" s="1"/>
  <c r="G546" i="1"/>
  <c r="I546" i="1" s="1"/>
  <c r="G545" i="1"/>
  <c r="I545" i="1" s="1"/>
  <c r="G544" i="1"/>
  <c r="I544" i="1" s="1"/>
  <c r="G543" i="1"/>
  <c r="I543" i="1" s="1"/>
  <c r="G542" i="1"/>
  <c r="I542" i="1" s="1"/>
  <c r="G541" i="1"/>
  <c r="I541" i="1" s="1"/>
  <c r="G540" i="1"/>
  <c r="I540" i="1" s="1"/>
  <c r="G539" i="1"/>
  <c r="I539" i="1" s="1"/>
  <c r="G535" i="1"/>
  <c r="I535" i="1" s="1"/>
  <c r="G534" i="1"/>
  <c r="I534" i="1" s="1"/>
  <c r="G533" i="1"/>
  <c r="I533" i="1" s="1"/>
  <c r="G532" i="1"/>
  <c r="I532" i="1" s="1"/>
  <c r="G531" i="1"/>
  <c r="I531" i="1" s="1"/>
  <c r="G530" i="1"/>
  <c r="I530" i="1" s="1"/>
  <c r="G529" i="1"/>
  <c r="I529" i="1" s="1"/>
  <c r="G528" i="1"/>
  <c r="I528" i="1" s="1"/>
  <c r="G527" i="1"/>
  <c r="I527" i="1" s="1"/>
  <c r="G526" i="1"/>
  <c r="I526" i="1" s="1"/>
  <c r="G525" i="1"/>
  <c r="I525" i="1" s="1"/>
  <c r="G524" i="1"/>
  <c r="I524" i="1" s="1"/>
  <c r="G523" i="1"/>
  <c r="I523" i="1" s="1"/>
  <c r="G522" i="1"/>
  <c r="I522" i="1" s="1"/>
  <c r="G521" i="1"/>
  <c r="I521" i="1" s="1"/>
  <c r="G520" i="1"/>
  <c r="I520" i="1" s="1"/>
  <c r="G519" i="1"/>
  <c r="I519" i="1" s="1"/>
  <c r="G518" i="1"/>
  <c r="I518" i="1" s="1"/>
  <c r="G517" i="1"/>
  <c r="I517" i="1" s="1"/>
  <c r="G516" i="1"/>
  <c r="I516" i="1" s="1"/>
  <c r="G515" i="1"/>
  <c r="I515" i="1" s="1"/>
  <c r="G514" i="1"/>
  <c r="I514" i="1" s="1"/>
  <c r="G513" i="1"/>
  <c r="I513" i="1" s="1"/>
  <c r="G512" i="1"/>
  <c r="I512" i="1" s="1"/>
  <c r="G511" i="1"/>
  <c r="I511" i="1" s="1"/>
  <c r="G510" i="1"/>
  <c r="I510" i="1" s="1"/>
  <c r="G509" i="1"/>
  <c r="I509" i="1" s="1"/>
  <c r="G508" i="1"/>
  <c r="I508" i="1" s="1"/>
  <c r="G507" i="1"/>
  <c r="I507" i="1" s="1"/>
  <c r="G506" i="1"/>
  <c r="I506" i="1" s="1"/>
  <c r="G505" i="1"/>
  <c r="I505" i="1" s="1"/>
  <c r="G504" i="1"/>
  <c r="I504" i="1" s="1"/>
  <c r="G503" i="1"/>
  <c r="I503" i="1" s="1"/>
  <c r="G502" i="1"/>
  <c r="I502" i="1" s="1"/>
  <c r="G501" i="1"/>
  <c r="I501" i="1" s="1"/>
  <c r="G500" i="1"/>
  <c r="I500" i="1" s="1"/>
  <c r="G499" i="1"/>
  <c r="I499" i="1" s="1"/>
  <c r="G495" i="1"/>
  <c r="I495" i="1" s="1"/>
  <c r="G494" i="1"/>
  <c r="I494" i="1" s="1"/>
  <c r="G493" i="1"/>
  <c r="I493" i="1" s="1"/>
  <c r="G492" i="1"/>
  <c r="I492" i="1" s="1"/>
  <c r="G491" i="1"/>
  <c r="I491" i="1" s="1"/>
  <c r="G490" i="1"/>
  <c r="I490" i="1" s="1"/>
  <c r="G489" i="1"/>
  <c r="I489" i="1" s="1"/>
  <c r="G488" i="1"/>
  <c r="I488" i="1" s="1"/>
  <c r="G485" i="1"/>
  <c r="I485" i="1" s="1"/>
  <c r="G484" i="1"/>
  <c r="I484" i="1" s="1"/>
  <c r="G483" i="1"/>
  <c r="I483" i="1" s="1"/>
  <c r="G482" i="1"/>
  <c r="I482" i="1" s="1"/>
  <c r="G478" i="1"/>
  <c r="I478" i="1" s="1"/>
  <c r="G477" i="1"/>
  <c r="I477" i="1" s="1"/>
  <c r="G476" i="1"/>
  <c r="I476" i="1" s="1"/>
  <c r="G475" i="1"/>
  <c r="I475" i="1" s="1"/>
  <c r="G474" i="1"/>
  <c r="I474" i="1" s="1"/>
  <c r="G471" i="1"/>
  <c r="I471" i="1" s="1"/>
  <c r="G470" i="1"/>
  <c r="I470" i="1" s="1"/>
  <c r="G469" i="1"/>
  <c r="I469" i="1" s="1"/>
  <c r="G468" i="1"/>
  <c r="I468" i="1" s="1"/>
  <c r="G467" i="1"/>
  <c r="I467" i="1" s="1"/>
  <c r="G466" i="1"/>
  <c r="I466" i="1" s="1"/>
  <c r="G465" i="1"/>
  <c r="I465" i="1" s="1"/>
  <c r="G464" i="1"/>
  <c r="I464" i="1" s="1"/>
  <c r="G463" i="1"/>
  <c r="I463" i="1" s="1"/>
  <c r="G462" i="1"/>
  <c r="I462" i="1" s="1"/>
  <c r="G461" i="1"/>
  <c r="I461" i="1" s="1"/>
  <c r="G460" i="1"/>
  <c r="I460" i="1" s="1"/>
  <c r="G459" i="1"/>
  <c r="I459" i="1" s="1"/>
  <c r="G458" i="1"/>
  <c r="I458" i="1" s="1"/>
  <c r="G457" i="1"/>
  <c r="I457" i="1" s="1"/>
  <c r="G456" i="1"/>
  <c r="I456" i="1" s="1"/>
  <c r="G455" i="1"/>
  <c r="I455" i="1" s="1"/>
  <c r="G454" i="1"/>
  <c r="I454" i="1" s="1"/>
  <c r="G453" i="1"/>
  <c r="I453" i="1" s="1"/>
  <c r="G452" i="1"/>
  <c r="I452" i="1" s="1"/>
  <c r="G451" i="1"/>
  <c r="I451" i="1" s="1"/>
  <c r="G450" i="1"/>
  <c r="I450" i="1" s="1"/>
  <c r="G449" i="1"/>
  <c r="I449" i="1" s="1"/>
  <c r="G448" i="1"/>
  <c r="I448" i="1" s="1"/>
  <c r="G447" i="1"/>
  <c r="I447" i="1" s="1"/>
  <c r="G446" i="1"/>
  <c r="I446" i="1" s="1"/>
  <c r="G445" i="1"/>
  <c r="I445" i="1" s="1"/>
  <c r="G444" i="1"/>
  <c r="I444" i="1" s="1"/>
  <c r="G438" i="1"/>
  <c r="I438" i="1" s="1"/>
  <c r="G437" i="1"/>
  <c r="I437" i="1" s="1"/>
  <c r="G436" i="1"/>
  <c r="I436" i="1" s="1"/>
  <c r="G435" i="1"/>
  <c r="I435" i="1" s="1"/>
  <c r="G434" i="1"/>
  <c r="I434" i="1" s="1"/>
  <c r="G433" i="1"/>
  <c r="I433" i="1" s="1"/>
  <c r="G432" i="1"/>
  <c r="I432" i="1" s="1"/>
  <c r="G429" i="1"/>
  <c r="I429" i="1" s="1"/>
  <c r="G428" i="1"/>
  <c r="I428" i="1" s="1"/>
  <c r="G427" i="1"/>
  <c r="I427" i="1" s="1"/>
  <c r="G426" i="1"/>
  <c r="I426" i="1" s="1"/>
  <c r="G425" i="1"/>
  <c r="I425" i="1" s="1"/>
  <c r="G424" i="1"/>
  <c r="I424" i="1" s="1"/>
  <c r="G421" i="1"/>
  <c r="I421" i="1" s="1"/>
  <c r="G420" i="1"/>
  <c r="I420" i="1" s="1"/>
  <c r="G419" i="1"/>
  <c r="I419" i="1" s="1"/>
  <c r="G418" i="1"/>
  <c r="I418" i="1" s="1"/>
  <c r="G417" i="1"/>
  <c r="I417" i="1" s="1"/>
  <c r="G416" i="1"/>
  <c r="I416" i="1" s="1"/>
  <c r="G415" i="1"/>
  <c r="I415" i="1" s="1"/>
  <c r="G414" i="1"/>
  <c r="I414" i="1" s="1"/>
  <c r="G413" i="1"/>
  <c r="I413" i="1" s="1"/>
  <c r="G408" i="1"/>
  <c r="I408" i="1" s="1"/>
  <c r="G407" i="1"/>
  <c r="I407" i="1" s="1"/>
  <c r="G406" i="1"/>
  <c r="I406" i="1" s="1"/>
  <c r="G405" i="1"/>
  <c r="I405" i="1" s="1"/>
  <c r="G404" i="1"/>
  <c r="I404" i="1" s="1"/>
  <c r="G403" i="1"/>
  <c r="I403" i="1" s="1"/>
  <c r="G402" i="1"/>
  <c r="I402" i="1" s="1"/>
  <c r="G401" i="1"/>
  <c r="I401" i="1" s="1"/>
  <c r="G400" i="1"/>
  <c r="I400" i="1" s="1"/>
  <c r="G399" i="1"/>
  <c r="I399" i="1" s="1"/>
  <c r="G398" i="1"/>
  <c r="I398" i="1" s="1"/>
  <c r="G397" i="1"/>
  <c r="I397" i="1" s="1"/>
  <c r="G396" i="1"/>
  <c r="I396" i="1" s="1"/>
  <c r="G395" i="1"/>
  <c r="I395" i="1" s="1"/>
  <c r="G394" i="1"/>
  <c r="I394" i="1" s="1"/>
  <c r="G393" i="1"/>
  <c r="I393" i="1" s="1"/>
  <c r="G392" i="1"/>
  <c r="I392" i="1" s="1"/>
  <c r="G391" i="1"/>
  <c r="I391" i="1" s="1"/>
  <c r="G390" i="1"/>
  <c r="I390" i="1" s="1"/>
  <c r="G389" i="1"/>
  <c r="I389" i="1" s="1"/>
  <c r="G388" i="1"/>
  <c r="I388" i="1" s="1"/>
  <c r="G387" i="1"/>
  <c r="I387" i="1" s="1"/>
  <c r="G384" i="1"/>
  <c r="I384" i="1" s="1"/>
  <c r="G383" i="1"/>
  <c r="I383" i="1" s="1"/>
  <c r="G382" i="1"/>
  <c r="I382" i="1" s="1"/>
  <c r="G381" i="1"/>
  <c r="I381" i="1" s="1"/>
  <c r="G380" i="1"/>
  <c r="I380" i="1" s="1"/>
  <c r="G379" i="1"/>
  <c r="I379" i="1" s="1"/>
  <c r="G378" i="1"/>
  <c r="I378" i="1" s="1"/>
  <c r="G377" i="1"/>
  <c r="I377" i="1" s="1"/>
  <c r="G376" i="1"/>
  <c r="I376" i="1" s="1"/>
  <c r="G375" i="1"/>
  <c r="I375" i="1" s="1"/>
  <c r="G374" i="1"/>
  <c r="I374" i="1" s="1"/>
  <c r="G373" i="1"/>
  <c r="I373" i="1" s="1"/>
  <c r="G372" i="1"/>
  <c r="I372" i="1" s="1"/>
  <c r="G371" i="1"/>
  <c r="I371" i="1" s="1"/>
  <c r="G370" i="1"/>
  <c r="I370" i="1" s="1"/>
  <c r="G369" i="1"/>
  <c r="I369" i="1" s="1"/>
  <c r="G368" i="1"/>
  <c r="I368" i="1" s="1"/>
  <c r="G367" i="1"/>
  <c r="I367" i="1" s="1"/>
  <c r="G366" i="1"/>
  <c r="I366" i="1" s="1"/>
  <c r="G365" i="1"/>
  <c r="I365" i="1" s="1"/>
  <c r="G364" i="1"/>
  <c r="I364" i="1" s="1"/>
  <c r="G363" i="1"/>
  <c r="I363" i="1" s="1"/>
  <c r="G358" i="1"/>
  <c r="I358" i="1" s="1"/>
  <c r="G357" i="1"/>
  <c r="I357" i="1" s="1"/>
  <c r="G356" i="1"/>
  <c r="I356" i="1" s="1"/>
  <c r="G355" i="1"/>
  <c r="I355" i="1" s="1"/>
  <c r="G354" i="1"/>
  <c r="I354" i="1" s="1"/>
  <c r="G353" i="1"/>
  <c r="I353" i="1" s="1"/>
  <c r="G346" i="1"/>
  <c r="I346" i="1" s="1"/>
  <c r="G345" i="1"/>
  <c r="I345" i="1" s="1"/>
  <c r="G344" i="1"/>
  <c r="I344" i="1" s="1"/>
  <c r="G343" i="1"/>
  <c r="I343" i="1" s="1"/>
  <c r="G342" i="1"/>
  <c r="I342" i="1" s="1"/>
  <c r="G341" i="1"/>
  <c r="I341" i="1" s="1"/>
  <c r="G340" i="1"/>
  <c r="I340" i="1" s="1"/>
  <c r="G339" i="1"/>
  <c r="I339" i="1" s="1"/>
  <c r="G338" i="1"/>
  <c r="I338" i="1" s="1"/>
  <c r="G337" i="1"/>
  <c r="I337" i="1" s="1"/>
  <c r="G336" i="1"/>
  <c r="I336" i="1" s="1"/>
  <c r="G333" i="1"/>
  <c r="I333" i="1" s="1"/>
  <c r="G332" i="1"/>
  <c r="I332" i="1" s="1"/>
  <c r="G331" i="1"/>
  <c r="I331" i="1" s="1"/>
  <c r="G328" i="1"/>
  <c r="I328" i="1" s="1"/>
  <c r="G327" i="1"/>
  <c r="I327" i="1" s="1"/>
  <c r="G326" i="1"/>
  <c r="I326" i="1" s="1"/>
  <c r="G323" i="1"/>
  <c r="I323" i="1" s="1"/>
  <c r="G322" i="1"/>
  <c r="I322" i="1" s="1"/>
  <c r="G319" i="1"/>
  <c r="I319" i="1" s="1"/>
  <c r="G318" i="1"/>
  <c r="I318" i="1" s="1"/>
  <c r="G317" i="1"/>
  <c r="I317" i="1" s="1"/>
  <c r="G314" i="1"/>
  <c r="I314" i="1" s="1"/>
  <c r="G313" i="1"/>
  <c r="I313" i="1" s="1"/>
  <c r="G310" i="1"/>
  <c r="I310" i="1" s="1"/>
  <c r="G309" i="1"/>
  <c r="I309" i="1" s="1"/>
  <c r="G306" i="1"/>
  <c r="I306" i="1" s="1"/>
  <c r="G305" i="1"/>
  <c r="I305" i="1" s="1"/>
  <c r="G304" i="1"/>
  <c r="I304" i="1" s="1"/>
  <c r="G303" i="1"/>
  <c r="I303" i="1" s="1"/>
  <c r="G302" i="1"/>
  <c r="I302" i="1" s="1"/>
  <c r="G301" i="1"/>
  <c r="I301" i="1" s="1"/>
  <c r="G300" i="1"/>
  <c r="I300" i="1" s="1"/>
  <c r="G299" i="1"/>
  <c r="I299" i="1" s="1"/>
  <c r="G298" i="1"/>
  <c r="I298" i="1" s="1"/>
  <c r="G295" i="1"/>
  <c r="I295" i="1" s="1"/>
  <c r="G294" i="1"/>
  <c r="I294" i="1" s="1"/>
  <c r="G290" i="1"/>
  <c r="I290" i="1" s="1"/>
  <c r="G289" i="1"/>
  <c r="I289" i="1" s="1"/>
  <c r="G287" i="1"/>
  <c r="I287" i="1" s="1"/>
  <c r="G283" i="1"/>
  <c r="I283" i="1" s="1"/>
  <c r="G282" i="1"/>
  <c r="I282" i="1" s="1"/>
  <c r="G279" i="1"/>
  <c r="I279" i="1" s="1"/>
  <c r="G278" i="1"/>
  <c r="I278" i="1" s="1"/>
  <c r="G275" i="1"/>
  <c r="I275" i="1" s="1"/>
  <c r="G274" i="1"/>
  <c r="I274" i="1" s="1"/>
  <c r="G271" i="1"/>
  <c r="I271" i="1" s="1"/>
  <c r="G270" i="1"/>
  <c r="I270" i="1" s="1"/>
  <c r="G269" i="1"/>
  <c r="I269" i="1" s="1"/>
  <c r="G266" i="1"/>
  <c r="I266" i="1" s="1"/>
  <c r="G265" i="1"/>
  <c r="I265" i="1" s="1"/>
  <c r="G264" i="1"/>
  <c r="I264" i="1" s="1"/>
  <c r="G261" i="1"/>
  <c r="I261" i="1" s="1"/>
  <c r="G260" i="1"/>
  <c r="I260" i="1" s="1"/>
  <c r="G259" i="1"/>
  <c r="I259" i="1" s="1"/>
  <c r="G258" i="1"/>
  <c r="I258" i="1" s="1"/>
  <c r="G257" i="1"/>
  <c r="I257" i="1" s="1"/>
  <c r="G256" i="1"/>
  <c r="I256" i="1" s="1"/>
  <c r="G255" i="1"/>
  <c r="I255" i="1" s="1"/>
  <c r="G254" i="1"/>
  <c r="I254" i="1" s="1"/>
  <c r="G253" i="1"/>
  <c r="I253" i="1" s="1"/>
  <c r="G252" i="1"/>
  <c r="I252" i="1" s="1"/>
  <c r="G251" i="1"/>
  <c r="I251" i="1" s="1"/>
  <c r="G250" i="1"/>
  <c r="I250" i="1" s="1"/>
  <c r="G247" i="1"/>
  <c r="I247" i="1" s="1"/>
  <c r="H248" i="1" s="1"/>
  <c r="G244" i="1"/>
  <c r="I244" i="1" s="1"/>
  <c r="H245" i="1" s="1"/>
  <c r="G241" i="1"/>
  <c r="I241" i="1" s="1"/>
  <c r="G240" i="1"/>
  <c r="I240" i="1" s="1"/>
  <c r="G236" i="1"/>
  <c r="I236" i="1" s="1"/>
  <c r="G235" i="1"/>
  <c r="I235" i="1" s="1"/>
  <c r="G233" i="1"/>
  <c r="I233" i="1" s="1"/>
  <c r="G229" i="1"/>
  <c r="I229" i="1" s="1"/>
  <c r="G228" i="1"/>
  <c r="I228" i="1" s="1"/>
  <c r="G225" i="1"/>
  <c r="I225" i="1" s="1"/>
  <c r="G224" i="1"/>
  <c r="I224" i="1" s="1"/>
  <c r="G221" i="1"/>
  <c r="I221" i="1" s="1"/>
  <c r="G220" i="1"/>
  <c r="I220" i="1" s="1"/>
  <c r="G217" i="1"/>
  <c r="I217" i="1" s="1"/>
  <c r="G216" i="1"/>
  <c r="I216" i="1" s="1"/>
  <c r="G215" i="1"/>
  <c r="I215" i="1" s="1"/>
  <c r="G212" i="1"/>
  <c r="I212" i="1" s="1"/>
  <c r="G211" i="1"/>
  <c r="I211" i="1" s="1"/>
  <c r="G210" i="1"/>
  <c r="I210" i="1" s="1"/>
  <c r="G207" i="1"/>
  <c r="I207" i="1" s="1"/>
  <c r="G206" i="1"/>
  <c r="I206" i="1" s="1"/>
  <c r="G205" i="1"/>
  <c r="I205" i="1" s="1"/>
  <c r="G204" i="1"/>
  <c r="I204" i="1" s="1"/>
  <c r="G203" i="1"/>
  <c r="I203" i="1" s="1"/>
  <c r="G202" i="1"/>
  <c r="I202" i="1" s="1"/>
  <c r="G201" i="1"/>
  <c r="I201" i="1" s="1"/>
  <c r="G200" i="1"/>
  <c r="I200" i="1" s="1"/>
  <c r="G197" i="1"/>
  <c r="I197" i="1" s="1"/>
  <c r="G196" i="1"/>
  <c r="I196" i="1" s="1"/>
  <c r="G195" i="1"/>
  <c r="I195" i="1" s="1"/>
  <c r="G192" i="1"/>
  <c r="I192" i="1" s="1"/>
  <c r="G191" i="1"/>
  <c r="I191" i="1" s="1"/>
  <c r="G190" i="1"/>
  <c r="I190" i="1" s="1"/>
  <c r="G187" i="1"/>
  <c r="I187" i="1" s="1"/>
  <c r="G186" i="1"/>
  <c r="I186" i="1" s="1"/>
  <c r="G183" i="1"/>
  <c r="I183" i="1" s="1"/>
  <c r="G182" i="1"/>
  <c r="I182" i="1" s="1"/>
  <c r="G181" i="1"/>
  <c r="I181" i="1" s="1"/>
  <c r="G178" i="1"/>
  <c r="I178" i="1" s="1"/>
  <c r="G177" i="1"/>
  <c r="I177" i="1" s="1"/>
  <c r="G174" i="1"/>
  <c r="I174" i="1" s="1"/>
  <c r="G173" i="1"/>
  <c r="I173" i="1" s="1"/>
  <c r="G170" i="1"/>
  <c r="I170" i="1" s="1"/>
  <c r="G169" i="1"/>
  <c r="I169" i="1" s="1"/>
  <c r="G168" i="1"/>
  <c r="I168" i="1" s="1"/>
  <c r="G167" i="1"/>
  <c r="I167" i="1" s="1"/>
  <c r="G166" i="1"/>
  <c r="I166" i="1" s="1"/>
  <c r="G165" i="1"/>
  <c r="I165" i="1" s="1"/>
  <c r="G164" i="1"/>
  <c r="I164" i="1" s="1"/>
  <c r="G163" i="1"/>
  <c r="I163" i="1" s="1"/>
  <c r="G162" i="1"/>
  <c r="I162" i="1" s="1"/>
  <c r="G159" i="1"/>
  <c r="I159" i="1" s="1"/>
  <c r="G158" i="1"/>
  <c r="I158" i="1" s="1"/>
  <c r="G156" i="1"/>
  <c r="I156" i="1" s="1"/>
  <c r="G154" i="1"/>
  <c r="I154" i="1" s="1"/>
  <c r="G153" i="1"/>
  <c r="I153" i="1" s="1"/>
  <c r="G151" i="1"/>
  <c r="I151" i="1" s="1"/>
  <c r="G146" i="1"/>
  <c r="I146" i="1" s="1"/>
  <c r="G145" i="1"/>
  <c r="I145" i="1" s="1"/>
  <c r="G142" i="1"/>
  <c r="I142" i="1" s="1"/>
  <c r="G141" i="1"/>
  <c r="I141" i="1" s="1"/>
  <c r="G138" i="1"/>
  <c r="I138" i="1" s="1"/>
  <c r="G137" i="1"/>
  <c r="I137" i="1" s="1"/>
  <c r="G134" i="1"/>
  <c r="I134" i="1" s="1"/>
  <c r="G133" i="1"/>
  <c r="I133" i="1" s="1"/>
  <c r="G132" i="1"/>
  <c r="I132" i="1" s="1"/>
  <c r="G129" i="1"/>
  <c r="I129" i="1" s="1"/>
  <c r="G128" i="1"/>
  <c r="I128" i="1" s="1"/>
  <c r="G127" i="1"/>
  <c r="I127" i="1" s="1"/>
  <c r="G124" i="1"/>
  <c r="I124" i="1" s="1"/>
  <c r="G123" i="1"/>
  <c r="I123" i="1" s="1"/>
  <c r="G122" i="1"/>
  <c r="I122" i="1" s="1"/>
  <c r="G121" i="1"/>
  <c r="I121" i="1" s="1"/>
  <c r="G120" i="1"/>
  <c r="I120" i="1" s="1"/>
  <c r="G119" i="1"/>
  <c r="I119" i="1" s="1"/>
  <c r="G118" i="1"/>
  <c r="I118" i="1" s="1"/>
  <c r="G117" i="1"/>
  <c r="I117" i="1" s="1"/>
  <c r="G116" i="1"/>
  <c r="I116" i="1" s="1"/>
  <c r="G115" i="1"/>
  <c r="I115" i="1" s="1"/>
  <c r="G114" i="1"/>
  <c r="I114" i="1" s="1"/>
  <c r="G113" i="1"/>
  <c r="I113" i="1" s="1"/>
  <c r="G112" i="1"/>
  <c r="I112" i="1" s="1"/>
  <c r="G111" i="1"/>
  <c r="I111" i="1" s="1"/>
  <c r="G108" i="1"/>
  <c r="I108" i="1" s="1"/>
  <c r="G107" i="1"/>
  <c r="I107" i="1" s="1"/>
  <c r="G106" i="1"/>
  <c r="I106" i="1" s="1"/>
  <c r="G105" i="1"/>
  <c r="I105" i="1" s="1"/>
  <c r="G102" i="1"/>
  <c r="I102" i="1" s="1"/>
  <c r="G101" i="1"/>
  <c r="I101" i="1" s="1"/>
  <c r="G100" i="1"/>
  <c r="I100" i="1" s="1"/>
  <c r="G99" i="1"/>
  <c r="I99" i="1" s="1"/>
  <c r="G96" i="1"/>
  <c r="I96" i="1" s="1"/>
  <c r="G95" i="1"/>
  <c r="I95" i="1" s="1"/>
  <c r="G92" i="1"/>
  <c r="I92" i="1" s="1"/>
  <c r="G91" i="1"/>
  <c r="I91" i="1" s="1"/>
  <c r="G90" i="1"/>
  <c r="I90" i="1" s="1"/>
  <c r="G89" i="1"/>
  <c r="I89" i="1" s="1"/>
  <c r="G86" i="1"/>
  <c r="I86" i="1" s="1"/>
  <c r="G85" i="1"/>
  <c r="I85" i="1" s="1"/>
  <c r="G82" i="1"/>
  <c r="I82" i="1" s="1"/>
  <c r="G81" i="1"/>
  <c r="I81" i="1" s="1"/>
  <c r="G78" i="1"/>
  <c r="I78" i="1" s="1"/>
  <c r="G77" i="1"/>
  <c r="I77" i="1" s="1"/>
  <c r="G76" i="1"/>
  <c r="I76" i="1" s="1"/>
  <c r="G75" i="1"/>
  <c r="I75" i="1" s="1"/>
  <c r="G74" i="1"/>
  <c r="I74" i="1" s="1"/>
  <c r="G73" i="1"/>
  <c r="I73" i="1" s="1"/>
  <c r="G72" i="1"/>
  <c r="I72" i="1" s="1"/>
  <c r="G71" i="1"/>
  <c r="I71" i="1" s="1"/>
  <c r="G70" i="1"/>
  <c r="I70" i="1" s="1"/>
  <c r="G69" i="1"/>
  <c r="I69" i="1" s="1"/>
  <c r="G68" i="1"/>
  <c r="I68" i="1" s="1"/>
  <c r="G65" i="1"/>
  <c r="I65" i="1" s="1"/>
  <c r="G64" i="1"/>
  <c r="I64" i="1" s="1"/>
  <c r="G61" i="1"/>
  <c r="I61" i="1" s="1"/>
  <c r="G60" i="1"/>
  <c r="I60" i="1" s="1"/>
  <c r="G59" i="1"/>
  <c r="I59" i="1" s="1"/>
  <c r="G56" i="1"/>
  <c r="I56" i="1" s="1"/>
  <c r="G55" i="1"/>
  <c r="I55" i="1" s="1"/>
  <c r="G54" i="1"/>
  <c r="I54" i="1" s="1"/>
  <c r="G53" i="1"/>
  <c r="I53" i="1" s="1"/>
  <c r="G52" i="1"/>
  <c r="I52" i="1" s="1"/>
  <c r="G51" i="1"/>
  <c r="I51" i="1" s="1"/>
  <c r="G50" i="1"/>
  <c r="I50" i="1" s="1"/>
  <c r="G49" i="1"/>
  <c r="I49" i="1" s="1"/>
  <c r="G48" i="1"/>
  <c r="I48" i="1" s="1"/>
  <c r="G45" i="1"/>
  <c r="I45" i="1" s="1"/>
  <c r="G44" i="1"/>
  <c r="I44" i="1" s="1"/>
  <c r="G43" i="1"/>
  <c r="I43" i="1" s="1"/>
  <c r="G42" i="1"/>
  <c r="I42" i="1" s="1"/>
  <c r="G41" i="1"/>
  <c r="I41" i="1" s="1"/>
  <c r="G40" i="1"/>
  <c r="I40" i="1" s="1"/>
  <c r="G39" i="1"/>
  <c r="I39" i="1" s="1"/>
  <c r="G38" i="1"/>
  <c r="I38" i="1" s="1"/>
  <c r="G37" i="1"/>
  <c r="I37" i="1" s="1"/>
  <c r="G36" i="1"/>
  <c r="I36" i="1" s="1"/>
  <c r="G30" i="1"/>
  <c r="I30" i="1" s="1"/>
  <c r="G29" i="1"/>
  <c r="I29" i="1" s="1"/>
  <c r="G28" i="1"/>
  <c r="I28" i="1" s="1"/>
  <c r="G27" i="1"/>
  <c r="I27" i="1" s="1"/>
  <c r="G26" i="1"/>
  <c r="I26" i="1" s="1"/>
  <c r="G23" i="1"/>
  <c r="I23" i="1" s="1"/>
  <c r="G22" i="1"/>
  <c r="I22" i="1" s="1"/>
  <c r="G21" i="1"/>
  <c r="I21" i="1" s="1"/>
  <c r="G17" i="1"/>
  <c r="I17" i="1" s="1"/>
  <c r="G16" i="1"/>
  <c r="I16" i="1" s="1"/>
  <c r="G15" i="1"/>
  <c r="I15" i="1" s="1"/>
  <c r="G14" i="1"/>
  <c r="I14" i="1" s="1"/>
  <c r="G13" i="1"/>
  <c r="I13" i="1" s="1"/>
  <c r="G12" i="1"/>
  <c r="I12" i="1" s="1"/>
  <c r="G11" i="1"/>
  <c r="I11" i="1" s="1"/>
  <c r="G10" i="1"/>
  <c r="I10" i="1" s="1"/>
  <c r="G9" i="1"/>
  <c r="I9" i="1" s="1"/>
  <c r="G8" i="1"/>
  <c r="I8" i="1" s="1"/>
  <c r="G7" i="1"/>
  <c r="I7" i="1" s="1"/>
  <c r="G6" i="1"/>
  <c r="I6" i="1" s="1"/>
  <c r="G5" i="1"/>
  <c r="G1295" i="1"/>
  <c r="G1291" i="1"/>
  <c r="G1279" i="1"/>
  <c r="G1275" i="1"/>
  <c r="G1269" i="1"/>
  <c r="G1265" i="1"/>
  <c r="G1239" i="1"/>
  <c r="G1233" i="1"/>
  <c r="G1232" i="1"/>
  <c r="G1223" i="1"/>
  <c r="G1213" i="1"/>
  <c r="G1212" i="1"/>
  <c r="G1205" i="1"/>
  <c r="G1204" i="1"/>
  <c r="G1193" i="1"/>
  <c r="G1182" i="1"/>
  <c r="G1177" i="1"/>
  <c r="G1174" i="1"/>
  <c r="G1171" i="1"/>
  <c r="G1167" i="1"/>
  <c r="G1163" i="1"/>
  <c r="G1159" i="1"/>
  <c r="G1158" i="1"/>
  <c r="G1153" i="1"/>
  <c r="G1143" i="1"/>
  <c r="G1134" i="1"/>
  <c r="G1133" i="1"/>
  <c r="G1132" i="1"/>
  <c r="G1122" i="1"/>
  <c r="G1118" i="1"/>
  <c r="G1117" i="1"/>
  <c r="G1113" i="1"/>
  <c r="G1108" i="1"/>
  <c r="G1104" i="1"/>
  <c r="G1098" i="1"/>
  <c r="G1095" i="1"/>
  <c r="G1094" i="1"/>
  <c r="G1089" i="1"/>
  <c r="G1085" i="1"/>
  <c r="G1079" i="1"/>
  <c r="G1066" i="1"/>
  <c r="G1057" i="1"/>
  <c r="G1053" i="1"/>
  <c r="G1050" i="1"/>
  <c r="G1049" i="1"/>
  <c r="G1038" i="1"/>
  <c r="G1031" i="1"/>
  <c r="G1030" i="1"/>
  <c r="G1024" i="1"/>
  <c r="G1019" i="1"/>
  <c r="G1015" i="1"/>
  <c r="G1007" i="1"/>
  <c r="G1002" i="1"/>
  <c r="G984" i="1"/>
  <c r="G977" i="1"/>
  <c r="G976" i="1"/>
  <c r="G901" i="1"/>
  <c r="G879" i="1"/>
  <c r="G878" i="1"/>
  <c r="G869" i="1"/>
  <c r="G856" i="1"/>
  <c r="G847" i="1"/>
  <c r="G840" i="1"/>
  <c r="G817" i="1"/>
  <c r="G816" i="1"/>
  <c r="G805" i="1"/>
  <c r="G799" i="1"/>
  <c r="G792" i="1"/>
  <c r="G787" i="1"/>
  <c r="G765" i="1"/>
  <c r="G750" i="1"/>
  <c r="G749" i="1"/>
  <c r="G729" i="1"/>
  <c r="G717" i="1"/>
  <c r="G716" i="1"/>
  <c r="G715" i="1"/>
  <c r="G709" i="1"/>
  <c r="G691" i="1"/>
  <c r="G680" i="1"/>
  <c r="G679" i="1"/>
  <c r="G671" i="1"/>
  <c r="G667" i="1"/>
  <c r="G666" i="1"/>
  <c r="G649" i="1"/>
  <c r="G648" i="1"/>
  <c r="G633" i="1"/>
  <c r="G616" i="1"/>
  <c r="G608" i="1"/>
  <c r="G605" i="1"/>
  <c r="G602" i="1"/>
  <c r="G599" i="1"/>
  <c r="G594" i="1"/>
  <c r="G590" i="1"/>
  <c r="G589" i="1"/>
  <c r="G581" i="1"/>
  <c r="G574" i="1"/>
  <c r="G567" i="1"/>
  <c r="G560" i="1"/>
  <c r="G553" i="1"/>
  <c r="G552" i="1"/>
  <c r="G549" i="1"/>
  <c r="G548" i="1"/>
  <c r="G538" i="1"/>
  <c r="G498" i="1"/>
  <c r="G487" i="1"/>
  <c r="G481" i="1"/>
  <c r="G480" i="1"/>
  <c r="G473" i="1"/>
  <c r="G443" i="1"/>
  <c r="G431" i="1"/>
  <c r="G423" i="1"/>
  <c r="G412" i="1"/>
  <c r="G411" i="1"/>
  <c r="G386" i="1"/>
  <c r="G362" i="1"/>
  <c r="G361" i="1"/>
  <c r="G360" i="1"/>
  <c r="G352" i="1"/>
  <c r="I350" i="1"/>
  <c r="G335" i="1"/>
  <c r="G330" i="1"/>
  <c r="G325" i="1"/>
  <c r="G321" i="1"/>
  <c r="G316" i="1"/>
  <c r="G312" i="1"/>
  <c r="G308" i="1"/>
  <c r="G297" i="1"/>
  <c r="G293" i="1"/>
  <c r="I292" i="1"/>
  <c r="G288" i="1"/>
  <c r="G286" i="1"/>
  <c r="G281" i="1"/>
  <c r="G277" i="1"/>
  <c r="G273" i="1"/>
  <c r="G268" i="1"/>
  <c r="G263" i="1"/>
  <c r="G249" i="1"/>
  <c r="G246" i="1"/>
  <c r="G243" i="1"/>
  <c r="G239" i="1"/>
  <c r="I238" i="1"/>
  <c r="G234" i="1"/>
  <c r="G232" i="1"/>
  <c r="G227" i="1"/>
  <c r="G223" i="1"/>
  <c r="G219" i="1"/>
  <c r="G214" i="1"/>
  <c r="G209" i="1"/>
  <c r="G199" i="1"/>
  <c r="G194" i="1"/>
  <c r="G189" i="1"/>
  <c r="G185" i="1"/>
  <c r="G180" i="1"/>
  <c r="G176" i="1"/>
  <c r="G172" i="1"/>
  <c r="G161" i="1"/>
  <c r="G157" i="1"/>
  <c r="G152" i="1"/>
  <c r="G150" i="1"/>
  <c r="G149" i="1"/>
  <c r="G144" i="1"/>
  <c r="G140" i="1"/>
  <c r="G136" i="1"/>
  <c r="G131" i="1"/>
  <c r="G126" i="1"/>
  <c r="G110" i="1"/>
  <c r="G104" i="1"/>
  <c r="G98" i="1"/>
  <c r="G94" i="1"/>
  <c r="G88" i="1"/>
  <c r="G84" i="1"/>
  <c r="G80" i="1"/>
  <c r="G67" i="1"/>
  <c r="G63" i="1"/>
  <c r="G58" i="1"/>
  <c r="G47" i="1"/>
  <c r="G35" i="1"/>
  <c r="G34" i="1"/>
  <c r="G33" i="1"/>
  <c r="G25" i="1"/>
  <c r="G20" i="1"/>
  <c r="G19" i="1"/>
  <c r="G4" i="1"/>
  <c r="F837" i="1"/>
  <c r="D840" i="1"/>
  <c r="F841" i="1"/>
  <c r="F842" i="1"/>
  <c r="F843" i="1"/>
  <c r="F844" i="1"/>
  <c r="F845" i="1"/>
  <c r="F695" i="1"/>
  <c r="F682" i="1"/>
  <c r="F673" i="1"/>
  <c r="D667" i="1"/>
  <c r="D648" i="1"/>
  <c r="D1204" i="1"/>
  <c r="D1295" i="1"/>
  <c r="F1299" i="1"/>
  <c r="F1298" i="1"/>
  <c r="F1297" i="1"/>
  <c r="F1296" i="1"/>
  <c r="D1291" i="1"/>
  <c r="F1293" i="1"/>
  <c r="F1292" i="1"/>
  <c r="D1279" i="1"/>
  <c r="F1289" i="1"/>
  <c r="F1288" i="1"/>
  <c r="F1287" i="1"/>
  <c r="F1286" i="1"/>
  <c r="F1285" i="1"/>
  <c r="F1284" i="1"/>
  <c r="F1283" i="1"/>
  <c r="F1282" i="1"/>
  <c r="F1281" i="1"/>
  <c r="F1280" i="1"/>
  <c r="D1232" i="1"/>
  <c r="D1275" i="1"/>
  <c r="F1276" i="1"/>
  <c r="E1277" i="1" s="1"/>
  <c r="D1269" i="1"/>
  <c r="F1273" i="1"/>
  <c r="F1272" i="1"/>
  <c r="F1271" i="1"/>
  <c r="F1270" i="1"/>
  <c r="D1265" i="1"/>
  <c r="F1267" i="1"/>
  <c r="F1266" i="1"/>
  <c r="D1239" i="1"/>
  <c r="F1263" i="1"/>
  <c r="F1262" i="1"/>
  <c r="F1261" i="1"/>
  <c r="F1260" i="1"/>
  <c r="F1259" i="1"/>
  <c r="F1258" i="1"/>
  <c r="F1257" i="1"/>
  <c r="F1256" i="1"/>
  <c r="F1255" i="1"/>
  <c r="F1254" i="1"/>
  <c r="F1253" i="1"/>
  <c r="F1252" i="1"/>
  <c r="F1251" i="1"/>
  <c r="F1250" i="1"/>
  <c r="F1249" i="1"/>
  <c r="F1248" i="1"/>
  <c r="F1247" i="1"/>
  <c r="F1246" i="1"/>
  <c r="F1245" i="1"/>
  <c r="F1244" i="1"/>
  <c r="F1243" i="1"/>
  <c r="F1242" i="1"/>
  <c r="F1241" i="1"/>
  <c r="F1240" i="1"/>
  <c r="D1233" i="1"/>
  <c r="F1237" i="1"/>
  <c r="F1236" i="1"/>
  <c r="F1235" i="1"/>
  <c r="F1234" i="1"/>
  <c r="D1212" i="1"/>
  <c r="D1223" i="1"/>
  <c r="F1229" i="1"/>
  <c r="F1228" i="1"/>
  <c r="F1227" i="1"/>
  <c r="F1226" i="1"/>
  <c r="F1225" i="1"/>
  <c r="F1224" i="1"/>
  <c r="D1213" i="1"/>
  <c r="F1221" i="1"/>
  <c r="F1220" i="1"/>
  <c r="F1219" i="1"/>
  <c r="F1218" i="1"/>
  <c r="F1217" i="1"/>
  <c r="F1216" i="1"/>
  <c r="F1215" i="1"/>
  <c r="F1214" i="1"/>
  <c r="D1205" i="1"/>
  <c r="F1210" i="1"/>
  <c r="F1209" i="1"/>
  <c r="F1208" i="1"/>
  <c r="F1207" i="1"/>
  <c r="F1206" i="1"/>
  <c r="D1193" i="1"/>
  <c r="F1202" i="1"/>
  <c r="F1201" i="1"/>
  <c r="F1200" i="1"/>
  <c r="F1199" i="1"/>
  <c r="F1198" i="1"/>
  <c r="F1197" i="1"/>
  <c r="F1196" i="1"/>
  <c r="F1195" i="1"/>
  <c r="F1194" i="1"/>
  <c r="D976" i="1"/>
  <c r="D1182" i="1"/>
  <c r="F1190" i="1"/>
  <c r="F1189" i="1"/>
  <c r="F1188" i="1"/>
  <c r="F1187" i="1"/>
  <c r="F1186" i="1"/>
  <c r="F1185" i="1"/>
  <c r="F1184" i="1"/>
  <c r="F1183" i="1"/>
  <c r="D1132" i="1"/>
  <c r="D1158" i="1"/>
  <c r="D1177" i="1"/>
  <c r="F1178" i="1"/>
  <c r="E1179" i="1" s="1"/>
  <c r="D1174" i="1"/>
  <c r="F1175" i="1"/>
  <c r="E1176" i="1" s="1"/>
  <c r="D1171" i="1"/>
  <c r="F1172" i="1"/>
  <c r="E1173" i="1" s="1"/>
  <c r="D1167" i="1"/>
  <c r="F1169" i="1"/>
  <c r="F1168" i="1"/>
  <c r="D1163" i="1"/>
  <c r="F1165" i="1"/>
  <c r="F1164" i="1"/>
  <c r="D1159" i="1"/>
  <c r="F1161" i="1"/>
  <c r="F1160" i="1"/>
  <c r="D1133" i="1"/>
  <c r="D1153" i="1"/>
  <c r="F1155" i="1"/>
  <c r="F1154" i="1"/>
  <c r="D1143" i="1"/>
  <c r="F1151" i="1"/>
  <c r="F1150" i="1"/>
  <c r="F1149" i="1"/>
  <c r="F1148" i="1"/>
  <c r="F1147" i="1"/>
  <c r="F1146" i="1"/>
  <c r="F1145" i="1"/>
  <c r="F1144" i="1"/>
  <c r="D1134" i="1"/>
  <c r="F1141" i="1"/>
  <c r="F1140" i="1"/>
  <c r="F1139" i="1"/>
  <c r="F1138" i="1"/>
  <c r="F1137" i="1"/>
  <c r="F1136" i="1"/>
  <c r="F1135" i="1"/>
  <c r="D1117" i="1"/>
  <c r="D1122" i="1"/>
  <c r="F1129" i="1"/>
  <c r="F1128" i="1"/>
  <c r="F1127" i="1"/>
  <c r="F1126" i="1"/>
  <c r="F1125" i="1"/>
  <c r="F1124" i="1"/>
  <c r="F1123" i="1"/>
  <c r="D1118" i="1"/>
  <c r="F1120" i="1"/>
  <c r="F1119" i="1"/>
  <c r="D1094" i="1"/>
  <c r="D1113" i="1"/>
  <c r="F1114" i="1"/>
  <c r="E1115" i="1" s="1"/>
  <c r="F1115" i="1" s="1"/>
  <c r="F1113" i="1" s="1"/>
  <c r="D1108" i="1"/>
  <c r="F1111" i="1"/>
  <c r="F1110" i="1"/>
  <c r="F1109" i="1"/>
  <c r="D1104" i="1"/>
  <c r="F1106" i="1"/>
  <c r="F1105" i="1"/>
  <c r="D1098" i="1"/>
  <c r="F1102" i="1"/>
  <c r="F1101" i="1"/>
  <c r="F1100" i="1"/>
  <c r="F1099" i="1"/>
  <c r="D1095" i="1"/>
  <c r="F1096" i="1"/>
  <c r="E1097" i="1" s="1"/>
  <c r="D1049" i="1"/>
  <c r="D1089" i="1"/>
  <c r="F1091" i="1"/>
  <c r="F1090" i="1"/>
  <c r="D1085" i="1"/>
  <c r="F1087" i="1"/>
  <c r="F1086" i="1"/>
  <c r="D1079" i="1"/>
  <c r="F1083" i="1"/>
  <c r="F1082" i="1"/>
  <c r="F1081" i="1"/>
  <c r="F1080" i="1"/>
  <c r="D1066" i="1"/>
  <c r="F1077" i="1"/>
  <c r="F1076" i="1"/>
  <c r="F1075" i="1"/>
  <c r="F1074" i="1"/>
  <c r="F1073" i="1"/>
  <c r="F1072" i="1"/>
  <c r="F1071" i="1"/>
  <c r="F1070" i="1"/>
  <c r="F1069" i="1"/>
  <c r="F1068" i="1"/>
  <c r="F1067" i="1"/>
  <c r="D1057" i="1"/>
  <c r="F1064" i="1"/>
  <c r="F1063" i="1"/>
  <c r="F1062" i="1"/>
  <c r="F1061" i="1"/>
  <c r="F1060" i="1"/>
  <c r="F1059" i="1"/>
  <c r="F1058" i="1"/>
  <c r="D1053" i="1"/>
  <c r="F1055" i="1"/>
  <c r="F1054" i="1"/>
  <c r="D1050" i="1"/>
  <c r="F1051" i="1"/>
  <c r="E1052" i="1" s="1"/>
  <c r="D1030" i="1"/>
  <c r="D1038" i="1"/>
  <c r="F1046" i="1"/>
  <c r="F1045" i="1"/>
  <c r="F1044" i="1"/>
  <c r="F1043" i="1"/>
  <c r="F1042" i="1"/>
  <c r="F1041" i="1"/>
  <c r="F1040" i="1"/>
  <c r="F1039" i="1"/>
  <c r="D1031" i="1"/>
  <c r="F1036" i="1"/>
  <c r="F1035" i="1"/>
  <c r="F1034" i="1"/>
  <c r="F1033" i="1"/>
  <c r="F1032" i="1"/>
  <c r="D1024" i="1"/>
  <c r="F1028" i="1"/>
  <c r="F1027" i="1"/>
  <c r="F1026" i="1"/>
  <c r="F1025" i="1"/>
  <c r="D1019" i="1"/>
  <c r="F1022" i="1"/>
  <c r="F1021" i="1"/>
  <c r="F1020" i="1"/>
  <c r="D1015" i="1"/>
  <c r="F1017" i="1"/>
  <c r="F1016" i="1"/>
  <c r="D1007" i="1"/>
  <c r="F1013" i="1"/>
  <c r="F1012" i="1"/>
  <c r="F1011" i="1"/>
  <c r="F1010" i="1"/>
  <c r="F1009" i="1"/>
  <c r="F1008" i="1"/>
  <c r="D1002" i="1"/>
  <c r="F1005" i="1"/>
  <c r="F1004" i="1"/>
  <c r="F1003" i="1"/>
  <c r="D984" i="1"/>
  <c r="F1000" i="1"/>
  <c r="F999" i="1"/>
  <c r="F998" i="1"/>
  <c r="F997" i="1"/>
  <c r="F996" i="1"/>
  <c r="F995" i="1"/>
  <c r="F994" i="1"/>
  <c r="F993" i="1"/>
  <c r="F992" i="1"/>
  <c r="F991" i="1"/>
  <c r="F990" i="1"/>
  <c r="F989" i="1"/>
  <c r="F988" i="1"/>
  <c r="F987" i="1"/>
  <c r="F986" i="1"/>
  <c r="F985" i="1"/>
  <c r="D977" i="1"/>
  <c r="F982" i="1"/>
  <c r="F981" i="1"/>
  <c r="F980" i="1"/>
  <c r="F979" i="1"/>
  <c r="F978" i="1"/>
  <c r="D878" i="1"/>
  <c r="D901" i="1"/>
  <c r="F917" i="1"/>
  <c r="F916" i="1"/>
  <c r="F915" i="1"/>
  <c r="F914" i="1"/>
  <c r="F913" i="1"/>
  <c r="F912" i="1"/>
  <c r="F911" i="1"/>
  <c r="F910" i="1"/>
  <c r="F909" i="1"/>
  <c r="F908" i="1"/>
  <c r="F907" i="1"/>
  <c r="F906" i="1"/>
  <c r="F905" i="1"/>
  <c r="F904" i="1"/>
  <c r="F903" i="1"/>
  <c r="F902" i="1"/>
  <c r="D879" i="1"/>
  <c r="F899" i="1"/>
  <c r="F898" i="1"/>
  <c r="F897" i="1"/>
  <c r="F896" i="1"/>
  <c r="F895" i="1"/>
  <c r="F894" i="1"/>
  <c r="F893" i="1"/>
  <c r="F892" i="1"/>
  <c r="F891" i="1"/>
  <c r="F890" i="1"/>
  <c r="F889" i="1"/>
  <c r="F888" i="1"/>
  <c r="F887" i="1"/>
  <c r="F886" i="1"/>
  <c r="F885" i="1"/>
  <c r="F884" i="1"/>
  <c r="F883" i="1"/>
  <c r="F882" i="1"/>
  <c r="F881" i="1"/>
  <c r="F880" i="1"/>
  <c r="D869" i="1"/>
  <c r="F875" i="1"/>
  <c r="F874" i="1"/>
  <c r="F873" i="1"/>
  <c r="F872" i="1"/>
  <c r="F871" i="1"/>
  <c r="F870" i="1"/>
  <c r="D715" i="1"/>
  <c r="D856" i="1"/>
  <c r="F866" i="1"/>
  <c r="F865" i="1"/>
  <c r="F864" i="1"/>
  <c r="F863" i="1"/>
  <c r="F862" i="1"/>
  <c r="F861" i="1"/>
  <c r="F860" i="1"/>
  <c r="F859" i="1"/>
  <c r="F858" i="1"/>
  <c r="F857" i="1"/>
  <c r="D847" i="1"/>
  <c r="F854" i="1"/>
  <c r="F853" i="1"/>
  <c r="F852" i="1"/>
  <c r="F851" i="1"/>
  <c r="F850" i="1"/>
  <c r="F849" i="1"/>
  <c r="F848" i="1"/>
  <c r="D816" i="1"/>
  <c r="F836" i="1"/>
  <c r="F835" i="1"/>
  <c r="F834" i="1"/>
  <c r="F833" i="1"/>
  <c r="F832" i="1"/>
  <c r="F831" i="1"/>
  <c r="F830" i="1"/>
  <c r="D817" i="1"/>
  <c r="F827" i="1"/>
  <c r="F826" i="1"/>
  <c r="F825" i="1"/>
  <c r="F824" i="1"/>
  <c r="F823" i="1"/>
  <c r="F822" i="1"/>
  <c r="F821" i="1"/>
  <c r="F820" i="1"/>
  <c r="F819" i="1"/>
  <c r="F818" i="1"/>
  <c r="D805" i="1"/>
  <c r="F814" i="1"/>
  <c r="F813" i="1"/>
  <c r="F812" i="1"/>
  <c r="F811" i="1"/>
  <c r="F810" i="1"/>
  <c r="F809" i="1"/>
  <c r="F808" i="1"/>
  <c r="F807" i="1"/>
  <c r="F806" i="1"/>
  <c r="D799" i="1"/>
  <c r="F803" i="1"/>
  <c r="F802" i="1"/>
  <c r="F801" i="1"/>
  <c r="F800" i="1"/>
  <c r="D716" i="1"/>
  <c r="D792" i="1"/>
  <c r="F796" i="1"/>
  <c r="F795" i="1"/>
  <c r="F794" i="1"/>
  <c r="F793" i="1"/>
  <c r="D749" i="1"/>
  <c r="D787" i="1"/>
  <c r="F789" i="1"/>
  <c r="F788" i="1"/>
  <c r="D765" i="1"/>
  <c r="F785" i="1"/>
  <c r="F784" i="1"/>
  <c r="F783" i="1"/>
  <c r="F782" i="1"/>
  <c r="F781" i="1"/>
  <c r="F780" i="1"/>
  <c r="F779" i="1"/>
  <c r="F778" i="1"/>
  <c r="F777" i="1"/>
  <c r="F776" i="1"/>
  <c r="F775" i="1"/>
  <c r="F774" i="1"/>
  <c r="F773" i="1"/>
  <c r="F772" i="1"/>
  <c r="F771" i="1"/>
  <c r="F770" i="1"/>
  <c r="F769" i="1"/>
  <c r="F768" i="1"/>
  <c r="F767" i="1"/>
  <c r="F766" i="1"/>
  <c r="D750" i="1"/>
  <c r="F763" i="1"/>
  <c r="F761" i="1"/>
  <c r="F760" i="1"/>
  <c r="F759" i="1"/>
  <c r="F758" i="1"/>
  <c r="F757" i="1"/>
  <c r="F756" i="1"/>
  <c r="F755" i="1"/>
  <c r="F754" i="1"/>
  <c r="F753" i="1"/>
  <c r="F752" i="1"/>
  <c r="F751" i="1"/>
  <c r="D729" i="1"/>
  <c r="F747" i="1"/>
  <c r="F746" i="1"/>
  <c r="F745" i="1"/>
  <c r="F744" i="1"/>
  <c r="F742" i="1"/>
  <c r="F741" i="1"/>
  <c r="F740" i="1"/>
  <c r="F739" i="1"/>
  <c r="F738" i="1"/>
  <c r="F737" i="1"/>
  <c r="F736" i="1"/>
  <c r="F735" i="1"/>
  <c r="F734" i="1"/>
  <c r="F732" i="1"/>
  <c r="F731" i="1"/>
  <c r="F730" i="1"/>
  <c r="D717" i="1"/>
  <c r="F727" i="1"/>
  <c r="F726" i="1"/>
  <c r="F725" i="1"/>
  <c r="F724" i="1"/>
  <c r="F723" i="1"/>
  <c r="F722" i="1"/>
  <c r="F721" i="1"/>
  <c r="F720" i="1"/>
  <c r="F719" i="1"/>
  <c r="F718" i="1"/>
  <c r="D666" i="1"/>
  <c r="D709" i="1"/>
  <c r="F712" i="1"/>
  <c r="F711" i="1"/>
  <c r="F710" i="1"/>
  <c r="D679" i="1"/>
  <c r="D691" i="1"/>
  <c r="F706" i="1"/>
  <c r="F705" i="1"/>
  <c r="F704" i="1"/>
  <c r="F703" i="1"/>
  <c r="F702" i="1"/>
  <c r="F701" i="1"/>
  <c r="F700" i="1"/>
  <c r="F699" i="1"/>
  <c r="F698" i="1"/>
  <c r="F697" i="1"/>
  <c r="F696" i="1"/>
  <c r="F694" i="1"/>
  <c r="F693" i="1"/>
  <c r="F692" i="1"/>
  <c r="D680" i="1"/>
  <c r="F689" i="1"/>
  <c r="F688" i="1"/>
  <c r="F687" i="1"/>
  <c r="F686" i="1"/>
  <c r="F685" i="1"/>
  <c r="F684" i="1"/>
  <c r="F683" i="1"/>
  <c r="F681" i="1"/>
  <c r="D671" i="1"/>
  <c r="F677" i="1"/>
  <c r="F676" i="1"/>
  <c r="F675" i="1"/>
  <c r="F674" i="1"/>
  <c r="F672" i="1"/>
  <c r="F669" i="1"/>
  <c r="F668" i="1"/>
  <c r="D649" i="1"/>
  <c r="F664" i="1"/>
  <c r="F663" i="1"/>
  <c r="F662" i="1"/>
  <c r="F661" i="1"/>
  <c r="F660" i="1"/>
  <c r="F659" i="1"/>
  <c r="F658" i="1"/>
  <c r="F657" i="1"/>
  <c r="F656" i="1"/>
  <c r="F655" i="1"/>
  <c r="F654" i="1"/>
  <c r="F653" i="1"/>
  <c r="F652" i="1"/>
  <c r="F651" i="1"/>
  <c r="F650" i="1"/>
  <c r="D4" i="1"/>
  <c r="D633" i="1"/>
  <c r="F645" i="1"/>
  <c r="F644" i="1"/>
  <c r="F643" i="1"/>
  <c r="F642" i="1"/>
  <c r="F641" i="1"/>
  <c r="F640" i="1"/>
  <c r="F639" i="1"/>
  <c r="F638" i="1"/>
  <c r="F637" i="1"/>
  <c r="F636" i="1"/>
  <c r="F635" i="1"/>
  <c r="F634" i="1"/>
  <c r="D616" i="1"/>
  <c r="F631" i="1"/>
  <c r="F630" i="1"/>
  <c r="F629" i="1"/>
  <c r="F628" i="1"/>
  <c r="F627" i="1"/>
  <c r="F626" i="1"/>
  <c r="F625" i="1"/>
  <c r="F624" i="1"/>
  <c r="F623" i="1"/>
  <c r="F622" i="1"/>
  <c r="F621" i="1"/>
  <c r="F620" i="1"/>
  <c r="F619" i="1"/>
  <c r="F618" i="1"/>
  <c r="F617" i="1"/>
  <c r="D548" i="1"/>
  <c r="D589" i="1"/>
  <c r="D608" i="1"/>
  <c r="F612" i="1"/>
  <c r="F611" i="1"/>
  <c r="F610" i="1"/>
  <c r="F609" i="1"/>
  <c r="D605" i="1"/>
  <c r="F606" i="1"/>
  <c r="E607" i="1" s="1"/>
  <c r="F607" i="1" s="1"/>
  <c r="F605" i="1" s="1"/>
  <c r="D602" i="1"/>
  <c r="F603" i="1"/>
  <c r="E604" i="1" s="1"/>
  <c r="E602" i="1" s="1"/>
  <c r="D599" i="1"/>
  <c r="F600" i="1"/>
  <c r="E601" i="1" s="1"/>
  <c r="F601" i="1" s="1"/>
  <c r="F599" i="1" s="1"/>
  <c r="D594" i="1"/>
  <c r="F597" i="1"/>
  <c r="F596" i="1"/>
  <c r="F595" i="1"/>
  <c r="D590" i="1"/>
  <c r="F592" i="1"/>
  <c r="F591" i="1"/>
  <c r="D552" i="1"/>
  <c r="D581" i="1"/>
  <c r="F586" i="1"/>
  <c r="F585" i="1"/>
  <c r="F584" i="1"/>
  <c r="F583" i="1"/>
  <c r="F582" i="1"/>
  <c r="D574" i="1"/>
  <c r="F579" i="1"/>
  <c r="F578" i="1"/>
  <c r="F577" i="1"/>
  <c r="F576" i="1"/>
  <c r="F575" i="1"/>
  <c r="D567" i="1"/>
  <c r="F572" i="1"/>
  <c r="F571" i="1"/>
  <c r="F570" i="1"/>
  <c r="F569" i="1"/>
  <c r="F568" i="1"/>
  <c r="D560" i="1"/>
  <c r="F565" i="1"/>
  <c r="F564" i="1"/>
  <c r="F563" i="1"/>
  <c r="F562" i="1"/>
  <c r="F561" i="1"/>
  <c r="D553" i="1"/>
  <c r="F558" i="1"/>
  <c r="F557" i="1"/>
  <c r="F556" i="1"/>
  <c r="F555" i="1"/>
  <c r="F554" i="1"/>
  <c r="D549" i="1"/>
  <c r="F550" i="1"/>
  <c r="E551" i="1" s="1"/>
  <c r="D538" i="1"/>
  <c r="F546" i="1"/>
  <c r="F545" i="1"/>
  <c r="F544" i="1"/>
  <c r="F543" i="1"/>
  <c r="F542" i="1"/>
  <c r="F541" i="1"/>
  <c r="F540" i="1"/>
  <c r="F539" i="1"/>
  <c r="D360" i="1"/>
  <c r="D498" i="1"/>
  <c r="F535" i="1"/>
  <c r="F534" i="1"/>
  <c r="F533" i="1"/>
  <c r="F532" i="1"/>
  <c r="F531" i="1"/>
  <c r="F530" i="1"/>
  <c r="F529" i="1"/>
  <c r="F528" i="1"/>
  <c r="F527" i="1"/>
  <c r="F526" i="1"/>
  <c r="F525" i="1"/>
  <c r="F524" i="1"/>
  <c r="F523" i="1"/>
  <c r="F522" i="1"/>
  <c r="F521" i="1"/>
  <c r="F520" i="1"/>
  <c r="F519" i="1"/>
  <c r="F518" i="1"/>
  <c r="F517" i="1"/>
  <c r="F516" i="1"/>
  <c r="F515" i="1"/>
  <c r="F514" i="1"/>
  <c r="F513" i="1"/>
  <c r="F512" i="1"/>
  <c r="F511" i="1"/>
  <c r="F510" i="1"/>
  <c r="F509" i="1"/>
  <c r="F508" i="1"/>
  <c r="F507" i="1"/>
  <c r="F506" i="1"/>
  <c r="F505" i="1"/>
  <c r="F504" i="1"/>
  <c r="F503" i="1"/>
  <c r="F502" i="1"/>
  <c r="F501" i="1"/>
  <c r="F500" i="1"/>
  <c r="F499" i="1"/>
  <c r="D480" i="1"/>
  <c r="D487" i="1"/>
  <c r="F495" i="1"/>
  <c r="F494" i="1"/>
  <c r="F493" i="1"/>
  <c r="F492" i="1"/>
  <c r="F491" i="1"/>
  <c r="F490" i="1"/>
  <c r="F489" i="1"/>
  <c r="F488" i="1"/>
  <c r="D481" i="1"/>
  <c r="F485" i="1"/>
  <c r="F484" i="1"/>
  <c r="F483" i="1"/>
  <c r="F482" i="1"/>
  <c r="D473" i="1"/>
  <c r="F478" i="1"/>
  <c r="F477" i="1"/>
  <c r="F476" i="1"/>
  <c r="F475" i="1"/>
  <c r="F474" i="1"/>
  <c r="D443" i="1"/>
  <c r="F471" i="1"/>
  <c r="F470" i="1"/>
  <c r="F469" i="1"/>
  <c r="F468" i="1"/>
  <c r="F467" i="1"/>
  <c r="F466" i="1"/>
  <c r="F465" i="1"/>
  <c r="F464" i="1"/>
  <c r="F463" i="1"/>
  <c r="F462" i="1"/>
  <c r="F461" i="1"/>
  <c r="F460" i="1"/>
  <c r="F459" i="1"/>
  <c r="F458" i="1"/>
  <c r="F457" i="1"/>
  <c r="F456" i="1"/>
  <c r="F455" i="1"/>
  <c r="F454" i="1"/>
  <c r="F453" i="1"/>
  <c r="F452" i="1"/>
  <c r="F451" i="1"/>
  <c r="F450" i="1"/>
  <c r="F449" i="1"/>
  <c r="F448" i="1"/>
  <c r="F447" i="1"/>
  <c r="F446" i="1"/>
  <c r="F445" i="1"/>
  <c r="F444" i="1"/>
  <c r="D411" i="1"/>
  <c r="D431" i="1"/>
  <c r="F438" i="1"/>
  <c r="F437" i="1"/>
  <c r="F436" i="1"/>
  <c r="F435" i="1"/>
  <c r="F434" i="1"/>
  <c r="F433" i="1"/>
  <c r="F432" i="1"/>
  <c r="D423" i="1"/>
  <c r="F429" i="1"/>
  <c r="F428" i="1"/>
  <c r="F427" i="1"/>
  <c r="F426" i="1"/>
  <c r="F425" i="1"/>
  <c r="F424" i="1"/>
  <c r="D412" i="1"/>
  <c r="F421" i="1"/>
  <c r="F420" i="1"/>
  <c r="F419" i="1"/>
  <c r="F418" i="1"/>
  <c r="F417" i="1"/>
  <c r="F416" i="1"/>
  <c r="F415" i="1"/>
  <c r="F414" i="1"/>
  <c r="F413" i="1"/>
  <c r="D361" i="1"/>
  <c r="D386" i="1"/>
  <c r="F408" i="1"/>
  <c r="F407" i="1"/>
  <c r="F406" i="1"/>
  <c r="F405" i="1"/>
  <c r="F404" i="1"/>
  <c r="F403" i="1"/>
  <c r="F402" i="1"/>
  <c r="F401" i="1"/>
  <c r="F400" i="1"/>
  <c r="F399" i="1"/>
  <c r="F398" i="1"/>
  <c r="F397" i="1"/>
  <c r="F396" i="1"/>
  <c r="F395" i="1"/>
  <c r="F394" i="1"/>
  <c r="F393" i="1"/>
  <c r="F392" i="1"/>
  <c r="F391" i="1"/>
  <c r="F390" i="1"/>
  <c r="F389" i="1"/>
  <c r="F388" i="1"/>
  <c r="F387" i="1"/>
  <c r="D362" i="1"/>
  <c r="F384" i="1"/>
  <c r="F383" i="1"/>
  <c r="F382" i="1"/>
  <c r="F381" i="1"/>
  <c r="F380" i="1"/>
  <c r="F379" i="1"/>
  <c r="F378" i="1"/>
  <c r="F377" i="1"/>
  <c r="F376" i="1"/>
  <c r="F375" i="1"/>
  <c r="F374" i="1"/>
  <c r="F373" i="1"/>
  <c r="F372" i="1"/>
  <c r="F371" i="1"/>
  <c r="F370" i="1"/>
  <c r="F369" i="1"/>
  <c r="F368" i="1"/>
  <c r="F367" i="1"/>
  <c r="F366" i="1"/>
  <c r="F365" i="1"/>
  <c r="F364" i="1"/>
  <c r="F363" i="1"/>
  <c r="D352" i="1"/>
  <c r="F358" i="1"/>
  <c r="F357" i="1"/>
  <c r="F356" i="1"/>
  <c r="F355" i="1"/>
  <c r="F354" i="1"/>
  <c r="F353" i="1"/>
  <c r="D33" i="1"/>
  <c r="F350" i="1"/>
  <c r="D149" i="1"/>
  <c r="D286" i="1"/>
  <c r="D335" i="1"/>
  <c r="F346" i="1"/>
  <c r="F345" i="1"/>
  <c r="F344" i="1"/>
  <c r="F343" i="1"/>
  <c r="F342" i="1"/>
  <c r="F341" i="1"/>
  <c r="F340" i="1"/>
  <c r="F339" i="1"/>
  <c r="F338" i="1"/>
  <c r="F337" i="1"/>
  <c r="F336" i="1"/>
  <c r="D330" i="1"/>
  <c r="F333" i="1"/>
  <c r="F332" i="1"/>
  <c r="F331" i="1"/>
  <c r="D325" i="1"/>
  <c r="F328" i="1"/>
  <c r="F327" i="1"/>
  <c r="F326" i="1"/>
  <c r="D321" i="1"/>
  <c r="F323" i="1"/>
  <c r="F322" i="1"/>
  <c r="D316" i="1"/>
  <c r="F319" i="1"/>
  <c r="F318" i="1"/>
  <c r="F317" i="1"/>
  <c r="D312" i="1"/>
  <c r="F314" i="1"/>
  <c r="F313" i="1"/>
  <c r="D308" i="1"/>
  <c r="F310" i="1"/>
  <c r="F309" i="1"/>
  <c r="D297" i="1"/>
  <c r="F306" i="1"/>
  <c r="F305" i="1"/>
  <c r="F304" i="1"/>
  <c r="F303" i="1"/>
  <c r="F302" i="1"/>
  <c r="F301" i="1"/>
  <c r="F300" i="1"/>
  <c r="F299" i="1"/>
  <c r="F298" i="1"/>
  <c r="D293" i="1"/>
  <c r="F295" i="1"/>
  <c r="F294" i="1"/>
  <c r="F292" i="1"/>
  <c r="D288" i="1"/>
  <c r="F290" i="1"/>
  <c r="F289" i="1"/>
  <c r="F287" i="1"/>
  <c r="D232" i="1"/>
  <c r="D281" i="1"/>
  <c r="F283" i="1"/>
  <c r="F282" i="1"/>
  <c r="D277" i="1"/>
  <c r="F279" i="1"/>
  <c r="F278" i="1"/>
  <c r="D273" i="1"/>
  <c r="F275" i="1"/>
  <c r="F274" i="1"/>
  <c r="D268" i="1"/>
  <c r="F271" i="1"/>
  <c r="F270" i="1"/>
  <c r="F269" i="1"/>
  <c r="D263" i="1"/>
  <c r="F266" i="1"/>
  <c r="F265" i="1"/>
  <c r="F264" i="1"/>
  <c r="D249" i="1"/>
  <c r="F261" i="1"/>
  <c r="F260" i="1"/>
  <c r="F259" i="1"/>
  <c r="F258" i="1"/>
  <c r="F257" i="1"/>
  <c r="F256" i="1"/>
  <c r="F255" i="1"/>
  <c r="F254" i="1"/>
  <c r="F253" i="1"/>
  <c r="F252" i="1"/>
  <c r="F251" i="1"/>
  <c r="F250" i="1"/>
  <c r="D246" i="1"/>
  <c r="F247" i="1"/>
  <c r="E248" i="1" s="1"/>
  <c r="D243" i="1"/>
  <c r="F244" i="1"/>
  <c r="E245" i="1" s="1"/>
  <c r="E243" i="1" s="1"/>
  <c r="D239" i="1"/>
  <c r="F241" i="1"/>
  <c r="F240" i="1"/>
  <c r="F238" i="1"/>
  <c r="D234" i="1"/>
  <c r="F236" i="1"/>
  <c r="F235" i="1"/>
  <c r="F233" i="1"/>
  <c r="D150" i="1"/>
  <c r="D227" i="1"/>
  <c r="F229" i="1"/>
  <c r="F228" i="1"/>
  <c r="D223" i="1"/>
  <c r="F225" i="1"/>
  <c r="F224" i="1"/>
  <c r="D219" i="1"/>
  <c r="F221" i="1"/>
  <c r="F220" i="1"/>
  <c r="D214" i="1"/>
  <c r="F217" i="1"/>
  <c r="F216" i="1"/>
  <c r="F215" i="1"/>
  <c r="D209" i="1"/>
  <c r="F212" i="1"/>
  <c r="F211" i="1"/>
  <c r="F210" i="1"/>
  <c r="D199" i="1"/>
  <c r="F207" i="1"/>
  <c r="F206" i="1"/>
  <c r="F205" i="1"/>
  <c r="F204" i="1"/>
  <c r="F203" i="1"/>
  <c r="F202" i="1"/>
  <c r="F201" i="1"/>
  <c r="F200" i="1"/>
  <c r="D194" i="1"/>
  <c r="F197" i="1"/>
  <c r="F196" i="1"/>
  <c r="F195" i="1"/>
  <c r="D189" i="1"/>
  <c r="F192" i="1"/>
  <c r="F191" i="1"/>
  <c r="F190" i="1"/>
  <c r="D185" i="1"/>
  <c r="F187" i="1"/>
  <c r="F186" i="1"/>
  <c r="D180" i="1"/>
  <c r="F183" i="1"/>
  <c r="F182" i="1"/>
  <c r="F181" i="1"/>
  <c r="D176" i="1"/>
  <c r="F178" i="1"/>
  <c r="F177" i="1"/>
  <c r="D172" i="1"/>
  <c r="F174" i="1"/>
  <c r="F173" i="1"/>
  <c r="D161" i="1"/>
  <c r="F170" i="1"/>
  <c r="F169" i="1"/>
  <c r="F168" i="1"/>
  <c r="F167" i="1"/>
  <c r="F166" i="1"/>
  <c r="F165" i="1"/>
  <c r="F164" i="1"/>
  <c r="F163" i="1"/>
  <c r="F162" i="1"/>
  <c r="D157" i="1"/>
  <c r="F159" i="1"/>
  <c r="F158" i="1"/>
  <c r="F156" i="1"/>
  <c r="D152" i="1"/>
  <c r="F154" i="1"/>
  <c r="F153" i="1"/>
  <c r="F151" i="1"/>
  <c r="D34" i="1"/>
  <c r="D144" i="1"/>
  <c r="F146" i="1"/>
  <c r="F145" i="1"/>
  <c r="D140" i="1"/>
  <c r="F142" i="1"/>
  <c r="F141" i="1"/>
  <c r="D136" i="1"/>
  <c r="F138" i="1"/>
  <c r="F137" i="1"/>
  <c r="D131" i="1"/>
  <c r="F134" i="1"/>
  <c r="F133" i="1"/>
  <c r="F132" i="1"/>
  <c r="D126" i="1"/>
  <c r="F129" i="1"/>
  <c r="F128" i="1"/>
  <c r="F127" i="1"/>
  <c r="D110" i="1"/>
  <c r="F124" i="1"/>
  <c r="F123" i="1"/>
  <c r="F122" i="1"/>
  <c r="F121" i="1"/>
  <c r="F120" i="1"/>
  <c r="F119" i="1"/>
  <c r="F118" i="1"/>
  <c r="F117" i="1"/>
  <c r="F116" i="1"/>
  <c r="F115" i="1"/>
  <c r="F114" i="1"/>
  <c r="F113" i="1"/>
  <c r="F112" i="1"/>
  <c r="F111" i="1"/>
  <c r="D104" i="1"/>
  <c r="F108" i="1"/>
  <c r="F107" i="1"/>
  <c r="F106" i="1"/>
  <c r="F105" i="1"/>
  <c r="D98" i="1"/>
  <c r="F102" i="1"/>
  <c r="F101" i="1"/>
  <c r="F100" i="1"/>
  <c r="F99" i="1"/>
  <c r="D94" i="1"/>
  <c r="F96" i="1"/>
  <c r="F95" i="1"/>
  <c r="D88" i="1"/>
  <c r="F92" i="1"/>
  <c r="F91" i="1"/>
  <c r="F90" i="1"/>
  <c r="F89" i="1"/>
  <c r="D84" i="1"/>
  <c r="F86" i="1"/>
  <c r="F85" i="1"/>
  <c r="D80" i="1"/>
  <c r="F82" i="1"/>
  <c r="F81" i="1"/>
  <c r="D67" i="1"/>
  <c r="F78" i="1"/>
  <c r="F77" i="1"/>
  <c r="F76" i="1"/>
  <c r="F75" i="1"/>
  <c r="F74" i="1"/>
  <c r="F73" i="1"/>
  <c r="F72" i="1"/>
  <c r="F71" i="1"/>
  <c r="F70" i="1"/>
  <c r="F69" i="1"/>
  <c r="F68" i="1"/>
  <c r="D63" i="1"/>
  <c r="F65" i="1"/>
  <c r="F64" i="1"/>
  <c r="D58" i="1"/>
  <c r="F61" i="1"/>
  <c r="F60" i="1"/>
  <c r="F59" i="1"/>
  <c r="D47" i="1"/>
  <c r="F56" i="1"/>
  <c r="F55" i="1"/>
  <c r="F54" i="1"/>
  <c r="F53" i="1"/>
  <c r="F52" i="1"/>
  <c r="F51" i="1"/>
  <c r="F50" i="1"/>
  <c r="F49" i="1"/>
  <c r="F48" i="1"/>
  <c r="D35" i="1"/>
  <c r="F45" i="1"/>
  <c r="F44" i="1"/>
  <c r="F43" i="1"/>
  <c r="F42" i="1"/>
  <c r="F41" i="1"/>
  <c r="F40" i="1"/>
  <c r="F39" i="1"/>
  <c r="F38" i="1"/>
  <c r="F37" i="1"/>
  <c r="F36" i="1"/>
  <c r="D19" i="1"/>
  <c r="D25" i="1"/>
  <c r="F30" i="1"/>
  <c r="F29" i="1"/>
  <c r="F28" i="1"/>
  <c r="F27" i="1"/>
  <c r="F26" i="1"/>
  <c r="D20" i="1"/>
  <c r="F23" i="1"/>
  <c r="F22" i="1"/>
  <c r="F21" i="1"/>
  <c r="D5" i="1"/>
  <c r="F17" i="1"/>
  <c r="F16" i="1"/>
  <c r="F15" i="1"/>
  <c r="F14" i="1"/>
  <c r="F13" i="1"/>
  <c r="F12" i="1"/>
  <c r="F11" i="1"/>
  <c r="F10" i="1"/>
  <c r="F9" i="1"/>
  <c r="F8" i="1"/>
  <c r="F7" i="1"/>
  <c r="F6" i="1"/>
  <c r="H441" i="1" l="1"/>
  <c r="I975" i="1"/>
  <c r="I920" i="1" s="1"/>
  <c r="I1136" i="1"/>
  <c r="H1142" i="1" s="1"/>
  <c r="G920" i="1"/>
  <c r="J975" i="1"/>
  <c r="J1097" i="1"/>
  <c r="J1277" i="1"/>
  <c r="E441" i="1"/>
  <c r="F441" i="1" s="1"/>
  <c r="F431" i="1" s="1"/>
  <c r="E748" i="1"/>
  <c r="E729" i="1" s="1"/>
  <c r="H1156" i="1"/>
  <c r="I1156" i="1" s="1"/>
  <c r="I1153" i="1" s="1"/>
  <c r="H175" i="1"/>
  <c r="H172" i="1" s="1"/>
  <c r="I601" i="1"/>
  <c r="I599" i="1" s="1"/>
  <c r="J601" i="1"/>
  <c r="J607" i="1"/>
  <c r="J1173" i="1"/>
  <c r="J1179" i="1"/>
  <c r="J248" i="1"/>
  <c r="J1115" i="1"/>
  <c r="H1107" i="1"/>
  <c r="H1104" i="1" s="1"/>
  <c r="H1162" i="1"/>
  <c r="I1162" i="1" s="1"/>
  <c r="I1159" i="1" s="1"/>
  <c r="J604" i="1"/>
  <c r="J1176" i="1"/>
  <c r="J1052" i="1"/>
  <c r="H188" i="1"/>
  <c r="H185" i="1" s="1"/>
  <c r="J245" i="1"/>
  <c r="J551" i="1"/>
  <c r="H713" i="1"/>
  <c r="I713" i="1" s="1"/>
  <c r="I709" i="1" s="1"/>
  <c r="H670" i="1"/>
  <c r="H311" i="1"/>
  <c r="H308" i="1" s="1"/>
  <c r="H276" i="1"/>
  <c r="H198" i="1"/>
  <c r="I198" i="1" s="1"/>
  <c r="I194" i="1" s="1"/>
  <c r="H143" i="1"/>
  <c r="I143" i="1" s="1"/>
  <c r="I140" i="1" s="1"/>
  <c r="H1170" i="1"/>
  <c r="H1167" i="1" s="1"/>
  <c r="H1294" i="1"/>
  <c r="H130" i="1"/>
  <c r="H222" i="1"/>
  <c r="H219" i="1" s="1"/>
  <c r="H62" i="1"/>
  <c r="I62" i="1" s="1"/>
  <c r="I58" i="1" s="1"/>
  <c r="H193" i="1"/>
  <c r="I193" i="1" s="1"/>
  <c r="I189" i="1" s="1"/>
  <c r="H230" i="1"/>
  <c r="H227" i="1" s="1"/>
  <c r="H280" i="1"/>
  <c r="I280" i="1" s="1"/>
  <c r="I277" i="1" s="1"/>
  <c r="H291" i="1"/>
  <c r="H296" i="1"/>
  <c r="I296" i="1" s="1"/>
  <c r="I293" i="1" s="1"/>
  <c r="H315" i="1"/>
  <c r="I315" i="1" s="1"/>
  <c r="I312" i="1" s="1"/>
  <c r="E838" i="1"/>
  <c r="E829" i="1" s="1"/>
  <c r="H83" i="1"/>
  <c r="H80" i="1" s="1"/>
  <c r="H284" i="1"/>
  <c r="H329" i="1"/>
  <c r="H867" i="1"/>
  <c r="I867" i="1" s="1"/>
  <c r="I856" i="1" s="1"/>
  <c r="H1166" i="1"/>
  <c r="H1163" i="1" s="1"/>
  <c r="H1290" i="1"/>
  <c r="H307" i="1"/>
  <c r="H297" i="1" s="1"/>
  <c r="H324" i="1"/>
  <c r="H815" i="1"/>
  <c r="H805" i="1" s="1"/>
  <c r="H147" i="1"/>
  <c r="H171" i="1"/>
  <c r="I171" i="1" s="1"/>
  <c r="I161" i="1" s="1"/>
  <c r="H272" i="1"/>
  <c r="I272" i="1" s="1"/>
  <c r="I268" i="1" s="1"/>
  <c r="H1112" i="1"/>
  <c r="H135" i="1"/>
  <c r="H139" i="1"/>
  <c r="H267" i="1"/>
  <c r="H479" i="1"/>
  <c r="H536" i="1"/>
  <c r="H613" i="1"/>
  <c r="H608" i="1" s="1"/>
  <c r="H707" i="1"/>
  <c r="I707" i="1" s="1"/>
  <c r="I691" i="1" s="1"/>
  <c r="H790" i="1"/>
  <c r="H1014" i="1"/>
  <c r="H1018" i="1"/>
  <c r="I1018" i="1" s="1"/>
  <c r="I1015" i="1" s="1"/>
  <c r="H1023" i="1"/>
  <c r="I1023" i="1" s="1"/>
  <c r="I1019" i="1" s="1"/>
  <c r="H1050" i="1"/>
  <c r="H1121" i="1"/>
  <c r="I607" i="1"/>
  <c r="I605" i="1" s="1"/>
  <c r="H605" i="1"/>
  <c r="H18" i="1"/>
  <c r="H66" i="1"/>
  <c r="H213" i="1"/>
  <c r="H764" i="1"/>
  <c r="I764" i="1" s="1"/>
  <c r="I750" i="1" s="1"/>
  <c r="H1222" i="1"/>
  <c r="H1268" i="1"/>
  <c r="H218" i="1"/>
  <c r="H57" i="1"/>
  <c r="H93" i="1"/>
  <c r="H103" i="1"/>
  <c r="H125" i="1"/>
  <c r="H155" i="1"/>
  <c r="H160" i="1"/>
  <c r="H179" i="1"/>
  <c r="H176" i="1" s="1"/>
  <c r="H184" i="1"/>
  <c r="H208" i="1"/>
  <c r="I208" i="1" s="1"/>
  <c r="I199" i="1" s="1"/>
  <c r="H262" i="1"/>
  <c r="H409" i="1"/>
  <c r="H422" i="1"/>
  <c r="H412" i="1" s="1"/>
  <c r="H486" i="1"/>
  <c r="H547" i="1"/>
  <c r="H598" i="1"/>
  <c r="H594" i="1" s="1"/>
  <c r="H599" i="1"/>
  <c r="H632" i="1"/>
  <c r="H728" i="1"/>
  <c r="H876" i="1"/>
  <c r="H900" i="1"/>
  <c r="I900" i="1" s="1"/>
  <c r="I879" i="1" s="1"/>
  <c r="H1001" i="1"/>
  <c r="H1029" i="1"/>
  <c r="H1047" i="1"/>
  <c r="H1084" i="1"/>
  <c r="H1130" i="1"/>
  <c r="I1130" i="1" s="1"/>
  <c r="I1122" i="1" s="1"/>
  <c r="H1191" i="1"/>
  <c r="H1238" i="1"/>
  <c r="H46" i="1"/>
  <c r="H79" i="1"/>
  <c r="H24" i="1"/>
  <c r="H31" i="1"/>
  <c r="I31" i="1" s="1"/>
  <c r="I25" i="1" s="1"/>
  <c r="H87" i="1"/>
  <c r="H84" i="1" s="1"/>
  <c r="H97" i="1"/>
  <c r="H109" i="1"/>
  <c r="H226" i="1"/>
  <c r="H237" i="1"/>
  <c r="H242" i="1"/>
  <c r="H320" i="1"/>
  <c r="H334" i="1"/>
  <c r="H347" i="1"/>
  <c r="H359" i="1"/>
  <c r="H496" i="1"/>
  <c r="H566" i="1"/>
  <c r="H580" i="1"/>
  <c r="H593" i="1"/>
  <c r="H590" i="1" s="1"/>
  <c r="H646" i="1"/>
  <c r="H665" i="1"/>
  <c r="H748" i="1"/>
  <c r="H786" i="1"/>
  <c r="H918" i="1"/>
  <c r="H901" i="1" s="1"/>
  <c r="H1006" i="1"/>
  <c r="H1056" i="1"/>
  <c r="H1065" i="1"/>
  <c r="H1078" i="1"/>
  <c r="H1088" i="1"/>
  <c r="H1092" i="1"/>
  <c r="H1211" i="1"/>
  <c r="H1264" i="1"/>
  <c r="I248" i="1"/>
  <c r="I246" i="1" s="1"/>
  <c r="H246" i="1"/>
  <c r="I245" i="1"/>
  <c r="I243" i="1" s="1"/>
  <c r="H243" i="1"/>
  <c r="J243" i="1" s="1"/>
  <c r="H559" i="1"/>
  <c r="H573" i="1"/>
  <c r="H587" i="1"/>
  <c r="I604" i="1"/>
  <c r="I602" i="1" s="1"/>
  <c r="H602" i="1"/>
  <c r="J602" i="1" s="1"/>
  <c r="I551" i="1"/>
  <c r="I549" i="1" s="1"/>
  <c r="H549" i="1"/>
  <c r="H385" i="1"/>
  <c r="H430" i="1"/>
  <c r="H472" i="1"/>
  <c r="H678" i="1"/>
  <c r="H690" i="1"/>
  <c r="I1179" i="1"/>
  <c r="I1177" i="1" s="1"/>
  <c r="H1177" i="1"/>
  <c r="H1274" i="1"/>
  <c r="H797" i="1"/>
  <c r="H983" i="1"/>
  <c r="H1103" i="1"/>
  <c r="I1176" i="1"/>
  <c r="I1174" i="1" s="1"/>
  <c r="H1174" i="1"/>
  <c r="H1300" i="1"/>
  <c r="H804" i="1"/>
  <c r="H828" i="1"/>
  <c r="H838" i="1"/>
  <c r="H846" i="1"/>
  <c r="H855" i="1"/>
  <c r="H1037" i="1"/>
  <c r="I1097" i="1"/>
  <c r="I1095" i="1" s="1"/>
  <c r="H1095" i="1"/>
  <c r="I1115" i="1"/>
  <c r="I1113" i="1" s="1"/>
  <c r="H1113" i="1"/>
  <c r="H1152" i="1"/>
  <c r="I1173" i="1"/>
  <c r="I1171" i="1" s="1"/>
  <c r="H1171" i="1"/>
  <c r="H1203" i="1"/>
  <c r="H1230" i="1"/>
  <c r="I1277" i="1"/>
  <c r="I1275" i="1" s="1"/>
  <c r="H1275" i="1"/>
  <c r="E155" i="1"/>
  <c r="E152" i="1" s="1"/>
  <c r="E1294" i="1"/>
  <c r="F1294" i="1" s="1"/>
  <c r="F1291" i="1" s="1"/>
  <c r="E1170" i="1"/>
  <c r="E1167" i="1" s="1"/>
  <c r="E1268" i="1"/>
  <c r="E1265" i="1" s="1"/>
  <c r="E179" i="1"/>
  <c r="E176" i="1" s="1"/>
  <c r="E175" i="1"/>
  <c r="E172" i="1" s="1"/>
  <c r="E62" i="1"/>
  <c r="E58" i="1" s="1"/>
  <c r="E143" i="1"/>
  <c r="E140" i="1" s="1"/>
  <c r="E160" i="1"/>
  <c r="E157" i="1" s="1"/>
  <c r="E1018" i="1"/>
  <c r="E1015" i="1" s="1"/>
  <c r="E226" i="1"/>
  <c r="F226" i="1" s="1"/>
  <c r="F223" i="1" s="1"/>
  <c r="E237" i="1"/>
  <c r="F237" i="1" s="1"/>
  <c r="F234" i="1" s="1"/>
  <c r="E242" i="1"/>
  <c r="E239" i="1" s="1"/>
  <c r="E713" i="1"/>
  <c r="E709" i="1" s="1"/>
  <c r="E284" i="1"/>
  <c r="E281" i="1" s="1"/>
  <c r="E307" i="1"/>
  <c r="E297" i="1" s="1"/>
  <c r="E324" i="1"/>
  <c r="E321" i="1" s="1"/>
  <c r="E334" i="1"/>
  <c r="E330" i="1" s="1"/>
  <c r="E1092" i="1"/>
  <c r="F1092" i="1" s="1"/>
  <c r="F1089" i="1" s="1"/>
  <c r="E230" i="1"/>
  <c r="F230" i="1" s="1"/>
  <c r="F227" i="1" s="1"/>
  <c r="E46" i="1"/>
  <c r="F46" i="1" s="1"/>
  <c r="F35" i="1" s="1"/>
  <c r="E57" i="1"/>
  <c r="F57" i="1" s="1"/>
  <c r="F47" i="1" s="1"/>
  <c r="E184" i="1"/>
  <c r="E180" i="1" s="1"/>
  <c r="E213" i="1"/>
  <c r="E209" i="1" s="1"/>
  <c r="E291" i="1"/>
  <c r="F291" i="1" s="1"/>
  <c r="F288" i="1" s="1"/>
  <c r="E430" i="1"/>
  <c r="E423" i="1" s="1"/>
  <c r="E479" i="1"/>
  <c r="F479" i="1" s="1"/>
  <c r="F473" i="1" s="1"/>
  <c r="E536" i="1"/>
  <c r="F536" i="1" s="1"/>
  <c r="F498" i="1" s="1"/>
  <c r="E580" i="1"/>
  <c r="E574" i="1" s="1"/>
  <c r="E665" i="1"/>
  <c r="F665" i="1" s="1"/>
  <c r="F649" i="1" s="1"/>
  <c r="E678" i="1"/>
  <c r="E671" i="1" s="1"/>
  <c r="E690" i="1"/>
  <c r="E680" i="1" s="1"/>
  <c r="E707" i="1"/>
  <c r="F707" i="1" s="1"/>
  <c r="F691" i="1" s="1"/>
  <c r="E262" i="1"/>
  <c r="E249" i="1" s="1"/>
  <c r="E764" i="1"/>
  <c r="E750" i="1" s="1"/>
  <c r="E797" i="1"/>
  <c r="E792" i="1" s="1"/>
  <c r="E1222" i="1"/>
  <c r="E1213" i="1" s="1"/>
  <c r="E109" i="1"/>
  <c r="F109" i="1" s="1"/>
  <c r="F104" i="1" s="1"/>
  <c r="E218" i="1"/>
  <c r="E214" i="1" s="1"/>
  <c r="E296" i="1"/>
  <c r="F296" i="1" s="1"/>
  <c r="F293" i="1" s="1"/>
  <c r="E315" i="1"/>
  <c r="E312" i="1" s="1"/>
  <c r="E422" i="1"/>
  <c r="F422" i="1" s="1"/>
  <c r="F412" i="1" s="1"/>
  <c r="E24" i="1"/>
  <c r="E20" i="1" s="1"/>
  <c r="E329" i="1"/>
  <c r="E325" i="1" s="1"/>
  <c r="E1088" i="1"/>
  <c r="F1088" i="1" s="1"/>
  <c r="F1085" i="1" s="1"/>
  <c r="E1103" i="1"/>
  <c r="F1103" i="1" s="1"/>
  <c r="F1098" i="1" s="1"/>
  <c r="E1112" i="1"/>
  <c r="E1108" i="1" s="1"/>
  <c r="E1121" i="1"/>
  <c r="F1121" i="1" s="1"/>
  <c r="F1118" i="1" s="1"/>
  <c r="E1166" i="1"/>
  <c r="E1095" i="1"/>
  <c r="F1097" i="1"/>
  <c r="F1095" i="1" s="1"/>
  <c r="E31" i="1"/>
  <c r="F31" i="1" s="1"/>
  <c r="F25" i="1" s="1"/>
  <c r="E79" i="1"/>
  <c r="E67" i="1" s="1"/>
  <c r="E83" i="1"/>
  <c r="F83" i="1" s="1"/>
  <c r="F80" i="1" s="1"/>
  <c r="E87" i="1"/>
  <c r="F87" i="1" s="1"/>
  <c r="F84" i="1" s="1"/>
  <c r="E97" i="1"/>
  <c r="F97" i="1" s="1"/>
  <c r="F94" i="1" s="1"/>
  <c r="E125" i="1"/>
  <c r="E110" i="1" s="1"/>
  <c r="E130" i="1"/>
  <c r="F130" i="1" s="1"/>
  <c r="F126" i="1" s="1"/>
  <c r="E135" i="1"/>
  <c r="F135" i="1" s="1"/>
  <c r="F131" i="1" s="1"/>
  <c r="E139" i="1"/>
  <c r="E136" i="1" s="1"/>
  <c r="E171" i="1"/>
  <c r="E161" i="1" s="1"/>
  <c r="E222" i="1"/>
  <c r="E219" i="1" s="1"/>
  <c r="E267" i="1"/>
  <c r="F267" i="1" s="1"/>
  <c r="F263" i="1" s="1"/>
  <c r="E272" i="1"/>
  <c r="E268" i="1" s="1"/>
  <c r="E276" i="1"/>
  <c r="F276" i="1" s="1"/>
  <c r="F273" i="1" s="1"/>
  <c r="E280" i="1"/>
  <c r="F280" i="1" s="1"/>
  <c r="F277" i="1" s="1"/>
  <c r="E347" i="1"/>
  <c r="F347" i="1" s="1"/>
  <c r="F335" i="1" s="1"/>
  <c r="E409" i="1"/>
  <c r="F409" i="1" s="1"/>
  <c r="F386" i="1" s="1"/>
  <c r="E486" i="1"/>
  <c r="F486" i="1" s="1"/>
  <c r="F481" i="1" s="1"/>
  <c r="E593" i="1"/>
  <c r="E598" i="1"/>
  <c r="F604" i="1"/>
  <c r="F602" i="1" s="1"/>
  <c r="E605" i="1"/>
  <c r="E670" i="1"/>
  <c r="E667" i="1" s="1"/>
  <c r="E728" i="1"/>
  <c r="E717" i="1" s="1"/>
  <c r="E790" i="1"/>
  <c r="E787" i="1" s="1"/>
  <c r="E867" i="1"/>
  <c r="F867" i="1" s="1"/>
  <c r="F856" i="1" s="1"/>
  <c r="E876" i="1"/>
  <c r="F876" i="1" s="1"/>
  <c r="F869" i="1" s="1"/>
  <c r="E918" i="1"/>
  <c r="E901" i="1" s="1"/>
  <c r="E983" i="1"/>
  <c r="F983" i="1" s="1"/>
  <c r="F977" i="1" s="1"/>
  <c r="E1006" i="1"/>
  <c r="F1006" i="1" s="1"/>
  <c r="F1002" i="1" s="1"/>
  <c r="E1014" i="1"/>
  <c r="F1014" i="1" s="1"/>
  <c r="F1007" i="1" s="1"/>
  <c r="E1107" i="1"/>
  <c r="E1104" i="1" s="1"/>
  <c r="E1130" i="1"/>
  <c r="E1203" i="1"/>
  <c r="E1193" i="1" s="1"/>
  <c r="E1230" i="1"/>
  <c r="E1223" i="1" s="1"/>
  <c r="E1238" i="1"/>
  <c r="F1238" i="1" s="1"/>
  <c r="F1233" i="1" s="1"/>
  <c r="E1300" i="1"/>
  <c r="E1295" i="1" s="1"/>
  <c r="E66" i="1"/>
  <c r="E63" i="1" s="1"/>
  <c r="E193" i="1"/>
  <c r="F193" i="1" s="1"/>
  <c r="F189" i="1" s="1"/>
  <c r="E198" i="1"/>
  <c r="E194" i="1" s="1"/>
  <c r="E208" i="1"/>
  <c r="E199" i="1" s="1"/>
  <c r="E311" i="1"/>
  <c r="F311" i="1" s="1"/>
  <c r="F308" i="1" s="1"/>
  <c r="E320" i="1"/>
  <c r="F320" i="1" s="1"/>
  <c r="F316" i="1" s="1"/>
  <c r="E359" i="1"/>
  <c r="E352" i="1" s="1"/>
  <c r="E472" i="1"/>
  <c r="F472" i="1" s="1"/>
  <c r="F443" i="1" s="1"/>
  <c r="E496" i="1"/>
  <c r="F496" i="1" s="1"/>
  <c r="F487" i="1" s="1"/>
  <c r="E573" i="1"/>
  <c r="E567" i="1" s="1"/>
  <c r="E613" i="1"/>
  <c r="F613" i="1" s="1"/>
  <c r="F608" i="1" s="1"/>
  <c r="E786" i="1"/>
  <c r="E765" i="1" s="1"/>
  <c r="E804" i="1"/>
  <c r="E799" i="1" s="1"/>
  <c r="E1047" i="1"/>
  <c r="E1038" i="1" s="1"/>
  <c r="E1084" i="1"/>
  <c r="F1084" i="1" s="1"/>
  <c r="F1079" i="1" s="1"/>
  <c r="E1156" i="1"/>
  <c r="E1162" i="1"/>
  <c r="E1159" i="1" s="1"/>
  <c r="E18" i="1"/>
  <c r="E5" i="1" s="1"/>
  <c r="E93" i="1"/>
  <c r="F93" i="1" s="1"/>
  <c r="F88" i="1" s="1"/>
  <c r="E103" i="1"/>
  <c r="F103" i="1" s="1"/>
  <c r="F98" i="1" s="1"/>
  <c r="E147" i="1"/>
  <c r="F147" i="1" s="1"/>
  <c r="F144" i="1" s="1"/>
  <c r="E188" i="1"/>
  <c r="E185" i="1" s="1"/>
  <c r="E646" i="1"/>
  <c r="E633" i="1" s="1"/>
  <c r="E815" i="1"/>
  <c r="E805" i="1" s="1"/>
  <c r="E1023" i="1"/>
  <c r="E1019" i="1" s="1"/>
  <c r="E1029" i="1"/>
  <c r="E1024" i="1" s="1"/>
  <c r="E1065" i="1"/>
  <c r="F1065" i="1" s="1"/>
  <c r="F1057" i="1" s="1"/>
  <c r="E1078" i="1"/>
  <c r="E1274" i="1"/>
  <c r="E1269" i="1" s="1"/>
  <c r="E1290" i="1"/>
  <c r="E1279" i="1" s="1"/>
  <c r="E549" i="1"/>
  <c r="F551" i="1"/>
  <c r="F549" i="1" s="1"/>
  <c r="F248" i="1"/>
  <c r="F246" i="1" s="1"/>
  <c r="E246" i="1"/>
  <c r="F245" i="1"/>
  <c r="F243" i="1" s="1"/>
  <c r="E559" i="1"/>
  <c r="E566" i="1"/>
  <c r="E587" i="1"/>
  <c r="E828" i="1"/>
  <c r="E385" i="1"/>
  <c r="E599" i="1"/>
  <c r="E846" i="1"/>
  <c r="E840" i="1" s="1"/>
  <c r="E547" i="1"/>
  <c r="E632" i="1"/>
  <c r="F1179" i="1"/>
  <c r="F1177" i="1" s="1"/>
  <c r="E1177" i="1"/>
  <c r="E1275" i="1"/>
  <c r="F1277" i="1"/>
  <c r="F1275" i="1" s="1"/>
  <c r="E1001" i="1"/>
  <c r="F1052" i="1"/>
  <c r="F1050" i="1" s="1"/>
  <c r="E1050" i="1"/>
  <c r="E1174" i="1"/>
  <c r="F1176" i="1"/>
  <c r="F1174" i="1" s="1"/>
  <c r="E1037" i="1"/>
  <c r="F1173" i="1"/>
  <c r="F1171" i="1" s="1"/>
  <c r="E1171" i="1"/>
  <c r="E1211" i="1"/>
  <c r="E1264" i="1"/>
  <c r="E855" i="1"/>
  <c r="E900" i="1"/>
  <c r="E1056" i="1"/>
  <c r="E1113" i="1"/>
  <c r="E1142" i="1"/>
  <c r="E1152" i="1"/>
  <c r="E1191" i="1"/>
  <c r="I175" i="1" l="1"/>
  <c r="I172" i="1" s="1"/>
  <c r="H709" i="1"/>
  <c r="J709" i="1" s="1"/>
  <c r="E1291" i="1"/>
  <c r="H1159" i="1"/>
  <c r="E288" i="1"/>
  <c r="F838" i="1"/>
  <c r="F829" i="1" s="1"/>
  <c r="F242" i="1"/>
  <c r="F239" i="1" s="1"/>
  <c r="J838" i="1"/>
  <c r="I1166" i="1"/>
  <c r="I1163" i="1" s="1"/>
  <c r="H1019" i="1"/>
  <c r="J1019" i="1" s="1"/>
  <c r="H1015" i="1"/>
  <c r="J1015" i="1" s="1"/>
  <c r="H25" i="1"/>
  <c r="H58" i="1"/>
  <c r="J58" i="1" s="1"/>
  <c r="J284" i="1"/>
  <c r="J276" i="1"/>
  <c r="E691" i="1"/>
  <c r="F79" i="1"/>
  <c r="F67" i="1" s="1"/>
  <c r="H1153" i="1"/>
  <c r="J103" i="1"/>
  <c r="J1152" i="1"/>
  <c r="J1095" i="1"/>
  <c r="J855" i="1"/>
  <c r="J804" i="1"/>
  <c r="J1103" i="1"/>
  <c r="J1177" i="1"/>
  <c r="H750" i="1"/>
  <c r="J750" i="1" s="1"/>
  <c r="J665" i="1"/>
  <c r="I311" i="1"/>
  <c r="I308" i="1" s="1"/>
  <c r="H98" i="1"/>
  <c r="H140" i="1"/>
  <c r="J140" i="1" s="1"/>
  <c r="J441" i="1"/>
  <c r="H277" i="1"/>
  <c r="H649" i="1"/>
  <c r="I1264" i="1"/>
  <c r="I1239" i="1" s="1"/>
  <c r="J1264" i="1"/>
  <c r="I1078" i="1"/>
  <c r="I1066" i="1" s="1"/>
  <c r="J1078" i="1"/>
  <c r="I566" i="1"/>
  <c r="I560" i="1" s="1"/>
  <c r="J566" i="1"/>
  <c r="H223" i="1"/>
  <c r="J226" i="1"/>
  <c r="H1038" i="1"/>
  <c r="J1038" i="1" s="1"/>
  <c r="J1047" i="1"/>
  <c r="H209" i="1"/>
  <c r="J209" i="1" s="1"/>
  <c r="J213" i="1"/>
  <c r="I790" i="1"/>
  <c r="I787" i="1" s="1"/>
  <c r="J790" i="1"/>
  <c r="H1134" i="1"/>
  <c r="J1142" i="1"/>
  <c r="I1290" i="1"/>
  <c r="I1279" i="1" s="1"/>
  <c r="J1290" i="1"/>
  <c r="J296" i="1"/>
  <c r="I1294" i="1"/>
  <c r="I1291" i="1" s="1"/>
  <c r="J1294" i="1"/>
  <c r="E1153" i="1"/>
  <c r="J1156" i="1"/>
  <c r="J1203" i="1"/>
  <c r="J1113" i="1"/>
  <c r="J846" i="1"/>
  <c r="J1300" i="1"/>
  <c r="J983" i="1"/>
  <c r="J805" i="1"/>
  <c r="J678" i="1"/>
  <c r="J430" i="1"/>
  <c r="J549" i="1"/>
  <c r="J219" i="1"/>
  <c r="I665" i="1"/>
  <c r="I649" i="1" s="1"/>
  <c r="I284" i="1"/>
  <c r="I281" i="1" s="1"/>
  <c r="J172" i="1"/>
  <c r="H1205" i="1"/>
  <c r="J1211" i="1"/>
  <c r="I1065" i="1"/>
  <c r="I1057" i="1" s="1"/>
  <c r="J1065" i="1"/>
  <c r="I786" i="1"/>
  <c r="I765" i="1" s="1"/>
  <c r="J786" i="1"/>
  <c r="H633" i="1"/>
  <c r="J633" i="1" s="1"/>
  <c r="J646" i="1"/>
  <c r="I496" i="1"/>
  <c r="I487" i="1" s="1"/>
  <c r="J496" i="1"/>
  <c r="H316" i="1"/>
  <c r="J320" i="1"/>
  <c r="I109" i="1"/>
  <c r="I104" i="1" s="1"/>
  <c r="J109" i="1"/>
  <c r="I24" i="1"/>
  <c r="I20" i="1" s="1"/>
  <c r="H32" i="1" s="1"/>
  <c r="J24" i="1"/>
  <c r="H1182" i="1"/>
  <c r="J1191" i="1"/>
  <c r="H1024" i="1"/>
  <c r="J1024" i="1" s="1"/>
  <c r="J1029" i="1"/>
  <c r="I728" i="1"/>
  <c r="I717" i="1" s="1"/>
  <c r="J728" i="1"/>
  <c r="I547" i="1"/>
  <c r="I538" i="1" s="1"/>
  <c r="J547" i="1"/>
  <c r="I262" i="1"/>
  <c r="I249" i="1" s="1"/>
  <c r="J262" i="1"/>
  <c r="H157" i="1"/>
  <c r="J157" i="1" s="1"/>
  <c r="J160" i="1"/>
  <c r="H88" i="1"/>
  <c r="J93" i="1"/>
  <c r="H1213" i="1"/>
  <c r="J1213" i="1" s="1"/>
  <c r="J1222" i="1"/>
  <c r="I66" i="1"/>
  <c r="I63" i="1" s="1"/>
  <c r="J66" i="1"/>
  <c r="H1291" i="1"/>
  <c r="J1291" i="1" s="1"/>
  <c r="J1023" i="1"/>
  <c r="H691" i="1"/>
  <c r="J707" i="1"/>
  <c r="H263" i="1"/>
  <c r="J267" i="1"/>
  <c r="H268" i="1"/>
  <c r="J268" i="1" s="1"/>
  <c r="J272" i="1"/>
  <c r="I815" i="1"/>
  <c r="I805" i="1" s="1"/>
  <c r="J815" i="1"/>
  <c r="J1166" i="1"/>
  <c r="I83" i="1"/>
  <c r="I80" i="1" s="1"/>
  <c r="J83" i="1"/>
  <c r="H288" i="1"/>
  <c r="J288" i="1" s="1"/>
  <c r="J291" i="1"/>
  <c r="J62" i="1"/>
  <c r="I1170" i="1"/>
  <c r="I1167" i="1" s="1"/>
  <c r="J1170" i="1"/>
  <c r="J311" i="1"/>
  <c r="J1230" i="1"/>
  <c r="J901" i="1"/>
  <c r="J918" i="1"/>
  <c r="H330" i="1"/>
  <c r="J330" i="1" s="1"/>
  <c r="J334" i="1"/>
  <c r="H1233" i="1"/>
  <c r="J1238" i="1"/>
  <c r="I409" i="1"/>
  <c r="I386" i="1" s="1"/>
  <c r="J409" i="1"/>
  <c r="H473" i="1"/>
  <c r="J479" i="1"/>
  <c r="J1275" i="1"/>
  <c r="J1171" i="1"/>
  <c r="J1159" i="1"/>
  <c r="J1037" i="1"/>
  <c r="J1174" i="1"/>
  <c r="J797" i="1"/>
  <c r="H1066" i="1"/>
  <c r="J385" i="1"/>
  <c r="J587" i="1"/>
  <c r="I1142" i="1"/>
  <c r="I1134" i="1" s="1"/>
  <c r="J185" i="1"/>
  <c r="I226" i="1"/>
  <c r="I223" i="1" s="1"/>
  <c r="I276" i="1"/>
  <c r="I273" i="1" s="1"/>
  <c r="I479" i="1"/>
  <c r="I473" i="1" s="1"/>
  <c r="H281" i="1"/>
  <c r="J281" i="1" s="1"/>
  <c r="J246" i="1"/>
  <c r="H1089" i="1"/>
  <c r="J1092" i="1"/>
  <c r="I1056" i="1"/>
  <c r="I1053" i="1" s="1"/>
  <c r="J1056" i="1"/>
  <c r="I748" i="1"/>
  <c r="I729" i="1" s="1"/>
  <c r="J748" i="1"/>
  <c r="I593" i="1"/>
  <c r="I590" i="1" s="1"/>
  <c r="J593" i="1"/>
  <c r="H352" i="1"/>
  <c r="J352" i="1" s="1"/>
  <c r="J359" i="1"/>
  <c r="H239" i="1"/>
  <c r="J239" i="1" s="1"/>
  <c r="J242" i="1"/>
  <c r="I97" i="1"/>
  <c r="I94" i="1" s="1"/>
  <c r="J97" i="1"/>
  <c r="H67" i="1"/>
  <c r="J67" i="1" s="1"/>
  <c r="J79" i="1"/>
  <c r="H1122" i="1"/>
  <c r="J1130" i="1"/>
  <c r="H984" i="1"/>
  <c r="J1001" i="1"/>
  <c r="H616" i="1"/>
  <c r="J632" i="1"/>
  <c r="I486" i="1"/>
  <c r="I481" i="1" s="1"/>
  <c r="J486" i="1"/>
  <c r="H199" i="1"/>
  <c r="J199" i="1" s="1"/>
  <c r="J208" i="1"/>
  <c r="I155" i="1"/>
  <c r="I152" i="1" s="1"/>
  <c r="J155" i="1"/>
  <c r="I57" i="1"/>
  <c r="I47" i="1" s="1"/>
  <c r="J57" i="1"/>
  <c r="H5" i="1"/>
  <c r="J18" i="1"/>
  <c r="J1167" i="1"/>
  <c r="J1018" i="1"/>
  <c r="I613" i="1"/>
  <c r="I608" i="1" s="1"/>
  <c r="J613" i="1"/>
  <c r="H136" i="1"/>
  <c r="J136" i="1" s="1"/>
  <c r="J139" i="1"/>
  <c r="H161" i="1"/>
  <c r="J161" i="1" s="1"/>
  <c r="J171" i="1"/>
  <c r="I324" i="1"/>
  <c r="I321" i="1" s="1"/>
  <c r="J324" i="1"/>
  <c r="H856" i="1"/>
  <c r="J867" i="1"/>
  <c r="J280" i="1"/>
  <c r="I222" i="1"/>
  <c r="I219" i="1" s="1"/>
  <c r="J222" i="1"/>
  <c r="J143" i="1"/>
  <c r="H667" i="1"/>
  <c r="J667" i="1" s="1"/>
  <c r="J670" i="1"/>
  <c r="I188" i="1"/>
  <c r="I185" i="1" s="1"/>
  <c r="J188" i="1"/>
  <c r="J1162" i="1"/>
  <c r="J175" i="1"/>
  <c r="J690" i="1"/>
  <c r="J559" i="1"/>
  <c r="J176" i="1"/>
  <c r="J297" i="1"/>
  <c r="J31" i="1"/>
  <c r="I876" i="1"/>
  <c r="I869" i="1" s="1"/>
  <c r="J876" i="1"/>
  <c r="I598" i="1"/>
  <c r="I594" i="1" s="1"/>
  <c r="J598" i="1"/>
  <c r="I179" i="1"/>
  <c r="I176" i="1" s="1"/>
  <c r="J179" i="1"/>
  <c r="H1265" i="1"/>
  <c r="J1265" i="1" s="1"/>
  <c r="J1268" i="1"/>
  <c r="J1050" i="1"/>
  <c r="H1108" i="1"/>
  <c r="J1108" i="1" s="1"/>
  <c r="J1112" i="1"/>
  <c r="H189" i="1"/>
  <c r="J193" i="1"/>
  <c r="J1104" i="1"/>
  <c r="J828" i="1"/>
  <c r="J1274" i="1"/>
  <c r="I918" i="1"/>
  <c r="I901" i="1" s="1"/>
  <c r="H919" i="1" s="1"/>
  <c r="J472" i="1"/>
  <c r="I334" i="1"/>
  <c r="I330" i="1" s="1"/>
  <c r="J573" i="1"/>
  <c r="H273" i="1"/>
  <c r="H293" i="1"/>
  <c r="I103" i="1"/>
  <c r="I98" i="1" s="1"/>
  <c r="I1088" i="1"/>
  <c r="I1085" i="1" s="1"/>
  <c r="J1088" i="1"/>
  <c r="J1006" i="1"/>
  <c r="I580" i="1"/>
  <c r="I574" i="1" s="1"/>
  <c r="J580" i="1"/>
  <c r="J347" i="1"/>
  <c r="H234" i="1"/>
  <c r="J237" i="1"/>
  <c r="I87" i="1"/>
  <c r="I84" i="1" s="1"/>
  <c r="J87" i="1"/>
  <c r="H35" i="1"/>
  <c r="J46" i="1"/>
  <c r="H1079" i="1"/>
  <c r="J1084" i="1"/>
  <c r="H879" i="1"/>
  <c r="J900" i="1"/>
  <c r="J599" i="1"/>
  <c r="I422" i="1"/>
  <c r="I412" i="1" s="1"/>
  <c r="J422" i="1"/>
  <c r="I184" i="1"/>
  <c r="I180" i="1" s="1"/>
  <c r="J184" i="1"/>
  <c r="I125" i="1"/>
  <c r="I110" i="1" s="1"/>
  <c r="J125" i="1"/>
  <c r="H214" i="1"/>
  <c r="J214" i="1" s="1"/>
  <c r="J218" i="1"/>
  <c r="J764" i="1"/>
  <c r="J605" i="1"/>
  <c r="H1118" i="1"/>
  <c r="J1121" i="1"/>
  <c r="I1014" i="1"/>
  <c r="I1007" i="1" s="1"/>
  <c r="J1014" i="1"/>
  <c r="I536" i="1"/>
  <c r="I498" i="1" s="1"/>
  <c r="J536" i="1"/>
  <c r="H131" i="1"/>
  <c r="J135" i="1"/>
  <c r="I147" i="1"/>
  <c r="I144" i="1" s="1"/>
  <c r="J147" i="1"/>
  <c r="I307" i="1"/>
  <c r="I297" i="1" s="1"/>
  <c r="J307" i="1"/>
  <c r="H325" i="1"/>
  <c r="J325" i="1" s="1"/>
  <c r="J329" i="1"/>
  <c r="H312" i="1"/>
  <c r="J312" i="1" s="1"/>
  <c r="J315" i="1"/>
  <c r="I230" i="1"/>
  <c r="I227" i="1" s="1"/>
  <c r="J230" i="1"/>
  <c r="H126" i="1"/>
  <c r="J130" i="1"/>
  <c r="H194" i="1"/>
  <c r="J194" i="1" s="1"/>
  <c r="J198" i="1"/>
  <c r="J713" i="1"/>
  <c r="I1107" i="1"/>
  <c r="I1104" i="1" s="1"/>
  <c r="J1107" i="1"/>
  <c r="I1268" i="1"/>
  <c r="I1265" i="1" s="1"/>
  <c r="H1239" i="1"/>
  <c r="I1238" i="1"/>
  <c r="I1233" i="1" s="1"/>
  <c r="I1211" i="1"/>
  <c r="I1205" i="1" s="1"/>
  <c r="I1121" i="1"/>
  <c r="I1118" i="1" s="1"/>
  <c r="H1131" i="1" s="1"/>
  <c r="I1112" i="1"/>
  <c r="I1108" i="1" s="1"/>
  <c r="I1092" i="1"/>
  <c r="I1089" i="1" s="1"/>
  <c r="H1085" i="1"/>
  <c r="I1047" i="1"/>
  <c r="I1038" i="1" s="1"/>
  <c r="I1029" i="1"/>
  <c r="I1024" i="1" s="1"/>
  <c r="H1007" i="1"/>
  <c r="H869" i="1"/>
  <c r="I670" i="1"/>
  <c r="I667" i="1" s="1"/>
  <c r="H560" i="1"/>
  <c r="H538" i="1"/>
  <c r="H487" i="1"/>
  <c r="H386" i="1"/>
  <c r="I359" i="1"/>
  <c r="I352" i="1" s="1"/>
  <c r="H321" i="1"/>
  <c r="J321" i="1" s="1"/>
  <c r="I320" i="1"/>
  <c r="I316" i="1" s="1"/>
  <c r="I291" i="1"/>
  <c r="I288" i="1" s="1"/>
  <c r="I267" i="1"/>
  <c r="I263" i="1" s="1"/>
  <c r="H249" i="1"/>
  <c r="J249" i="1" s="1"/>
  <c r="I237" i="1"/>
  <c r="I234" i="1" s="1"/>
  <c r="I213" i="1"/>
  <c r="I209" i="1" s="1"/>
  <c r="H152" i="1"/>
  <c r="J152" i="1" s="1"/>
  <c r="I139" i="1"/>
  <c r="I136" i="1" s="1"/>
  <c r="I130" i="1"/>
  <c r="I126" i="1" s="1"/>
  <c r="H104" i="1"/>
  <c r="I79" i="1"/>
  <c r="I67" i="1" s="1"/>
  <c r="H20" i="1"/>
  <c r="J20" i="1" s="1"/>
  <c r="I18" i="1"/>
  <c r="I5" i="1" s="1"/>
  <c r="E273" i="1"/>
  <c r="F580" i="1"/>
  <c r="F574" i="1" s="1"/>
  <c r="F324" i="1"/>
  <c r="F321" i="1" s="1"/>
  <c r="H1279" i="1"/>
  <c r="J1279" i="1" s="1"/>
  <c r="H1053" i="1"/>
  <c r="I1001" i="1"/>
  <c r="I984" i="1" s="1"/>
  <c r="H787" i="1"/>
  <c r="J787" i="1" s="1"/>
  <c r="H729" i="1"/>
  <c r="J729" i="1" s="1"/>
  <c r="H574" i="1"/>
  <c r="J574" i="1" s="1"/>
  <c r="I242" i="1"/>
  <c r="I239" i="1" s="1"/>
  <c r="H94" i="1"/>
  <c r="I218" i="1"/>
  <c r="I214" i="1" s="1"/>
  <c r="I46" i="1"/>
  <c r="I35" i="1" s="1"/>
  <c r="H498" i="1"/>
  <c r="H144" i="1"/>
  <c r="H481" i="1"/>
  <c r="H180" i="1"/>
  <c r="J180" i="1" s="1"/>
  <c r="H110" i="1"/>
  <c r="J110" i="1" s="1"/>
  <c r="H47" i="1"/>
  <c r="I632" i="1"/>
  <c r="I616" i="1" s="1"/>
  <c r="I329" i="1"/>
  <c r="I325" i="1" s="1"/>
  <c r="I1084" i="1"/>
  <c r="I1079" i="1" s="1"/>
  <c r="I135" i="1"/>
  <c r="I131" i="1" s="1"/>
  <c r="I646" i="1"/>
  <c r="I633" i="1" s="1"/>
  <c r="I1222" i="1"/>
  <c r="I1213" i="1" s="1"/>
  <c r="H63" i="1"/>
  <c r="J63" i="1" s="1"/>
  <c r="H717" i="1"/>
  <c r="J717" i="1" s="1"/>
  <c r="I160" i="1"/>
  <c r="I157" i="1" s="1"/>
  <c r="I93" i="1"/>
  <c r="I88" i="1" s="1"/>
  <c r="H1057" i="1"/>
  <c r="H765" i="1"/>
  <c r="J765" i="1" s="1"/>
  <c r="I1191" i="1"/>
  <c r="I1182" i="1" s="1"/>
  <c r="H1002" i="1"/>
  <c r="I1006" i="1"/>
  <c r="I1002" i="1" s="1"/>
  <c r="H335" i="1"/>
  <c r="I347" i="1"/>
  <c r="I335" i="1" s="1"/>
  <c r="I983" i="1"/>
  <c r="I977" i="1" s="1"/>
  <c r="H977" i="1"/>
  <c r="I385" i="1"/>
  <c r="I362" i="1" s="1"/>
  <c r="H362" i="1"/>
  <c r="I587" i="1"/>
  <c r="I581" i="1" s="1"/>
  <c r="H581" i="1"/>
  <c r="H1143" i="1"/>
  <c r="I1152" i="1"/>
  <c r="I1143" i="1" s="1"/>
  <c r="I855" i="1"/>
  <c r="I847" i="1" s="1"/>
  <c r="H847" i="1"/>
  <c r="I797" i="1"/>
  <c r="I792" i="1" s="1"/>
  <c r="H792" i="1"/>
  <c r="J792" i="1" s="1"/>
  <c r="I846" i="1"/>
  <c r="I840" i="1" s="1"/>
  <c r="H840" i="1"/>
  <c r="J840" i="1" s="1"/>
  <c r="H431" i="1"/>
  <c r="I441" i="1"/>
  <c r="I431" i="1" s="1"/>
  <c r="I828" i="1"/>
  <c r="I817" i="1" s="1"/>
  <c r="H817" i="1"/>
  <c r="H1223" i="1"/>
  <c r="J1223" i="1" s="1"/>
  <c r="I1230" i="1"/>
  <c r="I1223" i="1" s="1"/>
  <c r="I804" i="1"/>
  <c r="I799" i="1" s="1"/>
  <c r="H799" i="1"/>
  <c r="J799" i="1" s="1"/>
  <c r="I472" i="1"/>
  <c r="I443" i="1" s="1"/>
  <c r="H443" i="1"/>
  <c r="I573" i="1"/>
  <c r="I567" i="1" s="1"/>
  <c r="H567" i="1"/>
  <c r="J567" i="1" s="1"/>
  <c r="H1193" i="1"/>
  <c r="J1193" i="1" s="1"/>
  <c r="I1203" i="1"/>
  <c r="I1193" i="1" s="1"/>
  <c r="H1295" i="1"/>
  <c r="J1295" i="1" s="1"/>
  <c r="I1300" i="1"/>
  <c r="I1295" i="1" s="1"/>
  <c r="I1274" i="1"/>
  <c r="I1269" i="1" s="1"/>
  <c r="H1269" i="1"/>
  <c r="J1269" i="1" s="1"/>
  <c r="I690" i="1"/>
  <c r="I680" i="1" s="1"/>
  <c r="H708" i="1" s="1"/>
  <c r="H680" i="1"/>
  <c r="J680" i="1" s="1"/>
  <c r="I559" i="1"/>
  <c r="I553" i="1" s="1"/>
  <c r="H553" i="1"/>
  <c r="H1031" i="1"/>
  <c r="I1037" i="1"/>
  <c r="I1031" i="1" s="1"/>
  <c r="I838" i="1"/>
  <c r="I829" i="1" s="1"/>
  <c r="H829" i="1"/>
  <c r="J829" i="1" s="1"/>
  <c r="H1098" i="1"/>
  <c r="I1103" i="1"/>
  <c r="I1098" i="1" s="1"/>
  <c r="I678" i="1"/>
  <c r="I671" i="1" s="1"/>
  <c r="H671" i="1"/>
  <c r="J671" i="1" s="1"/>
  <c r="H423" i="1"/>
  <c r="J423" i="1" s="1"/>
  <c r="I430" i="1"/>
  <c r="I423" i="1" s="1"/>
  <c r="F198" i="1"/>
  <c r="F194" i="1" s="1"/>
  <c r="F1170" i="1"/>
  <c r="F1167" i="1" s="1"/>
  <c r="F1156" i="1"/>
  <c r="F1153" i="1" s="1"/>
  <c r="F1268" i="1"/>
  <c r="F1265" i="1" s="1"/>
  <c r="E227" i="1"/>
  <c r="J227" i="1" s="1"/>
  <c r="E35" i="1"/>
  <c r="F179" i="1"/>
  <c r="F176" i="1" s="1"/>
  <c r="E1057" i="1"/>
  <c r="E1007" i="1"/>
  <c r="F797" i="1"/>
  <c r="F792" i="1" s="1"/>
  <c r="F272" i="1"/>
  <c r="F268" i="1" s="1"/>
  <c r="F307" i="1"/>
  <c r="F297" i="1" s="1"/>
  <c r="F213" i="1"/>
  <c r="F209" i="1" s="1"/>
  <c r="F748" i="1"/>
  <c r="F729" i="1" s="1"/>
  <c r="E1118" i="1"/>
  <c r="E335" i="1"/>
  <c r="E1233" i="1"/>
  <c r="E98" i="1"/>
  <c r="F359" i="1"/>
  <c r="F352" i="1" s="1"/>
  <c r="F1107" i="1"/>
  <c r="F1104" i="1" s="1"/>
  <c r="F1047" i="1"/>
  <c r="F1038" i="1" s="1"/>
  <c r="E608" i="1"/>
  <c r="J608" i="1" s="1"/>
  <c r="F160" i="1"/>
  <c r="F157" i="1" s="1"/>
  <c r="F790" i="1"/>
  <c r="F787" i="1" s="1"/>
  <c r="F125" i="1"/>
  <c r="F110" i="1" s="1"/>
  <c r="F175" i="1"/>
  <c r="F172" i="1" s="1"/>
  <c r="E1085" i="1"/>
  <c r="F1222" i="1"/>
  <c r="F1213" i="1" s="1"/>
  <c r="E431" i="1"/>
  <c r="F315" i="1"/>
  <c r="F312" i="1" s="1"/>
  <c r="F171" i="1"/>
  <c r="F161" i="1" s="1"/>
  <c r="E88" i="1"/>
  <c r="F1274" i="1"/>
  <c r="F1269" i="1" s="1"/>
  <c r="E144" i="1"/>
  <c r="F18" i="1"/>
  <c r="F5" i="1" s="1"/>
  <c r="E1089" i="1"/>
  <c r="F143" i="1"/>
  <c r="F140" i="1" s="1"/>
  <c r="E487" i="1"/>
  <c r="E308" i="1"/>
  <c r="J308" i="1" s="1"/>
  <c r="F646" i="1"/>
  <c r="F633" i="1" s="1"/>
  <c r="E234" i="1"/>
  <c r="E498" i="1"/>
  <c r="F1230" i="1"/>
  <c r="F1223" i="1" s="1"/>
  <c r="F1029" i="1"/>
  <c r="F1024" i="1" s="1"/>
  <c r="F764" i="1"/>
  <c r="F750" i="1" s="1"/>
  <c r="F329" i="1"/>
  <c r="F325" i="1" s="1"/>
  <c r="F155" i="1"/>
  <c r="F152" i="1" s="1"/>
  <c r="F24" i="1"/>
  <c r="F20" i="1" s="1"/>
  <c r="E32" i="1" s="1"/>
  <c r="E189" i="1"/>
  <c r="E25" i="1"/>
  <c r="E223" i="1"/>
  <c r="E293" i="1"/>
  <c r="E386" i="1"/>
  <c r="F690" i="1"/>
  <c r="F680" i="1" s="1"/>
  <c r="E708" i="1" s="1"/>
  <c r="E473" i="1"/>
  <c r="F1018" i="1"/>
  <c r="F1015" i="1" s="1"/>
  <c r="F284" i="1"/>
  <c r="F281" i="1" s="1"/>
  <c r="F62" i="1"/>
  <c r="F58" i="1" s="1"/>
  <c r="F184" i="1"/>
  <c r="F180" i="1" s="1"/>
  <c r="F1203" i="1"/>
  <c r="F1193" i="1" s="1"/>
  <c r="F66" i="1"/>
  <c r="F63" i="1" s="1"/>
  <c r="E412" i="1"/>
  <c r="J412" i="1" s="1"/>
  <c r="E277" i="1"/>
  <c r="E94" i="1"/>
  <c r="F713" i="1"/>
  <c r="F709" i="1" s="1"/>
  <c r="E856" i="1"/>
  <c r="E80" i="1"/>
  <c r="J80" i="1" s="1"/>
  <c r="F208" i="1"/>
  <c r="F199" i="1" s="1"/>
  <c r="E481" i="1"/>
  <c r="E649" i="1"/>
  <c r="F430" i="1"/>
  <c r="F423" i="1" s="1"/>
  <c r="E442" i="1" s="1"/>
  <c r="E104" i="1"/>
  <c r="F1162" i="1"/>
  <c r="F1159" i="1" s="1"/>
  <c r="F1300" i="1"/>
  <c r="F1295" i="1" s="1"/>
  <c r="E977" i="1"/>
  <c r="E1098" i="1"/>
  <c r="E47" i="1"/>
  <c r="E126" i="1"/>
  <c r="F334" i="1"/>
  <c r="F330" i="1" s="1"/>
  <c r="F786" i="1"/>
  <c r="F765" i="1" s="1"/>
  <c r="E1002" i="1"/>
  <c r="E1079" i="1"/>
  <c r="F1023" i="1"/>
  <c r="F1019" i="1" s="1"/>
  <c r="F815" i="1"/>
  <c r="F805" i="1" s="1"/>
  <c r="E869" i="1"/>
  <c r="F670" i="1"/>
  <c r="F667" i="1" s="1"/>
  <c r="F678" i="1"/>
  <c r="F671" i="1" s="1"/>
  <c r="F188" i="1"/>
  <c r="F185" i="1" s="1"/>
  <c r="E263" i="1"/>
  <c r="F262" i="1"/>
  <c r="F249" i="1" s="1"/>
  <c r="E443" i="1"/>
  <c r="F222" i="1"/>
  <c r="F219" i="1" s="1"/>
  <c r="E131" i="1"/>
  <c r="E84" i="1"/>
  <c r="J84" i="1" s="1"/>
  <c r="F1166" i="1"/>
  <c r="F1163" i="1" s="1"/>
  <c r="E1163" i="1"/>
  <c r="J1163" i="1" s="1"/>
  <c r="F1112" i="1"/>
  <c r="F1108" i="1" s="1"/>
  <c r="F804" i="1"/>
  <c r="F799" i="1" s="1"/>
  <c r="F218" i="1"/>
  <c r="F214" i="1" s="1"/>
  <c r="E590" i="1"/>
  <c r="J590" i="1" s="1"/>
  <c r="F593" i="1"/>
  <c r="F590" i="1" s="1"/>
  <c r="E594" i="1"/>
  <c r="J594" i="1" s="1"/>
  <c r="F598" i="1"/>
  <c r="F594" i="1" s="1"/>
  <c r="F1290" i="1"/>
  <c r="F1279" i="1" s="1"/>
  <c r="F918" i="1"/>
  <c r="F901" i="1" s="1"/>
  <c r="F573" i="1"/>
  <c r="F567" i="1" s="1"/>
  <c r="F139" i="1"/>
  <c r="F136" i="1" s="1"/>
  <c r="E316" i="1"/>
  <c r="F1078" i="1"/>
  <c r="F1066" i="1" s="1"/>
  <c r="E1066" i="1"/>
  <c r="F1130" i="1"/>
  <c r="F1122" i="1" s="1"/>
  <c r="E1131" i="1" s="1"/>
  <c r="E1122" i="1"/>
  <c r="F728" i="1"/>
  <c r="F717" i="1" s="1"/>
  <c r="F1056" i="1"/>
  <c r="F1053" i="1" s="1"/>
  <c r="E1053" i="1"/>
  <c r="F1211" i="1"/>
  <c r="F1205" i="1" s="1"/>
  <c r="E1205" i="1"/>
  <c r="F1264" i="1"/>
  <c r="F1239" i="1" s="1"/>
  <c r="E1239" i="1"/>
  <c r="E1143" i="1"/>
  <c r="F1152" i="1"/>
  <c r="F1143" i="1" s="1"/>
  <c r="F855" i="1"/>
  <c r="F847" i="1" s="1"/>
  <c r="E847" i="1"/>
  <c r="F547" i="1"/>
  <c r="F538" i="1" s="1"/>
  <c r="E538" i="1"/>
  <c r="E362" i="1"/>
  <c r="F385" i="1"/>
  <c r="F362" i="1" s="1"/>
  <c r="E410" i="1" s="1"/>
  <c r="E581" i="1"/>
  <c r="F587" i="1"/>
  <c r="F581" i="1" s="1"/>
  <c r="F1037" i="1"/>
  <c r="F1031" i="1" s="1"/>
  <c r="E1031" i="1"/>
  <c r="E553" i="1"/>
  <c r="F559" i="1"/>
  <c r="F553" i="1" s="1"/>
  <c r="E879" i="1"/>
  <c r="F900" i="1"/>
  <c r="F879" i="1" s="1"/>
  <c r="F1001" i="1"/>
  <c r="F984" i="1" s="1"/>
  <c r="E984" i="1"/>
  <c r="F632" i="1"/>
  <c r="F616" i="1" s="1"/>
  <c r="E616" i="1"/>
  <c r="F828" i="1"/>
  <c r="F817" i="1" s="1"/>
  <c r="E817" i="1"/>
  <c r="F1191" i="1"/>
  <c r="F1182" i="1" s="1"/>
  <c r="E1182" i="1"/>
  <c r="F1142" i="1"/>
  <c r="F1134" i="1" s="1"/>
  <c r="E1134" i="1"/>
  <c r="F846" i="1"/>
  <c r="F840" i="1" s="1"/>
  <c r="E560" i="1"/>
  <c r="F566" i="1"/>
  <c r="F560" i="1" s="1"/>
  <c r="E497" i="1"/>
  <c r="E839" i="1" l="1"/>
  <c r="F839" i="1" s="1"/>
  <c r="H791" i="1"/>
  <c r="H749" i="1" s="1"/>
  <c r="H1180" i="1"/>
  <c r="H1158" i="1" s="1"/>
  <c r="J25" i="1"/>
  <c r="H1278" i="1"/>
  <c r="I1278" i="1" s="1"/>
  <c r="I1232" i="1" s="1"/>
  <c r="J1153" i="1"/>
  <c r="J649" i="1"/>
  <c r="J691" i="1"/>
  <c r="H497" i="1"/>
  <c r="J497" i="1" s="1"/>
  <c r="J277" i="1"/>
  <c r="J856" i="1"/>
  <c r="H1116" i="1"/>
  <c r="I1116" i="1" s="1"/>
  <c r="I1094" i="1" s="1"/>
  <c r="J144" i="1"/>
  <c r="J1031" i="1"/>
  <c r="J1057" i="1"/>
  <c r="J487" i="1"/>
  <c r="J1085" i="1"/>
  <c r="J1118" i="1"/>
  <c r="J443" i="1"/>
  <c r="J98" i="1"/>
  <c r="H410" i="1"/>
  <c r="J410" i="1" s="1"/>
  <c r="H1157" i="1"/>
  <c r="H1133" i="1" s="1"/>
  <c r="H614" i="1"/>
  <c r="H589" i="1" s="1"/>
  <c r="H231" i="1"/>
  <c r="I231" i="1" s="1"/>
  <c r="I150" i="1" s="1"/>
  <c r="J984" i="1"/>
  <c r="J1066" i="1"/>
  <c r="J473" i="1"/>
  <c r="J1233" i="1"/>
  <c r="J88" i="1"/>
  <c r="J1182" i="1"/>
  <c r="J1205" i="1"/>
  <c r="J431" i="1"/>
  <c r="J362" i="1"/>
  <c r="J481" i="1"/>
  <c r="I919" i="1"/>
  <c r="I878" i="1" s="1"/>
  <c r="J47" i="1"/>
  <c r="J538" i="1"/>
  <c r="J1007" i="1"/>
  <c r="J879" i="1"/>
  <c r="J35" i="1"/>
  <c r="J234" i="1"/>
  <c r="J708" i="1"/>
  <c r="J817" i="1"/>
  <c r="J847" i="1"/>
  <c r="J581" i="1"/>
  <c r="J977" i="1"/>
  <c r="J335" i="1"/>
  <c r="H1093" i="1"/>
  <c r="H1049" i="1" s="1"/>
  <c r="J498" i="1"/>
  <c r="J560" i="1"/>
  <c r="J1239" i="1"/>
  <c r="J126" i="1"/>
  <c r="J131" i="1"/>
  <c r="J293" i="1"/>
  <c r="J189" i="1"/>
  <c r="J1002" i="1"/>
  <c r="J869" i="1"/>
  <c r="J1098" i="1"/>
  <c r="J1143" i="1"/>
  <c r="J94" i="1"/>
  <c r="J553" i="1"/>
  <c r="J32" i="1"/>
  <c r="J1053" i="1"/>
  <c r="J104" i="1"/>
  <c r="J386" i="1"/>
  <c r="J1131" i="1"/>
  <c r="J1079" i="1"/>
  <c r="J273" i="1"/>
  <c r="J616" i="1"/>
  <c r="J1122" i="1"/>
  <c r="J1089" i="1"/>
  <c r="J263" i="1"/>
  <c r="J316" i="1"/>
  <c r="J1134" i="1"/>
  <c r="J223" i="1"/>
  <c r="I1131" i="1"/>
  <c r="I1117" i="1" s="1"/>
  <c r="H1117" i="1"/>
  <c r="H1048" i="1"/>
  <c r="H1030" i="1" s="1"/>
  <c r="H285" i="1"/>
  <c r="H148" i="1"/>
  <c r="H878" i="1"/>
  <c r="H1231" i="1"/>
  <c r="H348" i="1"/>
  <c r="E1116" i="1"/>
  <c r="H442" i="1"/>
  <c r="I442" i="1" s="1"/>
  <c r="I411" i="1" s="1"/>
  <c r="H588" i="1"/>
  <c r="H839" i="1"/>
  <c r="H19" i="1"/>
  <c r="I32" i="1"/>
  <c r="I19" i="1" s="1"/>
  <c r="I708" i="1"/>
  <c r="I679" i="1" s="1"/>
  <c r="H714" i="1" s="1"/>
  <c r="H679" i="1"/>
  <c r="E1278" i="1"/>
  <c r="F1278" i="1" s="1"/>
  <c r="F1232" i="1" s="1"/>
  <c r="F32" i="1"/>
  <c r="F19" i="1" s="1"/>
  <c r="E19" i="1"/>
  <c r="E1231" i="1"/>
  <c r="E1212" i="1" s="1"/>
  <c r="E1048" i="1"/>
  <c r="F1048" i="1" s="1"/>
  <c r="F1030" i="1" s="1"/>
  <c r="E148" i="1"/>
  <c r="F148" i="1" s="1"/>
  <c r="F34" i="1" s="1"/>
  <c r="E1093" i="1"/>
  <c r="E1049" i="1" s="1"/>
  <c r="E348" i="1"/>
  <c r="E286" i="1" s="1"/>
  <c r="E791" i="1"/>
  <c r="E749" i="1" s="1"/>
  <c r="E1180" i="1"/>
  <c r="F1180" i="1" s="1"/>
  <c r="F1158" i="1" s="1"/>
  <c r="E285" i="1"/>
  <c r="F285" i="1" s="1"/>
  <c r="F232" i="1" s="1"/>
  <c r="E614" i="1"/>
  <c r="F614" i="1" s="1"/>
  <c r="F589" i="1" s="1"/>
  <c r="E231" i="1"/>
  <c r="F231" i="1" s="1"/>
  <c r="F150" i="1" s="1"/>
  <c r="E919" i="1"/>
  <c r="F919" i="1" s="1"/>
  <c r="F878" i="1" s="1"/>
  <c r="E1157" i="1"/>
  <c r="E1133" i="1" s="1"/>
  <c r="F1131" i="1"/>
  <c r="F1117" i="1" s="1"/>
  <c r="E1117" i="1"/>
  <c r="E361" i="1"/>
  <c r="F410" i="1"/>
  <c r="F361" i="1" s="1"/>
  <c r="E411" i="1"/>
  <c r="F442" i="1"/>
  <c r="F411" i="1" s="1"/>
  <c r="E480" i="1"/>
  <c r="F497" i="1"/>
  <c r="F480" i="1" s="1"/>
  <c r="E588" i="1"/>
  <c r="E679" i="1"/>
  <c r="F708" i="1"/>
  <c r="F679" i="1" s="1"/>
  <c r="E714" i="1" s="1"/>
  <c r="I791" i="1" l="1"/>
  <c r="I749" i="1" s="1"/>
  <c r="H798" i="1" s="1"/>
  <c r="I798" i="1" s="1"/>
  <c r="I716" i="1" s="1"/>
  <c r="J839" i="1"/>
  <c r="I1180" i="1"/>
  <c r="I1158" i="1" s="1"/>
  <c r="J1116" i="1"/>
  <c r="H1232" i="1"/>
  <c r="H480" i="1"/>
  <c r="J480" i="1" s="1"/>
  <c r="H1094" i="1"/>
  <c r="H150" i="1"/>
  <c r="I1157" i="1"/>
  <c r="I1133" i="1" s="1"/>
  <c r="I497" i="1"/>
  <c r="I480" i="1" s="1"/>
  <c r="I614" i="1"/>
  <c r="I589" i="1" s="1"/>
  <c r="J19" i="1"/>
  <c r="I410" i="1"/>
  <c r="I361" i="1" s="1"/>
  <c r="E1094" i="1"/>
  <c r="H361" i="1"/>
  <c r="J361" i="1" s="1"/>
  <c r="J791" i="1"/>
  <c r="F1116" i="1"/>
  <c r="F1094" i="1" s="1"/>
  <c r="I1093" i="1"/>
  <c r="I1049" i="1" s="1"/>
  <c r="H552" i="1"/>
  <c r="J588" i="1"/>
  <c r="I1231" i="1"/>
  <c r="I1212" i="1" s="1"/>
  <c r="H1301" i="1" s="1"/>
  <c r="J1231" i="1"/>
  <c r="J1133" i="1"/>
  <c r="H411" i="1"/>
  <c r="J411" i="1" s="1"/>
  <c r="J442" i="1"/>
  <c r="H232" i="1"/>
  <c r="J285" i="1"/>
  <c r="J1157" i="1"/>
  <c r="J919" i="1"/>
  <c r="J231" i="1"/>
  <c r="H34" i="1"/>
  <c r="J148" i="1"/>
  <c r="J749" i="1"/>
  <c r="J679" i="1"/>
  <c r="H1212" i="1"/>
  <c r="J1212" i="1" s="1"/>
  <c r="J1049" i="1"/>
  <c r="J1048" i="1"/>
  <c r="J1278" i="1"/>
  <c r="J714" i="1"/>
  <c r="I1048" i="1"/>
  <c r="I1030" i="1" s="1"/>
  <c r="H286" i="1"/>
  <c r="J286" i="1" s="1"/>
  <c r="J348" i="1"/>
  <c r="J1117" i="1"/>
  <c r="J1180" i="1"/>
  <c r="J1093" i="1"/>
  <c r="J614" i="1"/>
  <c r="I348" i="1"/>
  <c r="I286" i="1" s="1"/>
  <c r="I285" i="1"/>
  <c r="I232" i="1" s="1"/>
  <c r="I148" i="1"/>
  <c r="I34" i="1" s="1"/>
  <c r="I588" i="1"/>
  <c r="I552" i="1" s="1"/>
  <c r="I714" i="1"/>
  <c r="I666" i="1" s="1"/>
  <c r="H666" i="1"/>
  <c r="H816" i="1"/>
  <c r="I839" i="1"/>
  <c r="I816" i="1" s="1"/>
  <c r="E1232" i="1"/>
  <c r="E1030" i="1"/>
  <c r="J1030" i="1" s="1"/>
  <c r="F1231" i="1"/>
  <c r="F1212" i="1" s="1"/>
  <c r="E1301" i="1" s="1"/>
  <c r="E1204" i="1" s="1"/>
  <c r="E34" i="1"/>
  <c r="F1093" i="1"/>
  <c r="F1049" i="1" s="1"/>
  <c r="F348" i="1"/>
  <c r="F286" i="1" s="1"/>
  <c r="E349" i="1" s="1"/>
  <c r="F349" i="1" s="1"/>
  <c r="F149" i="1" s="1"/>
  <c r="E351" i="1" s="1"/>
  <c r="E232" i="1"/>
  <c r="E1158" i="1"/>
  <c r="J1158" i="1" s="1"/>
  <c r="E589" i="1"/>
  <c r="J589" i="1" s="1"/>
  <c r="E150" i="1"/>
  <c r="F791" i="1"/>
  <c r="F749" i="1" s="1"/>
  <c r="E798" i="1" s="1"/>
  <c r="E716" i="1" s="1"/>
  <c r="E878" i="1"/>
  <c r="J878" i="1" s="1"/>
  <c r="F1157" i="1"/>
  <c r="F1133" i="1" s="1"/>
  <c r="E1181" i="1" s="1"/>
  <c r="E1132" i="1" s="1"/>
  <c r="E816" i="1"/>
  <c r="F816" i="1"/>
  <c r="E537" i="1"/>
  <c r="E552" i="1"/>
  <c r="F588" i="1"/>
  <c r="F552" i="1" s="1"/>
  <c r="E615" i="1" s="1"/>
  <c r="F714" i="1"/>
  <c r="F666" i="1" s="1"/>
  <c r="E666" i="1"/>
  <c r="J1232" i="1" l="1"/>
  <c r="H716" i="1"/>
  <c r="J1094" i="1"/>
  <c r="H1181" i="1"/>
  <c r="H1132" i="1" s="1"/>
  <c r="J1132" i="1" s="1"/>
  <c r="J150" i="1"/>
  <c r="H537" i="1"/>
  <c r="I537" i="1" s="1"/>
  <c r="I360" i="1" s="1"/>
  <c r="H615" i="1"/>
  <c r="I615" i="1" s="1"/>
  <c r="I548" i="1" s="1"/>
  <c r="J666" i="1"/>
  <c r="J34" i="1"/>
  <c r="I1301" i="1"/>
  <c r="I1204" i="1" s="1"/>
  <c r="J1301" i="1"/>
  <c r="H1204" i="1"/>
  <c r="J1204" i="1" s="1"/>
  <c r="J232" i="1"/>
  <c r="J816" i="1"/>
  <c r="J716" i="1"/>
  <c r="J798" i="1"/>
  <c r="J552" i="1"/>
  <c r="H349" i="1"/>
  <c r="H868" i="1"/>
  <c r="J920" i="1"/>
  <c r="E149" i="1"/>
  <c r="F1301" i="1"/>
  <c r="F1204" i="1" s="1"/>
  <c r="F798" i="1"/>
  <c r="F716" i="1" s="1"/>
  <c r="E868" i="1" s="1"/>
  <c r="F868" i="1" s="1"/>
  <c r="F715" i="1" s="1"/>
  <c r="E877" i="1" s="1"/>
  <c r="E648" i="1" s="1"/>
  <c r="F1181" i="1"/>
  <c r="F1132" i="1" s="1"/>
  <c r="E1192" i="1" s="1"/>
  <c r="F1192" i="1" s="1"/>
  <c r="F976" i="1" s="1"/>
  <c r="E33" i="1"/>
  <c r="F351" i="1"/>
  <c r="F33" i="1" s="1"/>
  <c r="F537" i="1"/>
  <c r="F360" i="1" s="1"/>
  <c r="E360" i="1"/>
  <c r="E548" i="1"/>
  <c r="F615" i="1"/>
  <c r="F548" i="1" s="1"/>
  <c r="J1181" i="1" l="1"/>
  <c r="I1181" i="1"/>
  <c r="I1132" i="1" s="1"/>
  <c r="H1192" i="1" s="1"/>
  <c r="H976" i="1" s="1"/>
  <c r="J615" i="1"/>
  <c r="H360" i="1"/>
  <c r="J360" i="1" s="1"/>
  <c r="J537" i="1"/>
  <c r="H548" i="1"/>
  <c r="J548" i="1" s="1"/>
  <c r="I349" i="1"/>
  <c r="I149" i="1" s="1"/>
  <c r="H351" i="1" s="1"/>
  <c r="H33" i="1" s="1"/>
  <c r="J33" i="1" s="1"/>
  <c r="J349" i="1"/>
  <c r="H715" i="1"/>
  <c r="J868" i="1"/>
  <c r="I868" i="1"/>
  <c r="I715" i="1" s="1"/>
  <c r="H877" i="1" s="1"/>
  <c r="H149" i="1"/>
  <c r="J149" i="1" s="1"/>
  <c r="E715" i="1"/>
  <c r="E976" i="1"/>
  <c r="F877" i="1"/>
  <c r="F648" i="1" s="1"/>
  <c r="E647" i="1"/>
  <c r="J1192" i="1" l="1"/>
  <c r="I1192" i="1"/>
  <c r="I976" i="1" s="1"/>
  <c r="J976" i="1"/>
  <c r="H648" i="1"/>
  <c r="J648" i="1" s="1"/>
  <c r="J877" i="1"/>
  <c r="J715" i="1"/>
  <c r="I351" i="1"/>
  <c r="I33" i="1" s="1"/>
  <c r="H647" i="1" s="1"/>
  <c r="H4" i="1" s="1"/>
  <c r="J351" i="1"/>
  <c r="I877" i="1"/>
  <c r="I648" i="1" s="1"/>
  <c r="E4" i="1"/>
  <c r="F647" i="1"/>
  <c r="F4" i="1" s="1"/>
  <c r="I647" i="1" l="1"/>
  <c r="I4" i="1" s="1"/>
  <c r="J647" i="1"/>
  <c r="H1411" i="1" l="1"/>
  <c r="I1411" i="1" s="1"/>
  <c r="I1412" i="1" l="1"/>
  <c r="I1413" i="1"/>
  <c r="I1414" i="1" l="1"/>
  <c r="I1415" i="1" s="1"/>
  <c r="I1416" i="1" s="1"/>
  <c r="F1409" i="1"/>
  <c r="F1404" i="1" l="1"/>
  <c r="E1410" i="1" s="1"/>
  <c r="F1410" i="1" l="1"/>
  <c r="F1302" i="1" s="1"/>
  <c r="E1411" i="1" s="1"/>
  <c r="F1411" i="1" s="1"/>
  <c r="E1302" i="1"/>
  <c r="J1302" i="1" s="1"/>
  <c r="J1410" i="1"/>
  <c r="F1413" i="1" l="1"/>
  <c r="F1412" i="1"/>
  <c r="F1414" i="1" l="1"/>
  <c r="F1415" i="1" s="1"/>
  <c r="F141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Lozano Martín, Miriam Irene</author>
  </authors>
  <commentList>
    <comment ref="A3" authorId="0" shapeId="0" xr:uid="{CC3F4A55-BA7B-4D79-A4B6-0F4A9C1FCA77}">
      <text>
        <r>
          <rPr>
            <b/>
            <sz val="9"/>
            <color indexed="81"/>
            <rFont val="Tahoma"/>
            <family val="2"/>
          </rPr>
          <t>Código del concepto. Ver colores en "Entorno de trabajo: Apariencia"</t>
        </r>
      </text>
    </comment>
    <comment ref="B3" authorId="0" shapeId="0" xr:uid="{541DFF2F-5F73-4B6A-AD18-DEF14EAAEF67}">
      <text>
        <r>
          <rPr>
            <b/>
            <sz val="9"/>
            <color indexed="81"/>
            <rFont val="Tahoma"/>
            <family val="2"/>
          </rPr>
          <t>Unidad principal de medida del concepto</t>
        </r>
      </text>
    </comment>
    <comment ref="C3" authorId="0" shapeId="0" xr:uid="{08BE2131-B021-4A83-895F-4E8212E5774C}">
      <text>
        <r>
          <rPr>
            <b/>
            <sz val="9"/>
            <color indexed="81"/>
            <rFont val="Tahoma"/>
            <family val="2"/>
          </rPr>
          <t>Descripción corta</t>
        </r>
      </text>
    </comment>
    <comment ref="D3" authorId="0" shapeId="0" xr:uid="{01A60741-58A3-4448-B649-6201B74D278D}">
      <text>
        <r>
          <rPr>
            <b/>
            <sz val="9"/>
            <color indexed="81"/>
            <rFont val="Tahoma"/>
            <family val="2"/>
          </rPr>
          <t>Rendimiento o cantidad presupuestada</t>
        </r>
      </text>
    </comment>
    <comment ref="E3" authorId="0" shapeId="0" xr:uid="{AEC32AA2-8597-4192-8BF3-92F7969099B1}">
      <text>
        <r>
          <rPr>
            <b/>
            <sz val="9"/>
            <color indexed="81"/>
            <rFont val="Tahoma"/>
            <family val="2"/>
          </rPr>
          <t>Precio unitario en el presupuesto</t>
        </r>
      </text>
    </comment>
    <comment ref="F3" authorId="0" shapeId="0" xr:uid="{250BE9B5-51D1-439F-9C39-400BC93D38C0}">
      <text>
        <r>
          <rPr>
            <b/>
            <sz val="9"/>
            <color indexed="81"/>
            <rFont val="Tahoma"/>
            <family val="2"/>
          </rPr>
          <t>Importe del presupuesto</t>
        </r>
      </text>
    </comment>
    <comment ref="G3" authorId="0" shapeId="0" xr:uid="{1FECBCA6-3A3B-4514-B676-407A2AB226E5}">
      <text>
        <r>
          <rPr>
            <b/>
            <sz val="9"/>
            <color indexed="81"/>
            <rFont val="Tahoma"/>
            <family val="2"/>
          </rPr>
          <t>Rendimiento o cantidad presupuestada</t>
        </r>
      </text>
    </comment>
    <comment ref="H3" authorId="0" shapeId="0" xr:uid="{F475122C-FE82-450C-85BF-DDCF2F071BE2}">
      <text>
        <r>
          <rPr>
            <b/>
            <sz val="9"/>
            <color indexed="81"/>
            <rFont val="Tahoma"/>
            <family val="2"/>
          </rPr>
          <t>Precio unitario en el presupuesto</t>
        </r>
      </text>
    </comment>
    <comment ref="I3" authorId="0" shapeId="0" xr:uid="{DF5A01DE-1882-4DE2-AC27-1631AB43BD64}">
      <text>
        <r>
          <rPr>
            <b/>
            <sz val="9"/>
            <color indexed="81"/>
            <rFont val="Tahoma"/>
            <family val="2"/>
          </rPr>
          <t>Importe del presupuesto</t>
        </r>
      </text>
    </comment>
  </commentList>
</comments>
</file>

<file path=xl/sharedStrings.xml><?xml version="1.0" encoding="utf-8"?>
<sst xmlns="http://schemas.openxmlformats.org/spreadsheetml/2006/main" count="3839" uniqueCount="2231">
  <si>
    <t>RENOV. INTEGR. SUPERESTRUCTURA VÍA EN L1. FASE 2 SUR, ESTACIONES DE SOL Y VALDECARROS. LOTE 2 SUR: ATOCHA-VALDECARROS</t>
  </si>
  <si>
    <t>Código</t>
  </si>
  <si>
    <t>Ud</t>
  </si>
  <si>
    <t>Resumen</t>
  </si>
  <si>
    <t>01</t>
  </si>
  <si>
    <t/>
  </si>
  <si>
    <t>TRABAJOS AUXILIARES</t>
  </si>
  <si>
    <t>01.01</t>
  </si>
  <si>
    <t>REQUERIMIENTOS OPERATIVOS</t>
  </si>
  <si>
    <t>EK0020</t>
  </si>
  <si>
    <t>ud</t>
  </si>
  <si>
    <t>ESPEJO DE PIÑÓN TIPO METRO.</t>
  </si>
  <si>
    <t>VT0100B</t>
  </si>
  <si>
    <t>MONTAJE DE CALZOS DESCARRILADORES. JORNADA 2:30 A 5:00</t>
  </si>
  <si>
    <t>VT0100</t>
  </si>
  <si>
    <t>MANIPULACIÓN DE CALZOS</t>
  </si>
  <si>
    <t>T0020</t>
  </si>
  <si>
    <t>m2</t>
  </si>
  <si>
    <t>CERRAMIENTO DE TÚNEL CON TABIQUE PREFABRICADO DE PLADUR O EQUIVALENTE. JORNADA 2:30 - 5:00 A.M.</t>
  </si>
  <si>
    <t>T0030</t>
  </si>
  <si>
    <t>CERRAMIENTO DE TÚNEL CON TAPE DE LONA O EQUIVALENTE. JORNADA 2:30 - 5:00 A.M.</t>
  </si>
  <si>
    <t>T0040</t>
  </si>
  <si>
    <t>m</t>
  </si>
  <si>
    <t>SUMINISTRO Y COLOCACIÓN DE CHAPA DE MADERA PARA PASO DE EVACUACIÓN. JORNADA 2:30 - 5:00 A.M.</t>
  </si>
  <si>
    <t>T0051</t>
  </si>
  <si>
    <t>SUMINISTRO DE TOPERA OLEONEUMATICA</t>
  </si>
  <si>
    <t>T0050T</t>
  </si>
  <si>
    <t>TRANSPORTE Y COLOCACIÓN DE TOPERA OLEONEUMATICA EN OBRA. JORNADA 2:30 - 5:00 A.M.</t>
  </si>
  <si>
    <t>T0010A</t>
  </si>
  <si>
    <t>SUMINISTRO Y MONTAJE DE CABINA DE CONDUCTORES Y ADECUACION DE CABINA DE ANDEN. JORNADA 2:30 - 5:00 A.M.</t>
  </si>
  <si>
    <t>VM1160</t>
  </si>
  <si>
    <t>PLACA INDICADORA DE Nº DE COCHES CON DESLIZADERA DE NIVELACIÓN. JORNADA 2:30 - 5:00 A.M.</t>
  </si>
  <si>
    <t>T0011</t>
  </si>
  <si>
    <t>HABILITACIÓN CUARTOS TÉCNICOS PARA OPERATIVA Y DIRECCIÓN DE OBRA</t>
  </si>
  <si>
    <t>PA1</t>
  </si>
  <si>
    <t>PA</t>
  </si>
  <si>
    <t>PARTIDA ALZADA REQUERIMIENTOS OPERATIVOS. A JUSTIFICAR</t>
  </si>
  <si>
    <t>Total 01.01</t>
  </si>
  <si>
    <t>01.02</t>
  </si>
  <si>
    <t>ACTUACIONES AUXILIARES DE ESTACIONES</t>
  </si>
  <si>
    <t>01.02.01</t>
  </si>
  <si>
    <t>PROTECCIÓN ESCALERAS, PEAJES, INSTALACIONES</t>
  </si>
  <si>
    <t>T0110</t>
  </si>
  <si>
    <t>PROTECCIÓN DE ESCALERA MECÁNICA CON LONA. CON CIERRE</t>
  </si>
  <si>
    <t>T0120</t>
  </si>
  <si>
    <t>PROTECCIÓN DE BATERÍA DE PEAJE CON LONA. CON CIERRE</t>
  </si>
  <si>
    <t>T0130</t>
  </si>
  <si>
    <t>PROTECCIÓN DE AGRUPACIÓN DE INSTALACIONES (MÁQUINAS, ETC) CON LONA. CON CIERRE</t>
  </si>
  <si>
    <t>Total 01.02.01</t>
  </si>
  <si>
    <t>01.02.02</t>
  </si>
  <si>
    <t>INSTALACIONES EN ESTACIONES</t>
  </si>
  <si>
    <t>T0090</t>
  </si>
  <si>
    <t>CERRAMIENTO ESTACION CON VALLA TIPO JULPER. CON CIERRE</t>
  </si>
  <si>
    <t>T0070</t>
  </si>
  <si>
    <t>PUERTA 1 HOJA CHAPA GALVANIZADA CON CERRADURA NORMALIZADA DE METRO DE MADRID. JORNADA 2:30 - 5:00 A.M.</t>
  </si>
  <si>
    <t>ED1030PANT</t>
  </si>
  <si>
    <t>DESMONTAJE, RETIRADA PROVISIONAL, Y POSTERIOR MONTAJE DE PANTALLA DE PROYECCIÓN EN ENTREVÍA</t>
  </si>
  <si>
    <t>T0100</t>
  </si>
  <si>
    <t>m²</t>
  </si>
  <si>
    <t>CERRAMIENTO EXTERIOR DE ESTACIÓN CON CHAPA PEGASO O EQUIVALENTE. JORNADA 2:30 - 5:00 A.M.</t>
  </si>
  <si>
    <t>Total 01.02.02</t>
  </si>
  <si>
    <t>Total 01.02</t>
  </si>
  <si>
    <t>01.03</t>
  </si>
  <si>
    <t>SEÑALIZACIÓN AL VIAJERO</t>
  </si>
  <si>
    <t>SÑ.S1</t>
  </si>
  <si>
    <t>SUMINISTRO DE MATERIAL</t>
  </si>
  <si>
    <t>SÑ.S.01_2</t>
  </si>
  <si>
    <t>GENERAL</t>
  </si>
  <si>
    <t>SÑ.S.01.A</t>
  </si>
  <si>
    <t>Cuadro de aviso para planos - Cierre 1</t>
  </si>
  <si>
    <t>SÑ.S.01.B</t>
  </si>
  <si>
    <t>Cuadro de aviso para planos ML1 - Cierre 1</t>
  </si>
  <si>
    <t>SÑ.S.01.C</t>
  </si>
  <si>
    <t>Cuadro de aviso para planos - Reapertura 1</t>
  </si>
  <si>
    <t>SÑ.S.01.D</t>
  </si>
  <si>
    <t>Cuadro de aviso para planos ML1 - Reapertura 1</t>
  </si>
  <si>
    <t>SÑ.S.01.E</t>
  </si>
  <si>
    <t>Cartel cierre armario - Cierre 1</t>
  </si>
  <si>
    <t>SÑ.S.01.F</t>
  </si>
  <si>
    <t>Cartel cierre caballete - Cierre 1</t>
  </si>
  <si>
    <t>SÑ.S.01.G</t>
  </si>
  <si>
    <t>Cartel reapertura armario - Reapertura 1</t>
  </si>
  <si>
    <t>SÑ.S.01.H</t>
  </si>
  <si>
    <t>Cartel reapertura caballete - Reapertura 1</t>
  </si>
  <si>
    <t>SÑ.S.01.I</t>
  </si>
  <si>
    <t>Cartel reapertura armario - Reapertura 2</t>
  </si>
  <si>
    <t>SÑ.S.01.J</t>
  </si>
  <si>
    <t>Cartel reapertura caballete - Reapertura 2</t>
  </si>
  <si>
    <t>Total SÑ.S.01_2</t>
  </si>
  <si>
    <t>SÑ.S.02_2</t>
  </si>
  <si>
    <t>LÍNEA 1 EN EXPLOTACIÓN</t>
  </si>
  <si>
    <t>SÑ.S.02.A</t>
  </si>
  <si>
    <t>Panel R.E. 940 andén 1 - Cierre 1</t>
  </si>
  <si>
    <t>SÑ.S.02.C</t>
  </si>
  <si>
    <t>Panel R.E. 940 andén 1 - Reapertura 1</t>
  </si>
  <si>
    <t>SÑ.S.02.D</t>
  </si>
  <si>
    <t>Panel R.E. 940 andén 2 - Reapertura 1</t>
  </si>
  <si>
    <t>SÑ.S.02.E</t>
  </si>
  <si>
    <t>Horarios andén 1 - Cierre - 1</t>
  </si>
  <si>
    <t>SÑ.S.02.F</t>
  </si>
  <si>
    <t>Horarios andén 2 - Cierre - 1</t>
  </si>
  <si>
    <t>SÑ.S.02.G</t>
  </si>
  <si>
    <t>Horarios andén 1 - Reapertura - 1</t>
  </si>
  <si>
    <t>SÑ.S.02.H</t>
  </si>
  <si>
    <t>Horarios andén 2 - Reapertura - 1</t>
  </si>
  <si>
    <t>SÑ.S.02.I</t>
  </si>
  <si>
    <t>Horarios andén 1 - Reapertura - 2</t>
  </si>
  <si>
    <t>SÑ.S.02.J</t>
  </si>
  <si>
    <t>Horarios andén 2 - Reapertura - 2</t>
  </si>
  <si>
    <t>Total SÑ.S.02_2</t>
  </si>
  <si>
    <t>SÑ.S.03_2</t>
  </si>
  <si>
    <t>CORRESPONDENCIAS</t>
  </si>
  <si>
    <t>SÑ.S.34.B</t>
  </si>
  <si>
    <t>Vinilo parte derecha L3 300x60</t>
  </si>
  <si>
    <t>SÑ.S.34.E</t>
  </si>
  <si>
    <t>Cuadro de aviso L22 - Cierre 1</t>
  </si>
  <si>
    <t>SÑ.S.34.F</t>
  </si>
  <si>
    <t>Cuadro de aviso L22 - Reapertura 1</t>
  </si>
  <si>
    <t>Total SÑ.S.03_2</t>
  </si>
  <si>
    <t>SÑ.S.04_2</t>
  </si>
  <si>
    <t>MENÉNDEZ PELAYO</t>
  </si>
  <si>
    <t>SÑ.S.03.L</t>
  </si>
  <si>
    <t>Lona información de cierre</t>
  </si>
  <si>
    <t>SÑ.S.03.E</t>
  </si>
  <si>
    <t>Flechas exteriores</t>
  </si>
  <si>
    <t>Total SÑ.S.04_2</t>
  </si>
  <si>
    <t>SÑ.S.05_2</t>
  </si>
  <si>
    <t>PACÍFICO</t>
  </si>
  <si>
    <t>SÑ.S.03.A</t>
  </si>
  <si>
    <t>Vinilo información de cierre</t>
  </si>
  <si>
    <t>SÑ.S.03.AA</t>
  </si>
  <si>
    <t>Vinilo información de cierre - Reapertura 1</t>
  </si>
  <si>
    <t>SÑ.S.03.B</t>
  </si>
  <si>
    <t>Paneles PVC información de cierre</t>
  </si>
  <si>
    <t>SÑ.S.03.BB</t>
  </si>
  <si>
    <t>Paneles PVC información de cierre - Reapertura 1</t>
  </si>
  <si>
    <t>SÑ.S.03.C</t>
  </si>
  <si>
    <t>Vinilos direccionales autobús</t>
  </si>
  <si>
    <t>SÑ.S.03.D</t>
  </si>
  <si>
    <t>Paneles PVC direccionales autobús</t>
  </si>
  <si>
    <t>SÑ.S.03.F</t>
  </si>
  <si>
    <t>Paneles vinilo azul</t>
  </si>
  <si>
    <t>SÑ.S.03.J</t>
  </si>
  <si>
    <t>Vinilos tipo L4</t>
  </si>
  <si>
    <t>SÑ.S.34.H</t>
  </si>
  <si>
    <t>Vinilo niveles ascensor</t>
  </si>
  <si>
    <t>Total SÑ.S.05_2</t>
  </si>
  <si>
    <t>SÑ.S.06_2</t>
  </si>
  <si>
    <t>PUENTE DE VALLECAS</t>
  </si>
  <si>
    <t>Total SÑ.S.06_2</t>
  </si>
  <si>
    <t>SÑ.S.07_2</t>
  </si>
  <si>
    <t>NUEVA NUMANCIA</t>
  </si>
  <si>
    <t>Total SÑ.S.07_2</t>
  </si>
  <si>
    <t>SÑ.S.08_2</t>
  </si>
  <si>
    <t>PORTAZGO</t>
  </si>
  <si>
    <t>Total SÑ.S.08_2</t>
  </si>
  <si>
    <t>SÑ.S.09_2</t>
  </si>
  <si>
    <t>BUENOS AIRES</t>
  </si>
  <si>
    <t>Total SÑ.S.09_2</t>
  </si>
  <si>
    <t>SÑ.S.10_2</t>
  </si>
  <si>
    <t>ALTO DEL ARENAL</t>
  </si>
  <si>
    <t>Total SÑ.S.10_2</t>
  </si>
  <si>
    <t>SÑ.S.11_2</t>
  </si>
  <si>
    <t>MIGUEL HERNÁNDEZ</t>
  </si>
  <si>
    <t>Total SÑ.S.11_2</t>
  </si>
  <si>
    <t>SÑ.S.12_2</t>
  </si>
  <si>
    <t>SIERRA DE GUADALUPE</t>
  </si>
  <si>
    <t>SÑ.S.03.G</t>
  </si>
  <si>
    <t>Vinilos flecha L4</t>
  </si>
  <si>
    <t>SÑ.S.03.H</t>
  </si>
  <si>
    <t>Vinilos tapar flecha L4</t>
  </si>
  <si>
    <t>SÑ.S.03.I</t>
  </si>
  <si>
    <t>Vinilos cabeceras L4</t>
  </si>
  <si>
    <t>Total SÑ.S.12_2</t>
  </si>
  <si>
    <t>SÑ.S.13_2</t>
  </si>
  <si>
    <t>VILLA DE VALLECAS</t>
  </si>
  <si>
    <t>Total SÑ.S.13_2</t>
  </si>
  <si>
    <t>SÑ.S.14_2</t>
  </si>
  <si>
    <t>CONGOSTO</t>
  </si>
  <si>
    <t>Total SÑ.S.14_2</t>
  </si>
  <si>
    <t>SÑ.S.15_2</t>
  </si>
  <si>
    <t>LA GAVIA</t>
  </si>
  <si>
    <t>Total SÑ.S.15_2</t>
  </si>
  <si>
    <t>SÑ.S.16_2</t>
  </si>
  <si>
    <t>LAS SUERTES</t>
  </si>
  <si>
    <t>Total SÑ.S.16_2</t>
  </si>
  <si>
    <t>SÑ.S.17_2</t>
  </si>
  <si>
    <t>VALDECARROS</t>
  </si>
  <si>
    <t>Total SÑ.S.17_2</t>
  </si>
  <si>
    <t>Total SÑ.S1</t>
  </si>
  <si>
    <t>SÑ.T1</t>
  </si>
  <si>
    <t>REALIZACIÓN DE TRABAJOS</t>
  </si>
  <si>
    <t>SÑ.T.01_2</t>
  </si>
  <si>
    <t>CIERRE DE SERVICIO</t>
  </si>
  <si>
    <t>SÑ.T.01.A</t>
  </si>
  <si>
    <t>Cuadro de aviso en planos - cierre 1</t>
  </si>
  <si>
    <t>SÑ.T.01.A1</t>
  </si>
  <si>
    <t>Línea 1 en explotación</t>
  </si>
  <si>
    <t>SÑ.T.01.A1.1</t>
  </si>
  <si>
    <t>Paneles adhesivos en directorios RE</t>
  </si>
  <si>
    <t>SÑ.T.01.A1.2</t>
  </si>
  <si>
    <t>Horarios</t>
  </si>
  <si>
    <t>Total SÑ.T.01.A1</t>
  </si>
  <si>
    <t>SÑ.T.01.A5</t>
  </si>
  <si>
    <t>Línea 6</t>
  </si>
  <si>
    <t>SÑ.T.01.A6</t>
  </si>
  <si>
    <t>Menéndez Pelayo</t>
  </si>
  <si>
    <t>SÑ.T.01.CC.13</t>
  </si>
  <si>
    <t>Colocación de lonas en accesos</t>
  </si>
  <si>
    <t>SÑ.T.01.CC.05</t>
  </si>
  <si>
    <t>Colocación de flechas exteriores</t>
  </si>
  <si>
    <t>Total SÑ.T.01.A6</t>
  </si>
  <si>
    <t>SÑ.T.01.A7</t>
  </si>
  <si>
    <t>Pacífico</t>
  </si>
  <si>
    <t>SÑ.T.01.CC.01</t>
  </si>
  <si>
    <t>Colocación de vinilos de información de cierre</t>
  </si>
  <si>
    <t>SÑ.T.01.CC.02</t>
  </si>
  <si>
    <t>Colocación de paneles PVC de información de cierre</t>
  </si>
  <si>
    <t>SÑ.T.01.CC.03</t>
  </si>
  <si>
    <t>Colocación de vinilos direccionales autobús</t>
  </si>
  <si>
    <t>SÑ.T.01.CC.04</t>
  </si>
  <si>
    <t>Colocación de paneles PVC direccionales autobús</t>
  </si>
  <si>
    <t>SÑ.T.01.CC.07</t>
  </si>
  <si>
    <t>Colocación de vinilos flechas L4</t>
  </si>
  <si>
    <t>SÑ.T.01.CC.09</t>
  </si>
  <si>
    <t>Colocación de vinilos en carteles de ascensor</t>
  </si>
  <si>
    <t>SÑ.T.01.CCC.13</t>
  </si>
  <si>
    <t>Colocación de vinilo azul sobre directorios</t>
  </si>
  <si>
    <t>Total SÑ.T.01.A7</t>
  </si>
  <si>
    <t>SÑ.T.01.A8</t>
  </si>
  <si>
    <t>Puente de Vallecas</t>
  </si>
  <si>
    <t>Total SÑ.T.01.A8</t>
  </si>
  <si>
    <t>SÑ.T.01.A9</t>
  </si>
  <si>
    <t>Nueva Numancia</t>
  </si>
  <si>
    <t>Total SÑ.T.01.A9</t>
  </si>
  <si>
    <t>SÑ.T.01.A10</t>
  </si>
  <si>
    <t>Portazgo</t>
  </si>
  <si>
    <t>Total SÑ.T.01.A10</t>
  </si>
  <si>
    <t>SÑ.T.01.A11</t>
  </si>
  <si>
    <t>Buenos Aires</t>
  </si>
  <si>
    <t>Total SÑ.T.01.A11</t>
  </si>
  <si>
    <t>SÑ.T.01.A12</t>
  </si>
  <si>
    <t>Alto del Arenal</t>
  </si>
  <si>
    <t>Total SÑ.T.01.A12</t>
  </si>
  <si>
    <t>SÑ.T.01.A13</t>
  </si>
  <si>
    <t>Miguel Hernández</t>
  </si>
  <si>
    <t>Total SÑ.T.01.A13</t>
  </si>
  <si>
    <t>SÑ.T.01.A14</t>
  </si>
  <si>
    <t>Sierra de Guadalupe</t>
  </si>
  <si>
    <t>Total SÑ.T.01.A14</t>
  </si>
  <si>
    <t>SÑ.T.01.A15</t>
  </si>
  <si>
    <t>Villa de Vallecas</t>
  </si>
  <si>
    <t>Total SÑ.T.01.A15</t>
  </si>
  <si>
    <t>SÑ.T.01.A16</t>
  </si>
  <si>
    <t>Congosto</t>
  </si>
  <si>
    <t>Total SÑ.T.01.A16</t>
  </si>
  <si>
    <t>SÑ.T.01.A17</t>
  </si>
  <si>
    <t>La Gavia</t>
  </si>
  <si>
    <t>Total SÑ.T.01.A17</t>
  </si>
  <si>
    <t>SÑ.T.01.A18</t>
  </si>
  <si>
    <t>Las Suertes</t>
  </si>
  <si>
    <t>Total SÑ.T.01.A18</t>
  </si>
  <si>
    <t>SÑ.T.01.A19</t>
  </si>
  <si>
    <t>Valdecarros</t>
  </si>
  <si>
    <t>Total SÑ.T.01.A19</t>
  </si>
  <si>
    <t>Total SÑ.T.01_2</t>
  </si>
  <si>
    <t>SÑ.T.02</t>
  </si>
  <si>
    <t>REAPERTURA DE SERVICIO - 1</t>
  </si>
  <si>
    <t>SÑ.T.02.A</t>
  </si>
  <si>
    <t>SÑ.T.02.A1</t>
  </si>
  <si>
    <t>SÑ.T.02.A1.1</t>
  </si>
  <si>
    <t>SÑ.T.02.A1.2</t>
  </si>
  <si>
    <t>Total SÑ.T.02.A1</t>
  </si>
  <si>
    <t>SÑ.T.02.A5</t>
  </si>
  <si>
    <t>SÑ.T.02.A7</t>
  </si>
  <si>
    <t>SÑ.T.02.CC.011</t>
  </si>
  <si>
    <t>Sustitución de vinilos de información de cierre - Reapertura 1</t>
  </si>
  <si>
    <t>SÑ.T.02.CC.022</t>
  </si>
  <si>
    <t>Sustitución de paneles PVC de información de cierre - Reapertura 1</t>
  </si>
  <si>
    <t>Total SÑ.T.02.A7</t>
  </si>
  <si>
    <t>SÑ.T.02.A12</t>
  </si>
  <si>
    <t>Total SÑ.T.02.A12</t>
  </si>
  <si>
    <t>SÑ.T.02.A13</t>
  </si>
  <si>
    <t>Total SÑ.T.02.A13</t>
  </si>
  <si>
    <t>SÑ.T.02.A14</t>
  </si>
  <si>
    <t>SÑ.T.02.CC.033</t>
  </si>
  <si>
    <t>Retirada de vinilos direccionales autobús - Reapertura 1</t>
  </si>
  <si>
    <t>SÑ.T.02.CC.044</t>
  </si>
  <si>
    <t>Retirada de paneles PVC direccionales autobús - Reapertura 1</t>
  </si>
  <si>
    <t>SÑ.T.02.CC.055</t>
  </si>
  <si>
    <t>Retirada de flechas exteriores - Reapertura 1</t>
  </si>
  <si>
    <t>SÑ.T.02.CC.07</t>
  </si>
  <si>
    <t>Retirada de vinilos lamas L4</t>
  </si>
  <si>
    <t>SÑ.T.02.CC.099</t>
  </si>
  <si>
    <t>Retirada de vinilos en carteles de ascensor - Reapertura 1</t>
  </si>
  <si>
    <t>SÑ.T.02.CC.13</t>
  </si>
  <si>
    <t>Lonas en accesos</t>
  </si>
  <si>
    <t>SÑ.T.02.ZZ.07</t>
  </si>
  <si>
    <t>SÑ.T.02.ZZ.08</t>
  </si>
  <si>
    <t>Colocación de vinilos cabeceras L4</t>
  </si>
  <si>
    <t>SÑ.T.02.ZZ.13</t>
  </si>
  <si>
    <t>SÑ.T.02.ZZ.06</t>
  </si>
  <si>
    <t>Trabajos en directorios</t>
  </si>
  <si>
    <t>Total SÑ.T.02.A14</t>
  </si>
  <si>
    <t>SÑ.T.02.A15</t>
  </si>
  <si>
    <t>SÑ.T.02.CC.01</t>
  </si>
  <si>
    <t>Retirada de vinilos de información de cierre</t>
  </si>
  <si>
    <t>SÑ.T.02.CC.05</t>
  </si>
  <si>
    <t>Retirada de flechas exteriores</t>
  </si>
  <si>
    <t>Total SÑ.T.02.A15</t>
  </si>
  <si>
    <t>SÑ.T.02.A16</t>
  </si>
  <si>
    <t>Total SÑ.T.02.A16</t>
  </si>
  <si>
    <t>SÑ.T.02.A17</t>
  </si>
  <si>
    <t>Total SÑ.T.02.A17</t>
  </si>
  <si>
    <t>SÑ.T.02.A18</t>
  </si>
  <si>
    <t>Total SÑ.T.02.A18</t>
  </si>
  <si>
    <t>SÑ.T.02.A19</t>
  </si>
  <si>
    <t>Total SÑ.T.02.A19</t>
  </si>
  <si>
    <t>Total SÑ.T.02</t>
  </si>
  <si>
    <t>SÑ.T.04</t>
  </si>
  <si>
    <t>REAPERTURA DE SERVICIO - 2</t>
  </si>
  <si>
    <t>SÑ.T.03.A</t>
  </si>
  <si>
    <t>Cuadro de aviso en planos - reapertura 2</t>
  </si>
  <si>
    <t>SÑ.T.03.A1</t>
  </si>
  <si>
    <t>SÑ.T.03.A1.1</t>
  </si>
  <si>
    <t>SÑ.T.03.A1.2</t>
  </si>
  <si>
    <t>Total SÑ.T.03.A1</t>
  </si>
  <si>
    <t>SÑ.T.03.A5</t>
  </si>
  <si>
    <t>Línea 6 - reapertura 2</t>
  </si>
  <si>
    <t>SÑ.T.03.A6</t>
  </si>
  <si>
    <t>SÑ.T.03.CC.13</t>
  </si>
  <si>
    <t>Retirada de lonas en accesos</t>
  </si>
  <si>
    <t>SÑ.T.03.CC.05</t>
  </si>
  <si>
    <t>Retirada de flechas exteriores - Reapertura 2</t>
  </si>
  <si>
    <t>Total SÑ.T.03.A6</t>
  </si>
  <si>
    <t>SÑ.T.03.A7</t>
  </si>
  <si>
    <t>SÑ.T.03.CC.01</t>
  </si>
  <si>
    <t>SÑ.T.03.CC.02</t>
  </si>
  <si>
    <t>Retirada de paneles PVC de información de cierre</t>
  </si>
  <si>
    <t>SÑ.T.03.CC.03</t>
  </si>
  <si>
    <t>Retirada de vinilos direccionales autobús</t>
  </si>
  <si>
    <t>SÑ.T.03.CC.04</t>
  </si>
  <si>
    <t>Retirada de paneles PVC direccionales autobús</t>
  </si>
  <si>
    <t>SÑ.T.03.CC.07</t>
  </si>
  <si>
    <t>SÑ.T.03.CC.09</t>
  </si>
  <si>
    <t>Retirada de vinilos en carteles de ascensor</t>
  </si>
  <si>
    <t>SÑ.T.03.CCC.13</t>
  </si>
  <si>
    <t>Retirada de vinilo azul sobre directorios</t>
  </si>
  <si>
    <t>Total SÑ.T.03.A7</t>
  </si>
  <si>
    <t>SÑ.T.03.A8</t>
  </si>
  <si>
    <t>Total SÑ.T.03.A8</t>
  </si>
  <si>
    <t>SÑ.T.03.A9</t>
  </si>
  <si>
    <t>Total SÑ.T.03.A9</t>
  </si>
  <si>
    <t>SÑ.T.03.A10</t>
  </si>
  <si>
    <t>Total SÑ.T.03.A10</t>
  </si>
  <si>
    <t>SÑ.T.03.A11</t>
  </si>
  <si>
    <t>Total SÑ.T.03.A11</t>
  </si>
  <si>
    <t>SÑ.T.03.A12</t>
  </si>
  <si>
    <t>Total SÑ.T.03.A12</t>
  </si>
  <si>
    <t>SÑ.T.03.A13</t>
  </si>
  <si>
    <t>Total SÑ.T.03.A13</t>
  </si>
  <si>
    <t>SÑ.T.03.A14</t>
  </si>
  <si>
    <t>SÑ.T.03.Z.07</t>
  </si>
  <si>
    <t>Retirada de vinilos flechas L4</t>
  </si>
  <si>
    <t>SÑ.T.03.Z.08</t>
  </si>
  <si>
    <t>Retirada de vinilos cabeceras L4</t>
  </si>
  <si>
    <t>SÑ.T.03.Z.10</t>
  </si>
  <si>
    <t>SÑ.T.03.Z.06</t>
  </si>
  <si>
    <t>Total SÑ.T.03.A14</t>
  </si>
  <si>
    <t>Total SÑ.T.04</t>
  </si>
  <si>
    <t>Total SÑ.T1</t>
  </si>
  <si>
    <t>PA2</t>
  </si>
  <si>
    <t>PARTIDA ALZADA PARA ELEMENTOS DE SEÑALETICA A JUSTIFICAR</t>
  </si>
  <si>
    <t>Total 01.03</t>
  </si>
  <si>
    <t>01.04</t>
  </si>
  <si>
    <t>ACTUACIONES PARA LA HABILITACIÓN DE PARADAS DE AUTOBUS</t>
  </si>
  <si>
    <t>T0140</t>
  </si>
  <si>
    <t>u</t>
  </si>
  <si>
    <t>CIMENTACIÓN POSTE PARADA AUTOBÚS</t>
  </si>
  <si>
    <t>T0150</t>
  </si>
  <si>
    <t>POSTE PARADA AUTOBÚS</t>
  </si>
  <si>
    <t>T0160</t>
  </si>
  <si>
    <t>SEÑALIZACIÓN PARADA AUTOBÚS</t>
  </si>
  <si>
    <t>T0170</t>
  </si>
  <si>
    <t>REPOSICIÓN DE VIALES</t>
  </si>
  <si>
    <t>N105D</t>
  </si>
  <si>
    <t>DEMOLICIÓN PLATAFORMA PROVISIONAL PARADA DE AUTOBÚS</t>
  </si>
  <si>
    <t>N105P</t>
  </si>
  <si>
    <t>PLATAFORMA PROVISIONAL DE PARADA DE AUTOBÚS</t>
  </si>
  <si>
    <t>Total 01.04</t>
  </si>
  <si>
    <t>01.05</t>
  </si>
  <si>
    <t>ACTUACIONES EN OCUPACIONES DE VÍA PUBLICA</t>
  </si>
  <si>
    <t>OVP01L2</t>
  </si>
  <si>
    <t>PAVIMENTOS</t>
  </si>
  <si>
    <t>OVP01.01L2</t>
  </si>
  <si>
    <t>PAVIMENTOS DE ACERAS Y BORDILLOS</t>
  </si>
  <si>
    <t>mU06CH010</t>
  </si>
  <si>
    <t>LOSETA HIDR. GRIS 15x15 cm</t>
  </si>
  <si>
    <t>mU06CH020</t>
  </si>
  <si>
    <t>LOSETA HIDR. GRIS 21x21 cm</t>
  </si>
  <si>
    <t>mU06CH050</t>
  </si>
  <si>
    <t>LOSETA HIDR. BOTONES COLOR 20x20 cm</t>
  </si>
  <si>
    <t>mU06CH060</t>
  </si>
  <si>
    <t>LOSETA HIDR. BOTONES COLOR 30x30 cm</t>
  </si>
  <si>
    <t>mU06CH090</t>
  </si>
  <si>
    <t>LOSETA HIDR. TÁCTIL DE ACANALADURA EN COLOR 30x30 cm</t>
  </si>
  <si>
    <t>mU06CT010</t>
  </si>
  <si>
    <t>BALDOSA 30x30cm TRITUR.LAVADA</t>
  </si>
  <si>
    <t>mU06CT020</t>
  </si>
  <si>
    <t>BALDOSA 40x40cm TRITUR.LAVADA</t>
  </si>
  <si>
    <t>mU06CT080</t>
  </si>
  <si>
    <t>BALDOSA 40x60cm TERRAZO GRANÍ</t>
  </si>
  <si>
    <t>mU06B110</t>
  </si>
  <si>
    <t>ADOQUÍN PREF. e=8cm GRIS</t>
  </si>
  <si>
    <t>mU06B120</t>
  </si>
  <si>
    <t>ADOQUÍN PREF. e=8cm COLOR</t>
  </si>
  <si>
    <t>mU06A010</t>
  </si>
  <si>
    <t>BORDILLO PREFABRICADO TIPO I</t>
  </si>
  <si>
    <t>mU06A040</t>
  </si>
  <si>
    <t>BORDILLO PREFABRICADO TIPO II</t>
  </si>
  <si>
    <t>mU06A070</t>
  </si>
  <si>
    <t>BORDILLO PREF.RECTO TIPO III</t>
  </si>
  <si>
    <t>mU06A110</t>
  </si>
  <si>
    <t>BORDILLO PREFABRICADO TIPO IV</t>
  </si>
  <si>
    <t>mU06A130</t>
  </si>
  <si>
    <t>BORDILLO PREFABRICADO TIPO VI</t>
  </si>
  <si>
    <t>mU06A150</t>
  </si>
  <si>
    <t>BORDILLO PREFABR. TIPO VIII</t>
  </si>
  <si>
    <t>mU06A160</t>
  </si>
  <si>
    <t>BORDILLO PREF. TIPO IX. VADO</t>
  </si>
  <si>
    <t>mU06A170</t>
  </si>
  <si>
    <t>BORDILLO PREF. TIPO X. VADO</t>
  </si>
  <si>
    <t>mU06A180</t>
  </si>
  <si>
    <t>PIEZA PREFABRICADA TIPO XI. VADO</t>
  </si>
  <si>
    <t>mU06A210</t>
  </si>
  <si>
    <t>COLOC. MANUAL BORDILLO TIPO I,II,...</t>
  </si>
  <si>
    <t>mU06A215</t>
  </si>
  <si>
    <t>COLOC. MECANICA BORDILLO TIPO I,II,...</t>
  </si>
  <si>
    <t>mU06A290</t>
  </si>
  <si>
    <t>ENCINTADO CARRIL BICI LISO</t>
  </si>
  <si>
    <t>Total OVP01.01L2</t>
  </si>
  <si>
    <t>OVP01.02L2</t>
  </si>
  <si>
    <t>PAVIMENTOS DE CALZADAS</t>
  </si>
  <si>
    <t>mU07A010</t>
  </si>
  <si>
    <t>LIMPIEZA Y BARRIDO DEL FIRME</t>
  </si>
  <si>
    <t>mU07A020</t>
  </si>
  <si>
    <t>m2cm</t>
  </si>
  <si>
    <t>FRESADO DEL PAVIMENTO</t>
  </si>
  <si>
    <t>mU07B010</t>
  </si>
  <si>
    <t>RIEGO IMPRIM. BASE HORMIGÓN</t>
  </si>
  <si>
    <t>mU07B020</t>
  </si>
  <si>
    <t>RIEGO IMPRIM. BASE GRANULAR</t>
  </si>
  <si>
    <t>mU07B030</t>
  </si>
  <si>
    <t>RIEGO DE ADHERENCIA</t>
  </si>
  <si>
    <t>mU07DB060</t>
  </si>
  <si>
    <t>MBC AC 16/22 SIL..e=4cm S&lt;3000 (ANT. D/S)</t>
  </si>
  <si>
    <t>mU07DB070</t>
  </si>
  <si>
    <t>MBC AC 16/22 SIL..e=5cm S&lt;3000 (ANT. D/S)</t>
  </si>
  <si>
    <t>mU07DB100</t>
  </si>
  <si>
    <t>MBC AC 22/32 e=4cm S&lt;3000 (ANTIGUA G)</t>
  </si>
  <si>
    <t>mU07DB110</t>
  </si>
  <si>
    <t>MBC AC 22/32 e=5cm S&lt;3000 (ANTIGUA G)</t>
  </si>
  <si>
    <t>mU07DB120</t>
  </si>
  <si>
    <t>MBC AC 22/32 e=6cm S&lt;3000 (ANTIGUA G)</t>
  </si>
  <si>
    <t>mU07DB130</t>
  </si>
  <si>
    <t>MBC AC 22/32 e=7cm S&lt;3000 (ANTIGUA G)</t>
  </si>
  <si>
    <t>mU07DB140</t>
  </si>
  <si>
    <t>MBC AC 22/32 e=8cm S&lt;3000 (ANTIGUA G)</t>
  </si>
  <si>
    <t>mU07DB150</t>
  </si>
  <si>
    <t>MBC SIL-DIS. e=2,5cm S&lt;3000</t>
  </si>
  <si>
    <t>mU07DB160</t>
  </si>
  <si>
    <t>MBC SIL-DIS. e=3cm S&lt;3000</t>
  </si>
  <si>
    <t>mU07DB170</t>
  </si>
  <si>
    <t>MBC SIL-DIS. e=3,5cm S&lt;3000</t>
  </si>
  <si>
    <t>mU07DA100</t>
  </si>
  <si>
    <t>t</t>
  </si>
  <si>
    <t>MBC AC 16/22 SILÍCEO S&lt;3000 (ANTIGUA D/S)</t>
  </si>
  <si>
    <t>mU07DA110</t>
  </si>
  <si>
    <t>MBC AC 22/32 CAL./SILÍCEO S&lt;3000 (ANTIGUA G)</t>
  </si>
  <si>
    <t>mU07DA130</t>
  </si>
  <si>
    <t>MICROAGL.SILÍCEO 3000-7000</t>
  </si>
  <si>
    <t>mU07DA160</t>
  </si>
  <si>
    <t>MBC AC 16/22 SILÍCEO 3000-7000 (ANTIGUA D/S)</t>
  </si>
  <si>
    <t>mU07DA250</t>
  </si>
  <si>
    <t>MBC DISCONTINUA (BBTM) S&lt;3000</t>
  </si>
  <si>
    <t>mU07DA260</t>
  </si>
  <si>
    <t>MBC DISCONTINUA (BBTM) 3000-7000</t>
  </si>
  <si>
    <t>mU07F020</t>
  </si>
  <si>
    <t>SLURRY ROJO/VERDE 4 kg/m2</t>
  </si>
  <si>
    <t>Total OVP01.02L2</t>
  </si>
  <si>
    <t>Total OVP01L2</t>
  </si>
  <si>
    <t>OVP02L2</t>
  </si>
  <si>
    <t>DEMOLICIONES Y DESMONTAJES EN VÍA PÚBLICA</t>
  </si>
  <si>
    <t>OVP02.01L2</t>
  </si>
  <si>
    <t>DEMOLICIONES DE PAVIMENTOS</t>
  </si>
  <si>
    <t>mU01BF010</t>
  </si>
  <si>
    <t>m³</t>
  </si>
  <si>
    <t>DEM.M.M.FIRME BASE GRANULAR</t>
  </si>
  <si>
    <t>mU01BF020</t>
  </si>
  <si>
    <t>DEM.COMPR.FIRME BASE GRANULAR</t>
  </si>
  <si>
    <t>mU01BF030</t>
  </si>
  <si>
    <t>DEM.M.M.FIRME BASE HORMIGÓN</t>
  </si>
  <si>
    <t>mU01BF040</t>
  </si>
  <si>
    <t>DEM.COMPR.FIRME BASE HORMIGÓN</t>
  </si>
  <si>
    <t>mU01BF050</t>
  </si>
  <si>
    <t>DEM.M.M.FIRME BASE ASFÁLTICA</t>
  </si>
  <si>
    <t>mU01BF060</t>
  </si>
  <si>
    <t>DEM.COMP.FIRME BASE ASFALTICA</t>
  </si>
  <si>
    <t>mU01BF070</t>
  </si>
  <si>
    <t>SERRADO DE PAVIMENTO</t>
  </si>
  <si>
    <t>mU01BP010</t>
  </si>
  <si>
    <t>DEMOL.M.M.PAV.ASFÁLT E&lt;12 cm</t>
  </si>
  <si>
    <t>mU01BP020</t>
  </si>
  <si>
    <t>DEMOL.COMP.PAV.ASFÁLT E&lt;12cm</t>
  </si>
  <si>
    <t>Total OVP02.01L2</t>
  </si>
  <si>
    <t>OVP02.02L2</t>
  </si>
  <si>
    <t>DEMOLICIÓN DE SOLADOS Y BORDILLOS</t>
  </si>
  <si>
    <t>mU01BP030</t>
  </si>
  <si>
    <t>DEMOL.COMPRES. SOLADO ACERA</t>
  </si>
  <si>
    <t>mU01A010</t>
  </si>
  <si>
    <t>LEVANTADO DE BORDILLO</t>
  </si>
  <si>
    <t>mU01A020</t>
  </si>
  <si>
    <t>LEVAN.ADOQUIN.GRANIT S/ARENA</t>
  </si>
  <si>
    <t>mU01A030</t>
  </si>
  <si>
    <t>LEVAN.ADOQUIN.GRANIT S/HORMIG</t>
  </si>
  <si>
    <t>mU01A040</t>
  </si>
  <si>
    <t>LEVAN.LOSA GRANIT S/ARENA</t>
  </si>
  <si>
    <t>mU01A050</t>
  </si>
  <si>
    <t>LEVAN.LOSA GRANIT S/HORMIGÓN</t>
  </si>
  <si>
    <t>Total OVP02.02L2</t>
  </si>
  <si>
    <t>OVP02.03L2</t>
  </si>
  <si>
    <t>DESMONTAJES VARIOS Y TALAS</t>
  </si>
  <si>
    <t>mU01C020</t>
  </si>
  <si>
    <t>DESMONTAJE DE VALLA</t>
  </si>
  <si>
    <t>mU01C040</t>
  </si>
  <si>
    <t>DESMONTAJE DE CARTEL</t>
  </si>
  <si>
    <t>mU01C050</t>
  </si>
  <si>
    <t>DESMONTAJE DE SEÑAL VERTICAL</t>
  </si>
  <si>
    <t>mU02A060</t>
  </si>
  <si>
    <t>CORTADO,TROCEADO TRONCO ÁRBOL</t>
  </si>
  <si>
    <t>mU02A080</t>
  </si>
  <si>
    <t>CM EXTRACCIÓN TOCÓN</t>
  </si>
  <si>
    <t>01.02.03.06</t>
  </si>
  <si>
    <t>DESMONTAJE Y MONTAJE DE PERFIL ALETA DE TIBURON EN CALZADA</t>
  </si>
  <si>
    <t>mU01C051</t>
  </si>
  <si>
    <t>DESMONTAJE Y MONTAJE DE REJILLA EN VÍA PÚBLICA DE PROTECCIÓN DE POZO</t>
  </si>
  <si>
    <t>Total OVP02.03L2</t>
  </si>
  <si>
    <t>Total OVP02L2</t>
  </si>
  <si>
    <t>OVP03L2</t>
  </si>
  <si>
    <t>SEÑALIZACIÓN HORIZONTAL, BALIZAMIENTO Y OTROS</t>
  </si>
  <si>
    <t>mU15AH010</t>
  </si>
  <si>
    <t>MARCA DISC.10cm SPRAY-PLASTIC</t>
  </si>
  <si>
    <t>mU15AH020</t>
  </si>
  <si>
    <t>MARCA CONT.10cm SPRAY-PLASTIC</t>
  </si>
  <si>
    <t>mU15AH030</t>
  </si>
  <si>
    <t>MARCA DISC.15cm SPRAY-PLASTIC</t>
  </si>
  <si>
    <t>mU15AH040</t>
  </si>
  <si>
    <t>MARCA CONT.15cm SPRAY-PLASTIC</t>
  </si>
  <si>
    <t>mU15AH100</t>
  </si>
  <si>
    <t>CEBREADO SPRAY-PLASTIC</t>
  </si>
  <si>
    <t>mU15AH110</t>
  </si>
  <si>
    <t>SÍMBOLOS SPRAY-PLASTIC</t>
  </si>
  <si>
    <t>mU15AH070</t>
  </si>
  <si>
    <t>MARCA DISC.30cm SPRAY-PLASTIC</t>
  </si>
  <si>
    <t>mU15AH080</t>
  </si>
  <si>
    <t>MARCA CONT.30cm SPRAY-PLASTIC</t>
  </si>
  <si>
    <t>mU15AH090</t>
  </si>
  <si>
    <t>MARCA CONT.40cm SPRAY-PLASTIC</t>
  </si>
  <si>
    <t>mU15AH260</t>
  </si>
  <si>
    <t>BORRADO DE MARCA VIAL</t>
  </si>
  <si>
    <t>mU15AH270</t>
  </si>
  <si>
    <t>MARCA VIAL AMARILLA DE 20 cm DE ANCHO</t>
  </si>
  <si>
    <t>mU15AH280</t>
  </si>
  <si>
    <t>MARCA VIAL AMARILLA DE 10 cm DE ANCHO</t>
  </si>
  <si>
    <t>mU15B170</t>
  </si>
  <si>
    <t>HITO SEÑAL.MOD. H-75</t>
  </si>
  <si>
    <t>mU16A010</t>
  </si>
  <si>
    <t>PROTECTOR ZONA AJARDINADA NUDOS MU-5A</t>
  </si>
  <si>
    <t>mU16A020</t>
  </si>
  <si>
    <t>PROTECTOR ZONA AJARDINADA NUDOS MU-5B</t>
  </si>
  <si>
    <t>mU16M015</t>
  </si>
  <si>
    <t>VALLA SOL ALTA MU-46A</t>
  </si>
  <si>
    <t>mU16M020</t>
  </si>
  <si>
    <t>VALLA SOL BAJA MU-46B</t>
  </si>
  <si>
    <t>EE0080</t>
  </si>
  <si>
    <t>kg</t>
  </si>
  <si>
    <t>ACERO S275 JR EN ESTRUCTURA SOLDADA</t>
  </si>
  <si>
    <t>mS02A210</t>
  </si>
  <si>
    <t>LÁMPARA INTERMITENTE</t>
  </si>
  <si>
    <t>mS02A250</t>
  </si>
  <si>
    <t>BARRERA NEW JERSEY</t>
  </si>
  <si>
    <t>mS02B040</t>
  </si>
  <si>
    <t>CERRAM.PROV.PANELES CHAPA</t>
  </si>
  <si>
    <t>mP28PF020</t>
  </si>
  <si>
    <t>PROTECCIÓN DE TRONCO DE ARBOL CON TABLONES</t>
  </si>
  <si>
    <t>mU14G600</t>
  </si>
  <si>
    <t>PRUNUS PISARDII DE 2.50-3.00 M CONTENEDOR</t>
  </si>
  <si>
    <t>EOT0140B</t>
  </si>
  <si>
    <t>DESMONTAJE COLUMNA O BACULO CON LUMINARIAS PARA EL ALUMBRADO</t>
  </si>
  <si>
    <t>EOT0140C</t>
  </si>
  <si>
    <t>MONTAJE COLUMNA O BACULO CON LUMINARIAS PARA EL ALUMBRADO</t>
  </si>
  <si>
    <t>mU15AI340</t>
  </si>
  <si>
    <t>CUATRO MÓDULOS 150X30cm</t>
  </si>
  <si>
    <t>mU15B150</t>
  </si>
  <si>
    <t>HITO SEÑALIZACIÓN TIPO A NIVEL 2</t>
  </si>
  <si>
    <t>mU15B160</t>
  </si>
  <si>
    <t>HITO SEÑALIZACIÓN TIPO B NIVEL 2</t>
  </si>
  <si>
    <t>Total OVP03L2</t>
  </si>
  <si>
    <t>OVP04L2</t>
  </si>
  <si>
    <t>SEÑALIZACIÓN VERTICAL</t>
  </si>
  <si>
    <t>mS02A020</t>
  </si>
  <si>
    <t>SEÑAL PELIGRO 0,90 m</t>
  </si>
  <si>
    <t>mS02A030</t>
  </si>
  <si>
    <t>SEÑAL PELIGRO 0,70 m</t>
  </si>
  <si>
    <t>mS02A050</t>
  </si>
  <si>
    <t>SEÑAL PRECEPTIVA 0,90 m</t>
  </si>
  <si>
    <t>mS02A060</t>
  </si>
  <si>
    <t>SEÑAL PRECEPTIVA 0,60 m</t>
  </si>
  <si>
    <t>mS02A070</t>
  </si>
  <si>
    <t>PANEL DIRECCIONAL 1,50x0,45</t>
  </si>
  <si>
    <t>Total OVP04L2</t>
  </si>
  <si>
    <t>OVP05L2</t>
  </si>
  <si>
    <t>EXCAVACIONES Y DEMOLICIONES</t>
  </si>
  <si>
    <t>OVP05.01L2</t>
  </si>
  <si>
    <t>EXCAVACIONES</t>
  </si>
  <si>
    <t>mU02BD020</t>
  </si>
  <si>
    <t>EXCAVACIÓN EN VACIADO</t>
  </si>
  <si>
    <t>mU02BZ010</t>
  </si>
  <si>
    <t>EXCAVACIÓN EN ZANJA A MANO</t>
  </si>
  <si>
    <t>mU02BZ040</t>
  </si>
  <si>
    <t>EXCAVACIÓN ZANJA M.M. 3 &lt; H &lt; 6 m</t>
  </si>
  <si>
    <t>mU02BZ180</t>
  </si>
  <si>
    <t>EXCAV. VACIADO PANTALLAS C.ABIERTO</t>
  </si>
  <si>
    <t>Total OVP05.01L2</t>
  </si>
  <si>
    <t>OVP05.02L2</t>
  </si>
  <si>
    <t>DEMOLICIONES</t>
  </si>
  <si>
    <t>mU01BB010</t>
  </si>
  <si>
    <t>DEMOL.M.M. HORMIGÓN EN MASA</t>
  </si>
  <si>
    <t>mU01BB020</t>
  </si>
  <si>
    <t>DEMOL.COMP.HORMIGÓN EN MASA</t>
  </si>
  <si>
    <t>mU01BB030</t>
  </si>
  <si>
    <t>DEMOL.M.M. HORMIGÓN ARMADO</t>
  </si>
  <si>
    <t>mU01BB040</t>
  </si>
  <si>
    <t>DEMOL.COMP. HORMIGÓN ARMADO</t>
  </si>
  <si>
    <t>mU01BB050</t>
  </si>
  <si>
    <t>DEMO.M.M. FAB.LADRILLO MACIZO</t>
  </si>
  <si>
    <t>mU01BB060</t>
  </si>
  <si>
    <t>DEMO.COMP.FAB.LADRILLO MACIZO</t>
  </si>
  <si>
    <t>mU01BB070</t>
  </si>
  <si>
    <t>DEMOLICIÓN M.M. MAMPOSTERÍA</t>
  </si>
  <si>
    <t>mU01BB080</t>
  </si>
  <si>
    <t>DEMOLICIÓN COMP.MAMPOSTERÍA</t>
  </si>
  <si>
    <t>Total OVP05.02L2</t>
  </si>
  <si>
    <t>Total OVP05L2</t>
  </si>
  <si>
    <t>OVP06L2</t>
  </si>
  <si>
    <t>SEMÁFOROS</t>
  </si>
  <si>
    <t>mU15EA010</t>
  </si>
  <si>
    <t>SEMAFORO S 13/200 INCANDESCENCIA</t>
  </si>
  <si>
    <t>mU15EA020</t>
  </si>
  <si>
    <t>SEMAFORO S 13/200 LEDS</t>
  </si>
  <si>
    <t>mU15EA040</t>
  </si>
  <si>
    <t>MONTAJE SEMAFORO 200mm</t>
  </si>
  <si>
    <t>mU15EA050</t>
  </si>
  <si>
    <t>SUPLEM.MONTAJE PUNTA BÁCULO</t>
  </si>
  <si>
    <t>mU15EA060</t>
  </si>
  <si>
    <t>DESMONTAJE SEMAFORO 200mm</t>
  </si>
  <si>
    <t>mU15EA070</t>
  </si>
  <si>
    <t>SEMAFORO S 12/200 INCANDESCENCIA</t>
  </si>
  <si>
    <t>mU15EA080</t>
  </si>
  <si>
    <t>SEMAFORO S 12/200 LEDS</t>
  </si>
  <si>
    <t>mU15EA100</t>
  </si>
  <si>
    <t>SEMAFORO S 11/200 INCANDESCENCIA</t>
  </si>
  <si>
    <t>mU15EA110</t>
  </si>
  <si>
    <t>SEMAFORO S 11/200 LEDS</t>
  </si>
  <si>
    <t>mU15EA120</t>
  </si>
  <si>
    <t>SEMAFORO S 12/200 P INCANDESCENCIA</t>
  </si>
  <si>
    <t>mU15EA130</t>
  </si>
  <si>
    <t>SEMAFORO S 12/200 P LEDS</t>
  </si>
  <si>
    <t>mU15EA140</t>
  </si>
  <si>
    <t>SEMAFORO S 13/100 INCANDESCENCIA</t>
  </si>
  <si>
    <t>mU15EA150</t>
  </si>
  <si>
    <t>SEMAFORO S 13/100 LEDS</t>
  </si>
  <si>
    <t>mU15EA160</t>
  </si>
  <si>
    <t>MONTAJE SEMAFORO 100mm</t>
  </si>
  <si>
    <t>mU15EA170</t>
  </si>
  <si>
    <t>DESMONTAJE SEMAFORO 100mm</t>
  </si>
  <si>
    <t>mU15EA180</t>
  </si>
  <si>
    <t>SEMAFORO S 12/100 INCANDESCENCIA</t>
  </si>
  <si>
    <t>mU15EA190</t>
  </si>
  <si>
    <t>SEMAFORO S 12/100 LEDS</t>
  </si>
  <si>
    <t>mU15EA200</t>
  </si>
  <si>
    <t>PULSADOR PEATONES INCANDESCENCIA</t>
  </si>
  <si>
    <t>mU15EA210</t>
  </si>
  <si>
    <t>PULSADOR PEATONES LEDS</t>
  </si>
  <si>
    <t>mU15EA220</t>
  </si>
  <si>
    <t>MONTAJE PULSADOR PEATONES</t>
  </si>
  <si>
    <t>mU15EA230</t>
  </si>
  <si>
    <t>DESMONTAJE PULSADOR PEATONES</t>
  </si>
  <si>
    <t>mU15EA240</t>
  </si>
  <si>
    <t>AVISADOR ACUST.INVID. 1 SONIDO C/RELOJ</t>
  </si>
  <si>
    <t>mU15EA250</t>
  </si>
  <si>
    <t>AVISADOR ACUST.INVID. 12 SONIDOS</t>
  </si>
  <si>
    <t>mU15EA260</t>
  </si>
  <si>
    <t>MONTAJE AVISADOR ACUSTICO</t>
  </si>
  <si>
    <t>mU15EA270</t>
  </si>
  <si>
    <t>DESMONTAJE AVISADOR ACUSTICO</t>
  </si>
  <si>
    <t>mU15DA340</t>
  </si>
  <si>
    <t>BRAZO SOPORTE 150-270 S</t>
  </si>
  <si>
    <t>mU15DA350</t>
  </si>
  <si>
    <t>BRAZO SOPORTE 270 D DOBLE T</t>
  </si>
  <si>
    <t>mU15GB010</t>
  </si>
  <si>
    <t>CONDUCTOR COBRE PVC 750V 1x6 mm2</t>
  </si>
  <si>
    <t>mU15GB020</t>
  </si>
  <si>
    <t>CONDUCTOR COBRE PVC 750V 1x16mm2</t>
  </si>
  <si>
    <t>mU15GB030</t>
  </si>
  <si>
    <t>CONDUCTOR COBRE PVC (UNE RV) 2x2,5 mm2</t>
  </si>
  <si>
    <t>mU15GB040</t>
  </si>
  <si>
    <t>CONDUCTOR COBRE PVC (UNE RV) 3x2,5 mm2</t>
  </si>
  <si>
    <t>mU15GB050</t>
  </si>
  <si>
    <t>CONDUCTOR COBRE PVC (UNE RV) 4x2,5 mm2</t>
  </si>
  <si>
    <t>mU15GB060</t>
  </si>
  <si>
    <t>CONDUCTOR COBRE XLPE (UNE RZ) 2x2,5 mm2</t>
  </si>
  <si>
    <t>mU15GB070</t>
  </si>
  <si>
    <t>CONDUCTOR COBRE XLPE (UNE RZ) 3x2,5 mm2</t>
  </si>
  <si>
    <t>mU15GB080</t>
  </si>
  <si>
    <t>CONDUCTOR COBRE XLPE (UNE RZ) 4x2,5 mm2</t>
  </si>
  <si>
    <t>mU15AI510</t>
  </si>
  <si>
    <t>SEÑAL LUMINOSA T. CAJÓN PASO PEATONES</t>
  </si>
  <si>
    <t>mU15AI520</t>
  </si>
  <si>
    <t>DESMONTAJE SEÑAL LUMINOSA PASO PEATONES</t>
  </si>
  <si>
    <t>Total OVP06L2</t>
  </si>
  <si>
    <t>Total 01.05</t>
  </si>
  <si>
    <t>01.06</t>
  </si>
  <si>
    <t>PROTECCIÓN Y REUBICACIÓN DE INSTALACIÓN DE METROCALL</t>
  </si>
  <si>
    <t>N106</t>
  </si>
  <si>
    <t>REVISIÓN COMPLETA DEL ESTADO ACTUAL DE LAS INSTALACIONES DE TELEFONIA METROCALL. CON CIERRE</t>
  </si>
  <si>
    <t>N107</t>
  </si>
  <si>
    <t>ELEMENTOS DE SEÑALIZACIÓN Y PROTECCIÓN PARA LOS ARMARIOS Y OTROS COMPONENTES</t>
  </si>
  <si>
    <t>N108</t>
  </si>
  <si>
    <t>PROTECCIÓN MECÁNICA DE INSTALACIÓN DE ANTENAS DE TELEFONIA METROCALL</t>
  </si>
  <si>
    <t>N109</t>
  </si>
  <si>
    <t>DESPROTECCIÓN, REVISIÓN, LIMPIEZA Y PUESTA A PUNTO DE EQUIPOS DE ANTENAS Y ELEMENTOS AUXILIARES</t>
  </si>
  <si>
    <t>N110</t>
  </si>
  <si>
    <t>REVISIÓN COMPLETA DEL ESTADO FINAL DE LAS INSTALACIONES DE TELEFONIA, REALIZACIÓN DE PRUEBAS</t>
  </si>
  <si>
    <t>Metrocall1</t>
  </si>
  <si>
    <t>PASO DE VÍA A PASO DE BÓVEDA. JORNADA 2:30 - 5:00 A.M.</t>
  </si>
  <si>
    <t>Metrocall2</t>
  </si>
  <si>
    <t>PASO DE VÍA EN CENTRO DE ANDÉN (ALIMENTACIÓN) O TÚNEL. JORNADA 2:30 - 5:00 A.M.</t>
  </si>
  <si>
    <t>Metrocall3</t>
  </si>
  <si>
    <t>DESMONTAJE DE EQUIPOS Y CABLEADO, INST PROVISIONAL E INST DEFINITIVA. JORNADA 2:30 - 5:00 A.M.</t>
  </si>
  <si>
    <t>Total 01.06</t>
  </si>
  <si>
    <t>01.07</t>
  </si>
  <si>
    <t>ACTUACIONES EN INSTALACIONES DE COMUNICACIONES</t>
  </si>
  <si>
    <t>01.07.01</t>
  </si>
  <si>
    <t>PROTECCIÓN DE CABLES EN POZOS O GALERÍAS</t>
  </si>
  <si>
    <t>PROTCABL</t>
  </si>
  <si>
    <t>PROTECCIÓN DE CABLES EN POZOS Y GALERÍAS</t>
  </si>
  <si>
    <t>Total 01.07.01</t>
  </si>
  <si>
    <t>01.07.02</t>
  </si>
  <si>
    <t>CABLES DE COMUNICACIONES</t>
  </si>
  <si>
    <t>01.07.02.01</t>
  </si>
  <si>
    <t>CABLE 168 FIBRAS ÓPTICAS SM</t>
  </si>
  <si>
    <t>SUMINISTRO CABLE 168FO</t>
  </si>
  <si>
    <t>SUMINISTRO 168FO</t>
  </si>
  <si>
    <t>TEND168FO</t>
  </si>
  <si>
    <t>TENDIDO168FO</t>
  </si>
  <si>
    <t>FUSIONES168FO</t>
  </si>
  <si>
    <t>EMPALME POR ARCO DE FUSIÓN</t>
  </si>
  <si>
    <t>DOCSFO</t>
  </si>
  <si>
    <t>DOCUMENTACIÓN 168FO</t>
  </si>
  <si>
    <t>PRB168FO</t>
  </si>
  <si>
    <t>PRUEBAS</t>
  </si>
  <si>
    <t>Total 01.07.02.01</t>
  </si>
  <si>
    <t>01.07.02.02</t>
  </si>
  <si>
    <t>CABLE 64 FIBRAS ÓPTICAS SM</t>
  </si>
  <si>
    <t>SUMINISTRO CABLE 64FO</t>
  </si>
  <si>
    <t>SUMINISTRO 64FO</t>
  </si>
  <si>
    <t>TEND64FO</t>
  </si>
  <si>
    <t>FUSIONES64FO</t>
  </si>
  <si>
    <t>DOCS64FO</t>
  </si>
  <si>
    <t>DOCUMENTACIÓN 64FO</t>
  </si>
  <si>
    <t>PRB64FO</t>
  </si>
  <si>
    <t>Total 01.07.02.02</t>
  </si>
  <si>
    <t>01.07.02.03</t>
  </si>
  <si>
    <t>CABLE MIXTO 16 FO SM + 16 FO MM</t>
  </si>
  <si>
    <t>SUMINISTRO CABLE 16_16FO</t>
  </si>
  <si>
    <t>SUMINISTRO 16_16FO</t>
  </si>
  <si>
    <t>TEND16_16FO</t>
  </si>
  <si>
    <t>TENDIDO16 + 16 FO</t>
  </si>
  <si>
    <t>FUSIONES16_16FO</t>
  </si>
  <si>
    <t>DOCS16_16FO</t>
  </si>
  <si>
    <t>DOCUMENTACIÓN 16 + 16FO</t>
  </si>
  <si>
    <t>PRB16_16FO</t>
  </si>
  <si>
    <t>Total 01.07.02.03</t>
  </si>
  <si>
    <t>01.07.02.04</t>
  </si>
  <si>
    <t>CABLE DE 8 FIBRAS ÓPTICAS MULTIMODO</t>
  </si>
  <si>
    <t>SUMINISTRO 8FOMM</t>
  </si>
  <si>
    <t>M</t>
  </si>
  <si>
    <t>SUMINISTRO CABLE 8FO MM</t>
  </si>
  <si>
    <t>RETRANQUEO Y TENDIDO</t>
  </si>
  <si>
    <t>RETRANQUEO Y TENDIDO 8FO</t>
  </si>
  <si>
    <t>FUSIONES8FO</t>
  </si>
  <si>
    <t>DOC8FO</t>
  </si>
  <si>
    <t>DOCUMENTACIÓN 8 FO</t>
  </si>
  <si>
    <t>PRB8FO</t>
  </si>
  <si>
    <t>Total 01.07.02.04</t>
  </si>
  <si>
    <t>01.07.02.05</t>
  </si>
  <si>
    <t>CABLE MIXTO 8 FO SM + 8 FO MM</t>
  </si>
  <si>
    <t>SUMINISTRO 8_8FO</t>
  </si>
  <si>
    <t>SUMINISTRO 8 + 8 FO</t>
  </si>
  <si>
    <t>TEND8_8FO</t>
  </si>
  <si>
    <t>FUSIONES8_8FO</t>
  </si>
  <si>
    <t>DOCS8_8FO</t>
  </si>
  <si>
    <t>DOCUMENTACIÓN 8 + 8 FO</t>
  </si>
  <si>
    <t>Total 01.07.02.05</t>
  </si>
  <si>
    <t>Total 01.07.02</t>
  </si>
  <si>
    <t>01.07.03</t>
  </si>
  <si>
    <t>EMPALME PROVISIONAL CABLE COMUNICACIONES</t>
  </si>
  <si>
    <t>01.07.03.01</t>
  </si>
  <si>
    <t>Total 01.07.03.01</t>
  </si>
  <si>
    <t>01.07.03.02</t>
  </si>
  <si>
    <t>TORPEDO 64 FO</t>
  </si>
  <si>
    <t>TORPEDO PARA EMPALME 64FO</t>
  </si>
  <si>
    <t>Total 01.07.03.02</t>
  </si>
  <si>
    <t>01.07.03.03</t>
  </si>
  <si>
    <t>Total 01.07.03.03</t>
  </si>
  <si>
    <t>01.07.03.04</t>
  </si>
  <si>
    <t>Total 01.07.03.04</t>
  </si>
  <si>
    <t>01.07.03.05</t>
  </si>
  <si>
    <t>Total 01.07.03.05</t>
  </si>
  <si>
    <t>01.07.03.06</t>
  </si>
  <si>
    <t>REPARACIÓN CABLE RADIANTE DE 1-1/4"</t>
  </si>
  <si>
    <t>REPAR RADIANTE</t>
  </si>
  <si>
    <t>EMPALME DE CABLE RADIANTE</t>
  </si>
  <si>
    <t>PRBRADIANTE</t>
  </si>
  <si>
    <t>PRUEBAS DEL CABLE RADIANTE</t>
  </si>
  <si>
    <t>PRBCOBERTURA</t>
  </si>
  <si>
    <t>PRUEBAS DE COBERTURA VHF</t>
  </si>
  <si>
    <t>SOCUMENTACIÓN</t>
  </si>
  <si>
    <t>DOCUMENTACIÓN SISTEMA RADIANTE</t>
  </si>
  <si>
    <t>Total 01.07.03.06</t>
  </si>
  <si>
    <t>Total 01.07.03</t>
  </si>
  <si>
    <t>Total 01.07</t>
  </si>
  <si>
    <t>01.08</t>
  </si>
  <si>
    <t>ACTUACIONES EN ELEMENTOS DE COLUMNA SECA</t>
  </si>
  <si>
    <t>01.08.02</t>
  </si>
  <si>
    <t>SUMINISTRO Y COLOCACION DE TAPA Y CERCO DE FUNDICIÓN PARA ARQUETA EXTERIOR.</t>
  </si>
  <si>
    <t>01.08.05</t>
  </si>
  <si>
    <t>01.08.08</t>
  </si>
  <si>
    <t>01.08.09</t>
  </si>
  <si>
    <t>01.08.10</t>
  </si>
  <si>
    <t>d</t>
  </si>
  <si>
    <t>Total 01.08</t>
  </si>
  <si>
    <t>01.09</t>
  </si>
  <si>
    <t>ANÁLISIS Y RETIRADA MCA</t>
  </si>
  <si>
    <t>VT0200</t>
  </si>
  <si>
    <t>CINTA PLASTICA CONTINUA DE SEÑALIZACIÓN SERIGRAFIADA AMIANTO ENCAPSULADO</t>
  </si>
  <si>
    <t>VT0210</t>
  </si>
  <si>
    <t>INFORME PLAN DE TRABAJO RETIRADA AMIANTO Y GESTIÓN HASTA APROBACIÓN</t>
  </si>
  <si>
    <t>VT0220</t>
  </si>
  <si>
    <t>TOMA DE MUESTRA Y ANÁLISIS DE PRESENCIA DE MCA</t>
  </si>
  <si>
    <t>VT0230</t>
  </si>
  <si>
    <t>INSPECCIÓN DE ELEMENTOS POR PERSONAL CUALIFICADO CON CIERRE DE SERVICIO</t>
  </si>
  <si>
    <t>VT0240</t>
  </si>
  <si>
    <t>INSPECCIÓN DE ELEMENTOS POR PERSONAL CUALIFICADO EN HORARIO NOCTURNO (2:30-5:00)</t>
  </si>
  <si>
    <t>VD0090_B localiz</t>
  </si>
  <si>
    <t>DESGUARNECIDO Y DESGRAVADO LOCALIZADO DE VÍA DOBLE SOBRE BALASTO. CON CIERRE</t>
  </si>
  <si>
    <t>VD0090_B NT</t>
  </si>
  <si>
    <t>DESGUARNECIDO Y DESGRAVADO LOCALIZADO DE VÍA DOBLE SOBRE BALASTO. JORNADA 2:30 - 5:00 A.M.</t>
  </si>
  <si>
    <t>VT0250</t>
  </si>
  <si>
    <t>ENCAPSULAMIENTO DE AMIANTO CON CORCHO PROYECTADO</t>
  </si>
  <si>
    <t>VT0260</t>
  </si>
  <si>
    <t>MEDICIÓN AMBIENTAL EN ENTORNO MCA</t>
  </si>
  <si>
    <t>VT0270</t>
  </si>
  <si>
    <t>ENSAYOS DE IDENTIFICACIÓN DE FIBRAS DE AMIANTO EN MUESTRA AMBIENTAL.</t>
  </si>
  <si>
    <t>VT0280</t>
  </si>
  <si>
    <t>DESMONTAJE DE ELEMENTOS MCA EN SUPERESTRUCTURA DE VÍA. CON CIERRE</t>
  </si>
  <si>
    <t>VT0290</t>
  </si>
  <si>
    <t>DESMONTAJE DE ELEMENTOS MCA EN SUPERESTRUCTURA DE VÍA. JORNADA 2:30 A 5:00 A.M.</t>
  </si>
  <si>
    <t>Total 01.09</t>
  </si>
  <si>
    <t>Total 01</t>
  </si>
  <si>
    <t>02</t>
  </si>
  <si>
    <t>PROYECTO DE VÍA</t>
  </si>
  <si>
    <t>02.01</t>
  </si>
  <si>
    <t>TRABAJOS PREVIOS</t>
  </si>
  <si>
    <t>VIBR1</t>
  </si>
  <si>
    <t>TOMA DE MEDIDAS DE VIBRACIONES</t>
  </si>
  <si>
    <t>VT0040</t>
  </si>
  <si>
    <t>TOMA DE DATOS AUXILIAR DE DESVÍO. CON CIERRE</t>
  </si>
  <si>
    <t>VT0050</t>
  </si>
  <si>
    <t>TOMA DE DATOS AUXILIAR DE DESVÍO. JORNADA 2:30 - 5:00 A.M.</t>
  </si>
  <si>
    <t>VT0060</t>
  </si>
  <si>
    <t>TOMA DE DATOS AUXILIAR DE DIAGONAL. CON CIERRE</t>
  </si>
  <si>
    <t>VT0070</t>
  </si>
  <si>
    <t>TOMA DE DATOS AUXILIAR DE DIAGONAL. JORNADA 2:30 - 5:00 A.M.</t>
  </si>
  <si>
    <t>VT0080</t>
  </si>
  <si>
    <t>TOMA DE DATOS CON CARRO MEDIDOR. CON CIERRE</t>
  </si>
  <si>
    <t>VT0090</t>
  </si>
  <si>
    <t>TOMA DE DATOS CON CARRO MEDIDOR. JORNADA 2:30 - 5:00 A.M.</t>
  </si>
  <si>
    <t>VM0613</t>
  </si>
  <si>
    <t>MEJORA PREVIA DE LA ALINEACIÓN, ANCHO DE VÍA, NIVELACIÓN Y PERALTE CON CARRO DE VÍA SENCILLA. CON CIERRE</t>
  </si>
  <si>
    <t>VM0612ModifN</t>
  </si>
  <si>
    <t>MEJORA PREVIA DE LA ALINEACIÓN, ANCHO DE VÍA, NIVELACIÓN Y PERALTE CON CARRO DE VÍA SENCILLA. JORNADA 2:30 A 5:00</t>
  </si>
  <si>
    <t>VT0110</t>
  </si>
  <si>
    <t>CALCULO ESTRUCTURAL HUECO/GALERÍA EN TÚNEL PARA MOTORES DE APARATOS DE VÍA</t>
  </si>
  <si>
    <t>N101N</t>
  </si>
  <si>
    <t>LOCALIZACIÓN Y REPLANTEO DE CABLES EN PLATAFORMA. JORNADA 2:30 - 5:00</t>
  </si>
  <si>
    <t>N102</t>
  </si>
  <si>
    <t>PROTECCION DE CABLES EN HASTIAL. CON CIERRE</t>
  </si>
  <si>
    <t>VT0300</t>
  </si>
  <si>
    <t>SUMINISTRO EQUIPO PORTÁTIL MEDIDA GÁLIBO</t>
  </si>
  <si>
    <t>W02A150</t>
  </si>
  <si>
    <t>CARGA, TRANSPORTE Y DESCARGA DE DIAGONAL DE GÁLIBO ESTRECHO Ó DESVÍO ENTRE RECINTOS</t>
  </si>
  <si>
    <t>PA3</t>
  </si>
  <si>
    <t>PARTIDA ALZADA INSTALACIONES. A JUSTIFICAR</t>
  </si>
  <si>
    <t>Total 02.01</t>
  </si>
  <si>
    <t>02.02</t>
  </si>
  <si>
    <t>DESMONTAJES, DESGUARNECIDOS Y DEMOLICIONES</t>
  </si>
  <si>
    <t>02.02.01</t>
  </si>
  <si>
    <t>DESMONTAJE DE APARATOS</t>
  </si>
  <si>
    <t>VD0250</t>
  </si>
  <si>
    <t>DESMONTAJE DE DESVÍO COMPLETO. CON CIERRE</t>
  </si>
  <si>
    <t>VD0380</t>
  </si>
  <si>
    <t>DESMONTAJE DIAGONAL DE GÁLIBO ESTRECHO COMPLETA. CON CIERRE</t>
  </si>
  <si>
    <t>Total 02.02.01</t>
  </si>
  <si>
    <t>02.02.02</t>
  </si>
  <si>
    <t>DESMONTAJE DE VÍA</t>
  </si>
  <si>
    <t>VD0200</t>
  </si>
  <si>
    <t>DESMONTAJE DE CARRIL Y JUNTAS DE VÍA DOBLE. CON CIERRE</t>
  </si>
  <si>
    <t>VD0210</t>
  </si>
  <si>
    <t>DESMONTAJE DE CARRIL Y JUNTAS DE VÍA DOBLE. JORNADA 2:30 - 5:00 A.M.</t>
  </si>
  <si>
    <t>VD0180</t>
  </si>
  <si>
    <t>DESMONTAJE DE CARRIL Y JUNTAS EN VÍA CON CONTRACARRIL. CON CIERRE</t>
  </si>
  <si>
    <t>VD0190</t>
  </si>
  <si>
    <t>DESMONTAJE DE CARRIL Y JUNTAS EN VÍA CON CONTRACARRIL. JORNADA 2:30 - 5:00 A.M.</t>
  </si>
  <si>
    <t>VD0220</t>
  </si>
  <si>
    <t>DESMONTAJE DE CONTRACARRIL DE VÍA DOBLE. CON CIERRE</t>
  </si>
  <si>
    <t>VD0230</t>
  </si>
  <si>
    <t>DESMONTAJE DE CONTRACARRIL DE VÍA DOBLE. JORNADA 2:30 - 5:00 A.M.</t>
  </si>
  <si>
    <t>Total 02.02.02</t>
  </si>
  <si>
    <t>02.02.03</t>
  </si>
  <si>
    <t>DEMOLICIONES, DESGUARNECIDOS Y DESGRAVADOS</t>
  </si>
  <si>
    <t>02.02.03.01</t>
  </si>
  <si>
    <t>RENOVACIÓN DE FIJACIONES</t>
  </si>
  <si>
    <t>VD0040</t>
  </si>
  <si>
    <t>CORTE CON DISCO DE SOLERA DE HORMIGÓN. CON CIERRE</t>
  </si>
  <si>
    <t>VD0414</t>
  </si>
  <si>
    <t>EXTRACCIÓN DE TACO ELÁSTICO (DADO Y CAZOLETA). CON CIERRE</t>
  </si>
  <si>
    <t>VD0416</t>
  </si>
  <si>
    <t>EXTRACCIÓN DE TACO ELÁSTICO (DADO Y CAZOLETA). JORNADA 2:30 - 5:00 A.M.</t>
  </si>
  <si>
    <t>N112</t>
  </si>
  <si>
    <t>EXTRACCIÓN DE TACO ELÁSTICO CONJUNTO CARRIL + CC (DADO Y CAZOLETA). CON CIERRE</t>
  </si>
  <si>
    <t>VD0418</t>
  </si>
  <si>
    <t>EXTRACCIÓN DE TACO ELÁSTICO CONJUNTO CARRIL + CC (DADO Y CAZOLETA). JORNADA 2:30 - 5:00 A.M.</t>
  </si>
  <si>
    <t>N113</t>
  </si>
  <si>
    <t>EJECUCIÓN DE PASO DE CABLES. CON CIERRE</t>
  </si>
  <si>
    <t>VD0307</t>
  </si>
  <si>
    <t>DESMONTAJE, PALETIZACIÓN Y TRANSPORTE DE FIJACIÓN. CON CIERRE</t>
  </si>
  <si>
    <t>CP001</t>
  </si>
  <si>
    <t>EXTRACCIÓN/CORTE PERNOS ANCLAJE PLACAS BOTTOM-UP</t>
  </si>
  <si>
    <t>DESPADH</t>
  </si>
  <si>
    <t>PICADO MESETA DE MORTERO EXISTENTE. CON CIERRE</t>
  </si>
  <si>
    <t>Total 02.02.03.01</t>
  </si>
  <si>
    <t>02.02.03.02</t>
  </si>
  <si>
    <t>RENOVACIÓN INTEGRAL PLATAFORMA DE VÍA</t>
  </si>
  <si>
    <t>VD0340</t>
  </si>
  <si>
    <t>DESMONTAJE DE TRAVIESA DE MADERA. CON CIERRE</t>
  </si>
  <si>
    <t>VD0085</t>
  </si>
  <si>
    <t>DESGUARNECIDO Y DESGRAVADO DE VÍA DOBLE SOBRE BALASTO SIN TRAVIESAS. CON CIERRE</t>
  </si>
  <si>
    <t>N111</t>
  </si>
  <si>
    <t>m3</t>
  </si>
  <si>
    <t>DEMOLICIÓN DE BALASTO COMPACTADO POR MEDIOS MECANICOS Y MANUALES . CON CIERRE</t>
  </si>
  <si>
    <t>VD0100</t>
  </si>
  <si>
    <t>DESGUARNECIDO Y DESGRAVADO DE VÍA DOBLE SOBRE BALASTO. JORNADA 2:30 - 5:00 A.M.</t>
  </si>
  <si>
    <t>VD0081</t>
  </si>
  <si>
    <t>DEMOLICIÓN DE BALASTO COMPACTADO POR MEDIOS MECANICOS Y MANUALES . JORNADA 2:30 - 5:00 A.M.</t>
  </si>
  <si>
    <t>VD0440</t>
  </si>
  <si>
    <t>NICHO EN HASTIAL DE TÚNEL PARA MOTOR DE APARATO DE VÍA. CON CIERRE</t>
  </si>
  <si>
    <t>VD0450</t>
  </si>
  <si>
    <t>NICHO EN HASTIAL DE TÚNEL PARA MOTOR DE APARATO DE VÍA. JORNADA 2:30 - 5:00 A.M.</t>
  </si>
  <si>
    <t>VD0070</t>
  </si>
  <si>
    <t>DEMOLICIÓN Y DESGRAVADO LOSAS Y SOLERAS HORMIGÓN CON P.P. DE TACOS. CON CIERRE</t>
  </si>
  <si>
    <t>VD0080</t>
  </si>
  <si>
    <t>DEMOLICIÓN Y DESGRAVADO LOSAS Y SOLERAS HORMIGÓN CON P.P. DE TACOS. JORNADA 2:30 - 5:00 A.M.</t>
  </si>
  <si>
    <t>VD0110</t>
  </si>
  <si>
    <t>DESMONTAJE ARQUETA DE SEÑALIZACIÓN. CON CIERRE</t>
  </si>
  <si>
    <t>VD0111</t>
  </si>
  <si>
    <t>DESMONTAJE ARQUETA DE SEÑALIZACIÓN Y RELLENO DE HUECO. CON CIERRE</t>
  </si>
  <si>
    <t>VD0541</t>
  </si>
  <si>
    <t>TRANSPORTE, CARGA E IZADO DE ESCOMBROS SOBRE CONTENEDOR DE HASTA 6 m3. CON CIERRE</t>
  </si>
  <si>
    <t>VD0540</t>
  </si>
  <si>
    <t>RETIRADA, CARGA Y TRANSPORTE DE ESCOMBROS A DEPÓSITO. CON CIERRE</t>
  </si>
  <si>
    <t>VD0550</t>
  </si>
  <si>
    <t>RETIRADA, CARGA Y TRANSPORTE DE ESCOMBROS A DEPÓSITO. JORNADA 2:30 - 5:00 A.M.</t>
  </si>
  <si>
    <t>VC0220</t>
  </si>
  <si>
    <t>CARGA, TRANSPORTE Y DESCARGA DE TRAVIESAS DE MADERA. CON CIERRE</t>
  </si>
  <si>
    <t>Total 02.02.03.02</t>
  </si>
  <si>
    <t>Total 02.02.03</t>
  </si>
  <si>
    <t>02.02.04</t>
  </si>
  <si>
    <t>DESMONTAJE DE OTROS ELEMENTOS</t>
  </si>
  <si>
    <t>VD0270</t>
  </si>
  <si>
    <t>DESMONTAJE DE ENGRASADOR. CON CIERRE</t>
  </si>
  <si>
    <t>VD0280</t>
  </si>
  <si>
    <t>DESMONTAJE DE ENGRASADOR. JORNADA 2:30 - 5:00 A.M.</t>
  </si>
  <si>
    <t>PA4</t>
  </si>
  <si>
    <t>PARTIDA ALZADA A JUSTIFICAR PARA ACTUACIONES/MATERIALES ADICIONALES</t>
  </si>
  <si>
    <t>Total 02.02.04</t>
  </si>
  <si>
    <t>Total 02.02</t>
  </si>
  <si>
    <t>02.03</t>
  </si>
  <si>
    <t>MONTAJE DE VÍA Y FORMACIÓN DE PLATAFORMA</t>
  </si>
  <si>
    <t>02.03.01</t>
  </si>
  <si>
    <t>MONTAJE DE VÍA, APARATOS Y ELEMENTOS AUXILIARES</t>
  </si>
  <si>
    <t>02.03.01.01</t>
  </si>
  <si>
    <t>MONTAJE DE APARATOS DE VÍA</t>
  </si>
  <si>
    <t>VM0750</t>
  </si>
  <si>
    <t>MONTAJE DE DESVÍO DE TECNOLOGÍA ALTA COMPLETO. CON CIERRE</t>
  </si>
  <si>
    <t>VC0100</t>
  </si>
  <si>
    <t>CARGA, TRANSPORTE Y DESCARGA DE DESVÍO EN TÚNEL DE VÍA DOBLE. JORNADA 2:30 - 5:00 A.M.</t>
  </si>
  <si>
    <t>VC0090</t>
  </si>
  <si>
    <t>CARGA, TRANSPORTE Y DESCARGA DE DESVÍO EN TÚNEL DE VÍA DOBLE. CON CIERRE</t>
  </si>
  <si>
    <t>VM0770</t>
  </si>
  <si>
    <t>MONTAJE DE DIAGONAL ELÁSTICA PARA ENTREVÍA DE 1400MM. MONTAJE TOP-DOWN CON CIERRE</t>
  </si>
  <si>
    <t>VM0771</t>
  </si>
  <si>
    <t>MONTAJE DE DIAGONAL ELÁSTICA PARA ENTREVÍA DE 1400MM. MONTAJE BOTTOM-UP. CON CIERRE</t>
  </si>
  <si>
    <t>VM0781</t>
  </si>
  <si>
    <t>MONTAJE DE DIAGONAL ELÁSTICA PARA ENTREVÍA DE 1400MM. MONTAJE BOTTOM-UP. JORNADA 2:30 - 5:00 A.M.</t>
  </si>
  <si>
    <t>VC0140</t>
  </si>
  <si>
    <t>CARGA, TRANSPORTE Y DESCARGA DE DIAGONAL DE GÁLIBO ESTRECHO. JORNADA 2:30 - 5:00 A.M.</t>
  </si>
  <si>
    <t>VC0130</t>
  </si>
  <si>
    <t>CARGA, TRANSPORTE Y DESCARGA DE DIAGONAL DE GÁLIBO ESTRECHO. CON CIERRE</t>
  </si>
  <si>
    <t>VCONDENA</t>
  </si>
  <si>
    <t>SUMINISTRO Y MONTAJE PIEZA DE CONDENA DE AGUJAS EN ADV</t>
  </si>
  <si>
    <t>VCONDENA2</t>
  </si>
  <si>
    <t>DESMONTAJE PIEZA DE CONDENA DE AGUJAS EN ADV</t>
  </si>
  <si>
    <t>Total 02.03.01.01</t>
  </si>
  <si>
    <t>02.03.01.02</t>
  </si>
  <si>
    <t>MONTAJE DE VÍA</t>
  </si>
  <si>
    <t>AV0030L</t>
  </si>
  <si>
    <t>SUMINISTRO DE CARRIL 54E1</t>
  </si>
  <si>
    <t>VM1080B</t>
  </si>
  <si>
    <t>MONTAJE Y ENGRAPADO DE CARRIL DE VÍA DOBLE SIN TALADROS. CON CIERRE</t>
  </si>
  <si>
    <t>VM1060B</t>
  </si>
  <si>
    <t>MONTAJE Y ENGRAPADO DE CARRIL EN VÍA  CON CONTRACARRIL SIN TALADROS. CON CIERRE</t>
  </si>
  <si>
    <t>VM1070B</t>
  </si>
  <si>
    <t>MONTAJE Y ENGRAPADO DE CARRIL EN VÍA CON CONTRACARRIL SIN TALADROS. JORNADA 2:30 - 5:00 A.M.</t>
  </si>
  <si>
    <t>VM0490</t>
  </si>
  <si>
    <t>ENCOFRADO BAJO CARRIL EN UNIONES Y SOLDADURAS</t>
  </si>
  <si>
    <t>AV0130</t>
  </si>
  <si>
    <t>SUMINISTRO JA DE 6 M, TIPO IVG DE 30º, PARA CARRIL 54E1</t>
  </si>
  <si>
    <t>VM1000</t>
  </si>
  <si>
    <t>MONTAJE JA DE 6 M, TIPO IVG DE 30º, PARA CARRIL 54 O 60E1. CON CIERRE</t>
  </si>
  <si>
    <t>VM0310</t>
  </si>
  <si>
    <t>CONEXIONADO DE CARRIL O JA PARA SEÑALES. CON CIERRE</t>
  </si>
  <si>
    <t>VM0320</t>
  </si>
  <si>
    <t>CONEXIONADO DE CARRIL O JA PARA SEÑALES. JORNADA 2:30 - 5:00 A.M.</t>
  </si>
  <si>
    <t>VC0150</t>
  </si>
  <si>
    <t>CARGA, TRANSPORTE Y DESCARGA DE JUNTAS Y CARRIL EN VÍA DOBLE. CON CIERRE</t>
  </si>
  <si>
    <t>VC0160</t>
  </si>
  <si>
    <t>CARGA, TRANSPORTE Y DESCARGA DE JUNTAS Y CARRIL EN VÍA DOBLE. JORNADA 2:30 - 5:00 A.M.</t>
  </si>
  <si>
    <t>AV0020NL</t>
  </si>
  <si>
    <t>SUMINISTRO CONTRACARRIL TIPO UIC33 (33 E1)</t>
  </si>
  <si>
    <t>VM0670</t>
  </si>
  <si>
    <t>MONTAJE CONTRACARRIL TIPO UIC33 (33 E1). CON CIERRE</t>
  </si>
  <si>
    <t>VC0010</t>
  </si>
  <si>
    <t>CARGA, TRANSPORTE Y DESCARGA CONTRACARRIL EN VÍA DOBLE. CON CIERRE</t>
  </si>
  <si>
    <t>VC0020</t>
  </si>
  <si>
    <t>CARGA, TRANSPORTE Y DESCARGA CONTRACARRIL EN VÍA DOBLE. JORNADA 2:30 - 5:00 A.M.</t>
  </si>
  <si>
    <t>PA9</t>
  </si>
  <si>
    <t>PARTIDA ALZADA MODIFICACIÓN DE LOS SISTEMAS DE VÍA</t>
  </si>
  <si>
    <t>Total 02.03.01.02</t>
  </si>
  <si>
    <t>02.03.01.03</t>
  </si>
  <si>
    <t>MONTAJE DE ELEMENTOS DE SUJECIÓN</t>
  </si>
  <si>
    <t>02.03.01.03.01</t>
  </si>
  <si>
    <t>AV0265</t>
  </si>
  <si>
    <t>SUMINISTRO PLACA DE ALTA ATENUACIÓN DE VIBRACIONES PARA CARRIL 54E1 PARA HORMIGONADO (MONTAJE TOP-DOWN)</t>
  </si>
  <si>
    <t>AV0260</t>
  </si>
  <si>
    <t>SUMINISTRO PLACA DE FIJACIÓN DIRECTA ADHERIZADA PARA CARRIL 54E1 PARA MONTAJE TOP-DOWN</t>
  </si>
  <si>
    <t>AV0211</t>
  </si>
  <si>
    <t>SUMINISTRO PLACA DE FIJACIÓN DIRECTA CONJUNTA CARRIL CON CONTRACARRIL MONTAJE TOP-DOWN</t>
  </si>
  <si>
    <t>AV0212</t>
  </si>
  <si>
    <t>SUMINISTRO PLACA DE ALTA ATENUACIÓN DE VIBRAC. CONJUNTA CARRIL CON CONTRACARRIL MONTAJE TOP-DOWN</t>
  </si>
  <si>
    <t>VM0855</t>
  </si>
  <si>
    <t>MONTAJE DE PLACA DE ALTA ATENUACIÓN DE VIBRACIONES PARA HORMIGONADO (MONTAJE TOP-DOWN). CON CIERRE</t>
  </si>
  <si>
    <t>VM0865</t>
  </si>
  <si>
    <t>MONTAJE DE PLACA DE ALTA ATENUACIÓN DE VIBRACIONES PARA HORMIGONADO (MONTAJE TOP-DOWN). JORNADA 2:30 - 5:00 A.M.</t>
  </si>
  <si>
    <t>VM0850C</t>
  </si>
  <si>
    <t>MONTAJE DE PLACA ADH PARA HORMIGONADO (MONTAJE TOP-DOWN). CON CIERRE</t>
  </si>
  <si>
    <t>VM0860C</t>
  </si>
  <si>
    <t>MONTAJE DE PLACA ADH PARA HORMIGONADO (MONTAJE TOP-DOWN). JORNADA 2:30 - 5:00 A.M.</t>
  </si>
  <si>
    <t>VM0911</t>
  </si>
  <si>
    <t>MONTAJE DE PLACA PARA CARRIL Y CONTRACARRIL PARA HORMIGONADO (MONTAJE TOP-DOWN). CON CIERRE</t>
  </si>
  <si>
    <t>VM0921</t>
  </si>
  <si>
    <t>MONTAJE DE PLACA PARA CARRIL Y CONTRACARRIL PARA HORMIGONADO (MONTAJE TOP-DOWN). JORNADA 2:30 - 5:00 A.M.</t>
  </si>
  <si>
    <t>VM0912</t>
  </si>
  <si>
    <t>MONTAJE DE PLACA ALTA ATENUACIÓN VIBR. PARA CARRIL Y CC PARA HORMIGONADO (TOP-DOWN). CON CIERRE</t>
  </si>
  <si>
    <t>VM0921C</t>
  </si>
  <si>
    <t>MONTAJE DE PLACA  ALTA ATENUACIÓN VIBR. PARA CARRIL Y CONTRACARRIL PARA HORMIGONADO (MONTAJE TOP-DOWN). JORNADA 2:30 - 5:00 A.M.</t>
  </si>
  <si>
    <t>Total 02.03.01.03.01</t>
  </si>
  <si>
    <t>02.03.01.03.02</t>
  </si>
  <si>
    <t>AV0270</t>
  </si>
  <si>
    <t>SUMINISTRO PLACA DE FIJACIÓN DIRECTA ADHERIZADA PARA CARRIL 54E1 PARA MONTAJE BOTTOM-UP</t>
  </si>
  <si>
    <t>AV0210</t>
  </si>
  <si>
    <t>SUMINISTRO PLACA DE FIJACIÓN DIRECTA CONJUNTA CARRIL CON CONTRACARRIL MONTAJE BOTTOM-UP</t>
  </si>
  <si>
    <t>AV0213</t>
  </si>
  <si>
    <t>SUMINISTRO PLACA DE ALTA ATENUACIÓN DE VIBRAC. CONJUNTA CARRIL CON CONTRACARRIL MONTAJE BOTTOM-UP</t>
  </si>
  <si>
    <t>AV0275</t>
  </si>
  <si>
    <t>SUMINISTRO PLACA DE ALTA ATENUACIÓN DE VIBRACIONES PARA CARRIL 54E1 PARA MONTAJE BOTTOM-UP</t>
  </si>
  <si>
    <t>AV0300</t>
  </si>
  <si>
    <t>SUMINISTRO PLACA EXENTA DE FIJACIÓN DIRECTA PARA CONTRACARRIL</t>
  </si>
  <si>
    <t>VM0024</t>
  </si>
  <si>
    <t>PREPARACIÓN DE SUELO, FORMACIÓN DE DADO Y MONTAJE DE PLACA ADH . (BOTTOM-UP). CON CIERRE</t>
  </si>
  <si>
    <t>VM0023</t>
  </si>
  <si>
    <t>PREPARACIÓN DE SUELO, FORMACIÓN DE DADO Y MONTAJE DE PLACA ADH . (BOTTOM-UP).  2:30 A 5:00 A.M.</t>
  </si>
  <si>
    <t>VM0022</t>
  </si>
  <si>
    <t>PREPARACIÓN DE SUELO, FORMACIÓN DE DADO Y MONTAJE DE PLACA CONJUNTA ADH CARRIL+CONTRACARRIL (BOTTOM-UP). CON CIERRE</t>
  </si>
  <si>
    <t>VM0021</t>
  </si>
  <si>
    <t>PREPARACIÓN DE SUELO, FORMACIÓN DE DADO Y MONTAJE DE PLACA  CONJUNTA ADH CARRIL+CONTRACARRIL. JORNADA 2:30-5:00 A.M.</t>
  </si>
  <si>
    <t>VM1740B</t>
  </si>
  <si>
    <t>PREPARACIÓN DE SUELO, FORMACIÓN DE DADO Y MONTAJE DE PLACA CONJUNTA AAVIBRACIONES CARRIL+CONTRACARRIL (BOTTOM-UP). CON CIERRE</t>
  </si>
  <si>
    <t>VM1730B</t>
  </si>
  <si>
    <t>PREPARACIÓN DE SUELO, FORMACIÓN DE DADO Y MONTAJE DE PLACA  CONJUNTA AAVIBRACIONES CARRIL+CONTRACARRIL. JORNADA 2:30-5:00 A.M.</t>
  </si>
  <si>
    <t>VM0029</t>
  </si>
  <si>
    <t>PREPARACIÓN DE SUELO, FORMACIÓN DE DADO Y MONTAJE DE PLACA DE ALTA ATENUACIÓN DE VIBRACIONES. (BOTTOM-UP). CON CIERRE</t>
  </si>
  <si>
    <t>VM0028</t>
  </si>
  <si>
    <t>PREPARACIÓN DE SUELO, FORMACIÓN DE DADO Y MONTAJE DE PLACA DE ALTA ATENUAC DE VIBRACIONES. (BOTTOM-UP).  2:30 A 5:00 A.M.</t>
  </si>
  <si>
    <t>VM1780</t>
  </si>
  <si>
    <t>PREPARACIÓN DE SUELO, FORMACIÓN DE DADO Y MONTAJE DE PLACA EXENTA PARA CC. CON CIERRE</t>
  </si>
  <si>
    <t>VM1770</t>
  </si>
  <si>
    <t>PREPARACIÓN DE SUELO, FORMACIÓN DE DADO Y MONTAJE DE PLACA EXENTA  PARA CC. JORNADA 2:30 -5:00 A.M.</t>
  </si>
  <si>
    <t>N117</t>
  </si>
  <si>
    <t>PICADO, ARMADO Y HORMIG. DE CUNA PARA ADAPTACIÓN DE LA PLACA CONJUNTA CARRIL+CC EN ZONA DE CUNA.  CON CIERRE</t>
  </si>
  <si>
    <t>VD0480</t>
  </si>
  <si>
    <t>REBAJE DE LA PLATAFORMA PARA ALOJAR PLACA. CON CIERRE</t>
  </si>
  <si>
    <t>VD0490</t>
  </si>
  <si>
    <t>REBAJE DE LA PLATAFORMA PARA ALOJAR PLACA. JORNADA 2:30 - 5:00 A.M.</t>
  </si>
  <si>
    <t>AV0200</t>
  </si>
  <si>
    <t>SUMINISTRO PERNOS, TUERCAS Y ARANDELAS PARA MONTAJE BOTTOM-UP DE PLACA ADHERIZADA O EQUIVALENTE</t>
  </si>
  <si>
    <t>VM1760ADV</t>
  </si>
  <si>
    <t>PREPARACIÓN DE SUELO, FORMACIÓN DE DADO Y MONTAJE DE PLACA DE DIMENSIONES ADAPTADAS A ADV. CON CIERRE</t>
  </si>
  <si>
    <t>Total 02.03.01.03.02</t>
  </si>
  <si>
    <t>02.03.01.03.03</t>
  </si>
  <si>
    <t>CARGA, TRANSPORTE Y DESCARGA</t>
  </si>
  <si>
    <t>VC0180</t>
  </si>
  <si>
    <t>CARGA, TRANSPORTE Y DESCARGA DE TACOS/PLACAS EN VÍA DOBLE. CON CIERRE</t>
  </si>
  <si>
    <t>VC0190</t>
  </si>
  <si>
    <t>CARGA, TRANSPORTE Y DESCARGA DE TACOS/PLACAS EN VÍA DOBLE. JORNADA 2:30 - 5:00 A.M.</t>
  </si>
  <si>
    <t>Total 02.03.01.03.03</t>
  </si>
  <si>
    <t>Total 02.03.01.03</t>
  </si>
  <si>
    <t>02.03.01.04</t>
  </si>
  <si>
    <t>OTROS ELEMENTOS</t>
  </si>
  <si>
    <t>N400</t>
  </si>
  <si>
    <t>SUMINISTRO Y MONTAJE DE TUBO CORRUGADO Ø 90 MM. CON CIERRE</t>
  </si>
  <si>
    <t>N401</t>
  </si>
  <si>
    <t>SUMINISTRO Y MONTAJE DE TUBO CORRUGADO Ø 110 MM. CON CIERRE</t>
  </si>
  <si>
    <t>VM0810</t>
  </si>
  <si>
    <t>MONTAJE DE ENGRASADOR. CON CIERRE</t>
  </si>
  <si>
    <t>VM0820</t>
  </si>
  <si>
    <t>MONTAJE DE ENGRASADOR. JORNADA 2:30 - 5:00 A.M.</t>
  </si>
  <si>
    <t>Total 02.03.01.04</t>
  </si>
  <si>
    <t>Total 02.03.01</t>
  </si>
  <si>
    <t>02.03.02</t>
  </si>
  <si>
    <t>TRATAMIENTO ANTIVIBRATORIO</t>
  </si>
  <si>
    <t>AV0330</t>
  </si>
  <si>
    <t>SUMINISTRO DE MANTA ELASTOMÉRICA SYLOMER O EQUIVALENTE DE 2,5 CM DE ESPESOR</t>
  </si>
  <si>
    <t>VM0825</t>
  </si>
  <si>
    <t>MONTAJE DE MANTA ELASTOMÉRICA EN CONTRABÓVEDA. CON CIERRE</t>
  </si>
  <si>
    <t>VM0010</t>
  </si>
  <si>
    <t>ACERO CORRUGADO PARA TRAT. ANTIVIBRATORIO CONTRABÓVEDA. CON CIERRE</t>
  </si>
  <si>
    <t>N118</t>
  </si>
  <si>
    <t>REGULARIZACIÓN DE CONTRABOVEDA PARA ADAPTACIÓN DE MANTA. CON CIERRE</t>
  </si>
  <si>
    <t>Total 02.03.02</t>
  </si>
  <si>
    <t>02.03.03</t>
  </si>
  <si>
    <t>SOLDADURAS</t>
  </si>
  <si>
    <t>VM0430</t>
  </si>
  <si>
    <t>EJECUCIÓN DE SOLDADURA ALUMINOTÉRMICA EN CARRIL 54E1 O 60E1. CON CIERRE</t>
  </si>
  <si>
    <t>VM0440</t>
  </si>
  <si>
    <t>EJECUCIÓN DE SOLDADURA ALUMINOTÉRMICA EN CARRIL 54E1 O 60E1. JORNADA 2:30 - 5:00 A.M.</t>
  </si>
  <si>
    <t>VM0450</t>
  </si>
  <si>
    <t>EJECUCIÓN DE SOLDADURA ALUMINOTÉRMICA EN CARRIL CON CC O INTERNA DE APARATOS DE VÍA. CON CIERRE</t>
  </si>
  <si>
    <t>VM0460</t>
  </si>
  <si>
    <t>EJECUCIÓN DE SOLDADURA ALUMINOTÉRMICA EN CARRIL CON CC O INTERNA DE APARATOS DE VÍA. JORNADA 2:30 - 5:00 A.M.</t>
  </si>
  <si>
    <t>VM0470</t>
  </si>
  <si>
    <t>EJECUCIÓN DE SOLDADURA ELÉCTRICA EN CARRIL. DIURNO EN DEPÓSITO</t>
  </si>
  <si>
    <t>VM0471</t>
  </si>
  <si>
    <t>EJECUCIÓN DE SOLDADURA ELÉCTRICA EN CARRIL EN TÚNEL. DIURNO</t>
  </si>
  <si>
    <t>VM0480</t>
  </si>
  <si>
    <t>EJECUCIÓN DE SOLDADURA ELÉCTRICA EN CARRIL EN TÚNEL. JORNADA 2:30 - 5:00 A.M.</t>
  </si>
  <si>
    <t>VM0461</t>
  </si>
  <si>
    <t>EJECUCIÓN DE SOLDADURA ALUMINOTÉRMICA EN CARRIL ENDURECIDO R350HT CON CC O INTERNA DE APARATOS DE VÍA. JORNADA 2:30 - 5:00 A.M.</t>
  </si>
  <si>
    <t>VB0010B</t>
  </si>
  <si>
    <t>LIBERACIÓN DE TENSIONES MEDIANTE TENSORES HIDRÁULICOS.</t>
  </si>
  <si>
    <t>Total 02.03.03</t>
  </si>
  <si>
    <t>02.03.04</t>
  </si>
  <si>
    <t>SANEAMIENTO Y DRENAJE</t>
  </si>
  <si>
    <t>02.03.04.01</t>
  </si>
  <si>
    <t>N119</t>
  </si>
  <si>
    <t>SUMINISTRO DE REJILLA METÁLICA DE 1000X300 MM PARA CANAL CENTRAL.</t>
  </si>
  <si>
    <t>N120</t>
  </si>
  <si>
    <t>MONTAJE DE REJILLA METÁLICA PARA CANAL CENTRAL CON CERCO. CON CIERRE</t>
  </si>
  <si>
    <t>N121</t>
  </si>
  <si>
    <t>CONTRUCCIÓN DE FONDO DE CANAL CENTRAL.</t>
  </si>
  <si>
    <t>VI0050</t>
  </si>
  <si>
    <t>EJECUCIÓN ARQUETA DE PASO, A HORMIGONAR. CON CIERRE</t>
  </si>
  <si>
    <t>N122</t>
  </si>
  <si>
    <t>DRENAJE SUBTERRÁNEO Y REGULACIÓN DE CONTRABOVEDA. CON CIERRE</t>
  </si>
  <si>
    <t>VS0040</t>
  </si>
  <si>
    <t>DRENAJE SUBTERRÁNEO Y REGULACIÓN DE CONTRABOVEDA. JORNADA 2:30 - 5:00</t>
  </si>
  <si>
    <t>N123</t>
  </si>
  <si>
    <t>PROTECCIÓN DE ACOMETIDAS EN ARQUETAS QUE VIERTEN A RED DE ALCANTARILLADO EXTERIOR. CON CIERRE</t>
  </si>
  <si>
    <t>VS0180</t>
  </si>
  <si>
    <t>IMPERMEABILIZACION CANAL CENTRAL. JORNADA 2:30 - 5:00</t>
  </si>
  <si>
    <t>N124</t>
  </si>
  <si>
    <t>IMPERMEABILIZACION CANAL CENTRAL. CON CIERRE</t>
  </si>
  <si>
    <t>PA6</t>
  </si>
  <si>
    <t>PARTIDA ALZADA PARA CORRECIÓN DEL DRENAJE. A JUSTIFICAR</t>
  </si>
  <si>
    <t>Total 02.03.04.01</t>
  </si>
  <si>
    <t>02.03.04.02</t>
  </si>
  <si>
    <t>N125</t>
  </si>
  <si>
    <t>SUMINISTRO DE REJILLA METÁLICA DE 1000X250 MM PARA CANAL CENTRAL.</t>
  </si>
  <si>
    <t>N126</t>
  </si>
  <si>
    <t>MONTAJE DE REJILLA METÁLICA PARA CANAL CENTRAL SIN CERCO. CON CIERRE</t>
  </si>
  <si>
    <t>N130</t>
  </si>
  <si>
    <t>REPARACION DE CANAL DE DRENAJE DE ENTREVÍA S/TRAMEX. CON CIERRE</t>
  </si>
  <si>
    <t>N131</t>
  </si>
  <si>
    <t>RENOVACIÓN DE CERCO ANGULAR DE LA CANAL CENTRAL. CON CIERRE</t>
  </si>
  <si>
    <t>VI0070</t>
  </si>
  <si>
    <t>EJECUCIÓN ARQUETA DE PASO, CON PICADO DE PLATAFORMA. CON CIERRE</t>
  </si>
  <si>
    <t>VM1330_modif</t>
  </si>
  <si>
    <t>REUBICACIÓN DRENAJE TRANSVERSAL DE LA ZONA DE OBRA. CON CIERRE</t>
  </si>
  <si>
    <t>VS0310</t>
  </si>
  <si>
    <t>ENSANCHE Y PROFUNDIZACIÓN DE CANALES LONGITUDINALES Y TRANSVERSALES. CON CIERRE.</t>
  </si>
  <si>
    <t>N133</t>
  </si>
  <si>
    <t>TAPAS DE ARQUETA O TRAMEX CANAL DE ENTREVÍA &lt;0,5 M2. CON CIERRE.</t>
  </si>
  <si>
    <t>Total 02.03.04.02</t>
  </si>
  <si>
    <t>Total 02.03.04</t>
  </si>
  <si>
    <t>02.03.05</t>
  </si>
  <si>
    <t>HORMIGONADO</t>
  </si>
  <si>
    <t>VM0530</t>
  </si>
  <si>
    <t>HORMIGÓN HA / HM-25/20/B/XC3 ó HA / HM-25/20/F/XC3 DE CENTRAL CON BOMBEO ESTAC. EN VÍA DOBLE. CON CIERRE</t>
  </si>
  <si>
    <t>VM0532</t>
  </si>
  <si>
    <t>HORMIGÓN HMF-35/P-1,5-1/F/12,5-60/XC3 DE CENTRAL CON BOMBEO ESTAC. CON FIBRAS POLIPROPILENO. CON CIERRE</t>
  </si>
  <si>
    <t>VM0540</t>
  </si>
  <si>
    <t>HORMIGÓN HA / HM-25/20/B/XC3 O HA / HM-25/20/F/XC3 DE CENTRAL CON BOMBEO ESTAC. EN VÍA DOBLE. JORNADA 2:30 - 5:00 A.M.</t>
  </si>
  <si>
    <t>VM0545</t>
  </si>
  <si>
    <t>HORMIGÓN HA-35/B/20/XA2, CON CEMENTO SR DE CENTRAL CON BOMBEO. CON CIERRE</t>
  </si>
  <si>
    <t>VM0546</t>
  </si>
  <si>
    <t>HORMIGÓN HMF-35/P-1,5-1/F/12,5-60/XC3+XA2, CON CEMENTO SR DE CENTRAL CON BOMBEO. CON CIERRE</t>
  </si>
  <si>
    <t>Total 02.03.05</t>
  </si>
  <si>
    <t>02.03.06</t>
  </si>
  <si>
    <t>ALINEACIÓN Y NIVELACIÓN</t>
  </si>
  <si>
    <t>VM0110</t>
  </si>
  <si>
    <t>ALINEACIÓN Y NIVELACIÓN AUXILIAR DE DESVÍO. CON CIERRE</t>
  </si>
  <si>
    <t>VM0130</t>
  </si>
  <si>
    <t>ALINEACIÓN Y NIVELACIÓN AUXILIAR DE DIAGONAL. CON CIERRE</t>
  </si>
  <si>
    <t>VM0151</t>
  </si>
  <si>
    <t>ALINEACIÓN Y NIVELACIÓN CON CARRO DE VÍA SENCILLA Y PLACAS A 0,60 m CON CIERRE</t>
  </si>
  <si>
    <t>VM0161</t>
  </si>
  <si>
    <t>ALINEACIÓN Y NIVELACIÓN CON CARRO DE VÍA SENCILLA Y PLACAS A 0,60 M. JORNADA 2:30 - 5:00 A.M.</t>
  </si>
  <si>
    <t>VM0171</t>
  </si>
  <si>
    <t>ALINEACIÓN, NIVELACIÓN Y FLECHADO CON CARRO, DE VÍA CON CC Y PLACAS A 0,60 M, VÍA EN PLACA. CON CIERRE</t>
  </si>
  <si>
    <t>VM0181</t>
  </si>
  <si>
    <t>ALINEACIÓN, NIVELACIÓN Y FLECHADO CON CARRO, DE VÍA CON CC Y PLACAS A 0,60 M. VÍA EN PLACA. JORNADA 2:30 - 5:00 A.M.</t>
  </si>
  <si>
    <t>PA5</t>
  </si>
  <si>
    <t>PARTIDA ALZADA CORRECCIÓN Y ADECUACIÓN ADV Y CARRIL. A JUSTIFICAR</t>
  </si>
  <si>
    <t>Total 02.03.06</t>
  </si>
  <si>
    <t>02.03.07</t>
  </si>
  <si>
    <t>ACTUACIONES AUXILIARES EN INFRAESTRUCTURA</t>
  </si>
  <si>
    <t>FRESCARR</t>
  </si>
  <si>
    <t>FRESADO SUPERFICIAL DE CARRIL</t>
  </si>
  <si>
    <t>VM1170</t>
  </si>
  <si>
    <t>PLACA KILOMÉTRICA POR DECÁMETROS CON DESLIZADERA DE NIVELACIÓN. CON CIERRE</t>
  </si>
  <si>
    <t>N127</t>
  </si>
  <si>
    <t>PICADO DE CONTRABOVEDA Y REMATE CON MORTERO ALTA RESISTENCIA. CON CIERRE</t>
  </si>
  <si>
    <t>VS1080</t>
  </si>
  <si>
    <t>PICADO DE CONTRABOVEDA Y REMATE CON MORTERO ALTA RESISTENCIA. JORNADA 2:30 - 5:00</t>
  </si>
  <si>
    <t>N128</t>
  </si>
  <si>
    <t>REPARACIÓN DE LOSA CON MORTERO ALTA RESISTENCIA. CON CIERRE</t>
  </si>
  <si>
    <t>N136</t>
  </si>
  <si>
    <t>ROZADO DE HASTIAL DEL TUNEL Y ENFOSCADO. CON CIERRE</t>
  </si>
  <si>
    <t>VS1100</t>
  </si>
  <si>
    <t>ROZADO DE HASTIAL DEL TUNEL Y ENFOSCADO. JORNADA 2:30 - 5:00</t>
  </si>
  <si>
    <t>Hdren</t>
  </si>
  <si>
    <t>HORMIGÓN POROSO DRENANTE HM-20 EN BASE DE HASTIAL</t>
  </si>
  <si>
    <t>PA7</t>
  </si>
  <si>
    <t>PARTIDA ALZADA ZONAS ADYACENTES A LA OBRA. A JUSTIFICAR</t>
  </si>
  <si>
    <t>PA8</t>
  </si>
  <si>
    <t>PARTIDA ALZADA ROZADO, SANEO O REFUERZO DEL TÚNEL. A JUSTIFICAR</t>
  </si>
  <si>
    <t>Total 02.03.07</t>
  </si>
  <si>
    <t>Total 02.03</t>
  </si>
  <si>
    <t>02.04</t>
  </si>
  <si>
    <t>LIMPIEZA Y DESATRANCOS</t>
  </si>
  <si>
    <t>VL0010</t>
  </si>
  <si>
    <t>DESATRANCO/LIMPIEZA DE ARQUETAS Y CANALES. CON CIERRE</t>
  </si>
  <si>
    <t>VL0026</t>
  </si>
  <si>
    <t>DESATRANCO/LIMPIEZA DE DRENAJE SUBTERRÁNEO. CON CIERRE</t>
  </si>
  <si>
    <t>VL0080</t>
  </si>
  <si>
    <t>LIMPIEZA DE PLACAS DE KILOMETRAJE/ PIQUETES O SIMILARES. CON CIERRE</t>
  </si>
  <si>
    <t>VL0110</t>
  </si>
  <si>
    <t>LIMPIEZA FINAL DE LA ZONA DE OBRAS. CON CIERRE</t>
  </si>
  <si>
    <t>VL0120</t>
  </si>
  <si>
    <t>LIMPIEZA FINAL DE LA ZONA DE OBRAS. JORNADA 2:30 - 5:00 A.M.</t>
  </si>
  <si>
    <t>N137B</t>
  </si>
  <si>
    <t>LIMPIEZA FINAL DE LAS ESTACIONES.</t>
  </si>
  <si>
    <t>Total 02.04</t>
  </si>
  <si>
    <t>Total 02</t>
  </si>
  <si>
    <t>03</t>
  </si>
  <si>
    <t>OBRA CIVIL</t>
  </si>
  <si>
    <t>03.01</t>
  </si>
  <si>
    <t>ADECUACIÓN BORDE DE ANDÉN ESTACIONES</t>
  </si>
  <si>
    <t>TOP01</t>
  </si>
  <si>
    <t>TOPOGRAFÍA Y REPLANTEOS</t>
  </si>
  <si>
    <t>ED0170</t>
  </si>
  <si>
    <t>DESMONTAJE DE CARTEL DE AVISOS METÁLICO. (NOCTURNO)</t>
  </si>
  <si>
    <t>MONCAR</t>
  </si>
  <si>
    <t>MONTAJE DE CARTEL DE AVISOS METÁLICO. (NOCTURNO)</t>
  </si>
  <si>
    <t>ED0120</t>
  </si>
  <si>
    <t>DESMONTAJE DE BARANDILLA. (NOCTURNO)</t>
  </si>
  <si>
    <t>MONBAR</t>
  </si>
  <si>
    <t>MONTAJE DE BARANDILLA. (NOCTURNO)</t>
  </si>
  <si>
    <t>ED0330</t>
  </si>
  <si>
    <t>DESMONTAJE DE ESPEJO DE PIÑÓN. (NOCTURNO)</t>
  </si>
  <si>
    <t>EK0150</t>
  </si>
  <si>
    <t>MONTAJE DE ESPEJO DE PIÑÓN, NOCTURNO</t>
  </si>
  <si>
    <t>EGC0020</t>
  </si>
  <si>
    <t>CORTE DE PAVIMENTO DE TERRAZO O BALDOSA CON RADIAL (NOCTURNO)</t>
  </si>
  <si>
    <t>EGC0040</t>
  </si>
  <si>
    <t>DEMOLICIÓN DE SOLADO DE PAVIMENTO HASTA 10 CM DE ESPESOR (NOCTURNO)</t>
  </si>
  <si>
    <t>EL0680</t>
  </si>
  <si>
    <t>DESMONTAJE DE PIEZA PREFABRICADA DE BORDE DE ANDÉN (NOCTURNO)</t>
  </si>
  <si>
    <t>EGA0060</t>
  </si>
  <si>
    <t>RECRECIDO DE MORTERO RÁPIDO HASTA 10 CM DE ESPESOR (NOCTURNO)</t>
  </si>
  <si>
    <t>EP0350</t>
  </si>
  <si>
    <t>SOLADO DE GRES PORCELÁNICO 40X40 / 60X60 CM (NOCTURNO)</t>
  </si>
  <si>
    <t>EVP0370</t>
  </si>
  <si>
    <t>SOLADO DE TERRAZO U/INTENSO MICROGRANO 40X40 (NOCTURNO)</t>
  </si>
  <si>
    <t>EVP0150</t>
  </si>
  <si>
    <t>PULIDO, ABRILLANTADO Y LIMPIEZA DE SOLADO DE TERRAZO. (NOCTURNO)</t>
  </si>
  <si>
    <t>EGA0180</t>
  </si>
  <si>
    <t>SUMINISTRO E INSTALACIÓN DE PAVIMENTO TACTOVISUAL CERÁMICO AMARILLO DE BORDE DE ANDÉN (NOCTURNO)</t>
  </si>
  <si>
    <t>EVP0040</t>
  </si>
  <si>
    <t>BORDE DE ANDEN DE GRANITO. (NOCTURNO)</t>
  </si>
  <si>
    <t>EVP0060</t>
  </si>
  <si>
    <t>INCREMENTO SOBRE PRECIO DE SOLADO DE GRANITO.</t>
  </si>
  <si>
    <t>NEHI0160</t>
  </si>
  <si>
    <t>FRENTE DE BORDE DE ANDÉN DE ACERO INOXIDABLE (NOCTURNO)</t>
  </si>
  <si>
    <t>EL0210</t>
  </si>
  <si>
    <t>DEMOLICION DE ANDEN INCLUSO CIMENTACION Y RELLENO</t>
  </si>
  <si>
    <t>EE0190</t>
  </si>
  <si>
    <t>ANDEN FORMADO CON FORJADO DE VIGUETAS</t>
  </si>
  <si>
    <t>Total 03.01</t>
  </si>
  <si>
    <t>03.02</t>
  </si>
  <si>
    <t>REPARACIONES PUNTUALES REVESTIMIENTO TÚNEL</t>
  </si>
  <si>
    <t>03.02.01</t>
  </si>
  <si>
    <t>IMPERMEABILIZACIÓN CON LAMA FV Y RESINAS DE POLIESTER EN ANDENES..(NOCTURNO)</t>
  </si>
  <si>
    <t>03.02.02</t>
  </si>
  <si>
    <t>JORNADA AGENTE CORTE TRACCIÓN</t>
  </si>
  <si>
    <t>03.02.03</t>
  </si>
  <si>
    <t>SANEO Y LIMPIEZA EN  INTRADÓS CON CHORRO DE AGUA A ALTA PRESION NOCTURNO</t>
  </si>
  <si>
    <t>03.02.04</t>
  </si>
  <si>
    <t>LIMPIEZA SUPERFICIE MORTERO NOCTURNO</t>
  </si>
  <si>
    <t>03.02.05</t>
  </si>
  <si>
    <t>PICADO A MANO DEL REVESTIMIENTO ALTERADO EN INTRADÓS DEL TÚNEL NOCTURNO</t>
  </si>
  <si>
    <t>03.02.06</t>
  </si>
  <si>
    <t>PICADO CON MARTILLO NEUMATICO DEL REVESTIMIENTO ALTERADO EN EL INTRADOS DEL TUNEL NOCTURNO</t>
  </si>
  <si>
    <t>03.02.07</t>
  </si>
  <si>
    <t>RELLENO HUECOS CON MORTERO SIN RETRACCIÓN NOCTURNO</t>
  </si>
  <si>
    <t>03.02.08</t>
  </si>
  <si>
    <t>HORMIGON PROYECTADO (GUNITADO), NOCTURNO</t>
  </si>
  <si>
    <t>03.02.09</t>
  </si>
  <si>
    <t>MALLA 15X15 CM D=5 MM. NOCTURNO</t>
  </si>
  <si>
    <t>03.02.10</t>
  </si>
  <si>
    <t>ANCLAJE MECÁNICO HILTI HSA M12X100 O EQUIVALENTE. NOCTURNO</t>
  </si>
  <si>
    <t>03.02.11</t>
  </si>
  <si>
    <t>TALADRO S/HORMIGÓN O MAMPOSTERÍA D&lt;100 MM NOCTURNO</t>
  </si>
  <si>
    <t>03.02.12</t>
  </si>
  <si>
    <t>INYECCION EN TALADRO NOCTURNO</t>
  </si>
  <si>
    <t>03.02.13</t>
  </si>
  <si>
    <t>DREN DE TIPO CALIFORNIANO COMPLETAMENTE EJECUTADO NOCTURNO</t>
  </si>
  <si>
    <t>03.02.14</t>
  </si>
  <si>
    <t>CANALETA PARA PROTECCIÓN DE CABLES ADOSADOS A LOS PARAMENTOS NOCTURNO</t>
  </si>
  <si>
    <t>03.02.15</t>
  </si>
  <si>
    <t>RETIRADA DE REPIE EN EL HASTIAL DEL TUNEL NOCTURNO</t>
  </si>
  <si>
    <t>03.02.16</t>
  </si>
  <si>
    <t>CARGA/TRAN.PLANTA RCD&lt;20km.MAQ/CAM.ESC.SUCIO</t>
  </si>
  <si>
    <t>Total 03.02</t>
  </si>
  <si>
    <t>Total 03</t>
  </si>
  <si>
    <t>04</t>
  </si>
  <si>
    <t>PROYECTO PARCIAL 1: POZOS DE VENTILACIÓN Y BOMBAS</t>
  </si>
  <si>
    <t>04.01</t>
  </si>
  <si>
    <t>POZOS DE VENTILACIÓN</t>
  </si>
  <si>
    <t>ACTUACIONES EN POZOS DE VENTILACIÓN (TIPOLOGÍA "A")</t>
  </si>
  <si>
    <t>REVISIÓN COMPLETA DEL ESTADO ACTUAL DE LAS INSTALACIONES DEL POZO DE VENTILACIÓN</t>
  </si>
  <si>
    <t>ELEMENTOS DE SEÑALIZACIÓN Y PROTECCIÓN PARA C.G.M.P. DE VENTILADORES Y OTROS COMPONENTES</t>
  </si>
  <si>
    <t>REVISIÓN, LIMPIEZA, ENGRASE Y PUESTA A PUNTO DE EQUIPOS DE VENTILACIÓN Y ELEMENTOS AUXILIARES</t>
  </si>
  <si>
    <t>REVISIÓN COMPLETA DEL ESTADO FINAL DE LAS INSTALACIONES DEL POZO DE VENTILACIÓN, REALIZACIÓN DE PRUEBAS Y PUESTA EN SERVICIO</t>
  </si>
  <si>
    <t>ACTUACIONES EN POZOS DE VENTILACIÓN (TIPOLOGÍA "B")</t>
  </si>
  <si>
    <t>PREPARACIÓN DE INTERIOR DE POZO DE VENTILACIÓN</t>
  </si>
  <si>
    <t>PROTECCIÓN MECÁNICA DE INSTALACIÓN DE COLUMNA SECA EN POZOS DE VENTILACIÓN</t>
  </si>
  <si>
    <t>DESMONTAJE DE VENTILADOR Y ELEMENTOS ASOCIADOS EXISTENTES, CON POSTERIOR MONTAJE</t>
  </si>
  <si>
    <t>DESMONTAJE Y RETIRADA DE SILENCIADOR ACÚSTICO EXISTENTE</t>
  </si>
  <si>
    <t>DESMONTAJE Y RETIRADA DE TRATAMIENTO ACUSTICO FONO-ABSORBENTE EXISTENTE</t>
  </si>
  <si>
    <t>DESMONTAJE DE CONJUNTO DE ÁLABES DIRECTORES, CON POSTERIOR MONTAJE</t>
  </si>
  <si>
    <t>DESMONTAJE Y RETIRADA DE PUERTA ACÚSTICA EXISTENTE</t>
  </si>
  <si>
    <t>DESMONTAJE DE INSTALACIÓN DE ALUMBRADO EXISTENTE, CON POSTERIOR MONTAJE Y REPOSICIÓN</t>
  </si>
  <si>
    <t>DESMONTAJE Y POSTERIOR REPOSICIÓN DE CANALIZACIÓN Y CABLEADO (AS+) PARA ALIMENTACION DE VENTILADOR E INCLINADOR/COMPUERTA</t>
  </si>
  <si>
    <t>DESMONTAJE Y POSTERIOR REPOSICIÓN DE SONDAS Y CANALIZACIÓN Y CABLEADO ELÉCTRICO DE CONTROL (AS)</t>
  </si>
  <si>
    <t>DEMOLICIÓN Y POSTERIOR REPOSICIÓN DE BANCADAS DE VENTILADOR Y SILENCIADOR ACÚSTICO</t>
  </si>
  <si>
    <t>DEMOLICIÓN Y POSTERIOR REPOSICIÓN DE FORJADOS EN SALAS DE VENTILACIÓN</t>
  </si>
  <si>
    <t>DEMOLICIÓN Y POSTERIOR REPOSICIÓN DE TABIQUERÍAS INTERIORES DE FÁBRICA LADRILLO PERFORADO 1/2 PIE</t>
  </si>
  <si>
    <t>DEMOLICIÓN Y POSTERIOR REPOSICIÓN DE TÍMPANO DE FÁBRICA DE LADRILLO PERFORADO DE 1 PIE</t>
  </si>
  <si>
    <t>PROTECCIÓN MECÁNICA DEL SUELO, PARAMENTOS Y EQUIPOS</t>
  </si>
  <si>
    <t>REPOSICIÓN DE ELEMENTOS DE DESAGÜE</t>
  </si>
  <si>
    <t>REPOSICIÓN DE SOLERAS EN SALAS DE VENTILACIÓN</t>
  </si>
  <si>
    <t>IMPERMEABILIZACIÓN CON LÁMINA ANTIHUMEDAD</t>
  </si>
  <si>
    <t>REPOSICIÓN DE SILENCIADOR RECTANGULAR DISIPATIVO PARA UN CAUDAL DE 250.000 M3/H</t>
  </si>
  <si>
    <t>REPOSICIÓN DE TRATAMIENTO ACUSTICO FONOABSORBENTE EN CÁMARA DE REMANSO</t>
  </si>
  <si>
    <t>REPOSICIÓN DE PUERTA ACÚSTICA</t>
  </si>
  <si>
    <t>ACTUACIONES EN POZOS DE VENTILACIÓN (TIPOLOGÍA "C")</t>
  </si>
  <si>
    <t>Total 04.01</t>
  </si>
  <si>
    <t>Total 04</t>
  </si>
  <si>
    <t>05</t>
  </si>
  <si>
    <t>PROYECTO PARCIAL 2: LÍNEA AÉREA</t>
  </si>
  <si>
    <t>05.01</t>
  </si>
  <si>
    <t>TRABAJOS EN ELECTRIFICACIÓN PARA DEJAR FUERA DE SERVICIO EL TRAMO DE OBRAS</t>
  </si>
  <si>
    <t>I40ACX063T</t>
  </si>
  <si>
    <t>Desmontaje barra carril conductor cualquier perfil. En horario nocturno túnel.</t>
  </si>
  <si>
    <t>I40AUX006T</t>
  </si>
  <si>
    <t>Suministro e instalación de puesta a negativo permanente de catenaria rígida. En horario nocturno túnel</t>
  </si>
  <si>
    <t>I41SAMX211T</t>
  </si>
  <si>
    <t>Desmontaje del cable de referencia de negativo de seccionador de línea aérea. En horario nocturno túnel</t>
  </si>
  <si>
    <t>I41KWX070T</t>
  </si>
  <si>
    <t>Desconexión de los cables feeder del Centro de Tracción. En horario nocturno túnel.</t>
  </si>
  <si>
    <t>I41PAX600T</t>
  </si>
  <si>
    <t>Suministro e instalación de protección aislante para placa de negativos.  En horario nocturno túnel.</t>
  </si>
  <si>
    <t>Total 05.01</t>
  </si>
  <si>
    <t>05.02</t>
  </si>
  <si>
    <t>TRABAJOS DE ELECTRIFICACIÓN  EN LA RENOVACIÓN DE DIAGONALES Y DESVÍOS</t>
  </si>
  <si>
    <t>I40AGX211</t>
  </si>
  <si>
    <t>Desmontaje de conjunto de catenaria rígida en diagonal.</t>
  </si>
  <si>
    <t>I40AGX225</t>
  </si>
  <si>
    <t>Desmontaje de conjunto de catenaria rígida en desvio.</t>
  </si>
  <si>
    <t>I40ACX063</t>
  </si>
  <si>
    <t>Desmontaje de barra de carril conductor cualquier perfil</t>
  </si>
  <si>
    <t>I40AUX210</t>
  </si>
  <si>
    <t>Replanteo en túnel de aparato de vía según las especificaciones de Metro de Madrid.</t>
  </si>
  <si>
    <t>I40ADX001</t>
  </si>
  <si>
    <t>Conjunto de ménsula con suspensión de catenaria rígida en túnel.</t>
  </si>
  <si>
    <t>I40ACX001</t>
  </si>
  <si>
    <t>Suministro y montaje de barra carril tipo CR/PER 110R de 10 m.</t>
  </si>
  <si>
    <t>I40ACX005</t>
  </si>
  <si>
    <t>Suministro y montaje de barra de Rampa de carril tipo CR/PER 110R de 4 m.</t>
  </si>
  <si>
    <t>I41KAX003</t>
  </si>
  <si>
    <t>km</t>
  </si>
  <si>
    <t>Suministro e instalación hilo de contacto ovalado de 150 mm² de Cu, en catenaria rígida.</t>
  </si>
  <si>
    <t>I40APX020</t>
  </si>
  <si>
    <t>Conjunto de punto fijo débil de catenaria rígida.</t>
  </si>
  <si>
    <t>I40AGX101</t>
  </si>
  <si>
    <t>Instalación equipo de alimentación a diagonal catenaria rígida</t>
  </si>
  <si>
    <t>I40AGX123</t>
  </si>
  <si>
    <t>Instalación equipo de alimentación a desvio catenaria rígida</t>
  </si>
  <si>
    <t>I40AUX110</t>
  </si>
  <si>
    <t>Modificación de descentramiento y ajuste de la geometria en cantón de catenaria rígida.</t>
  </si>
  <si>
    <t>I40AGX330T</t>
  </si>
  <si>
    <t>Revisión de aguja aérea en aparato de vía con dresina de Metro de Madrid y conductor autorizado. En horario nocturno t</t>
  </si>
  <si>
    <t>I41KWX060</t>
  </si>
  <si>
    <t>Modificación del tendido de cables en hastial de túnel para construcción de nicho.</t>
  </si>
  <si>
    <t>I41KSX006</t>
  </si>
  <si>
    <t>Suministro e instalación de soporte para túnel de 500 mm. de long. con 5 fichas (24-72).</t>
  </si>
  <si>
    <t>I41KSX010</t>
  </si>
  <si>
    <t>Soporte para túnel de 1000 mm. de long. con 9 fichas (24-72).</t>
  </si>
  <si>
    <t>Total 05.02</t>
  </si>
  <si>
    <t>05.03</t>
  </si>
  <si>
    <t>TRABAJOS DE ELECTRIFICACIÓN ASOCIADOS A LA RENOVACIÓN DE LA SUPERESTRUCTURA DE VÍA</t>
  </si>
  <si>
    <t>I40ADX001D</t>
  </si>
  <si>
    <t>Desmontaje de conjunto de ménsula con suspensión de catenaria rígida en túnel.</t>
  </si>
  <si>
    <t>Total 05.03</t>
  </si>
  <si>
    <t>05.04</t>
  </si>
  <si>
    <t>INSTALACIÓN DE CABLE PROTECCIÓN A TIERRA EN SOPORTES DE CATENARIA DE LÍNEA 1</t>
  </si>
  <si>
    <t>I41WTX018</t>
  </si>
  <si>
    <t>Suministro y montaje de conjunto conexión a tierra en soporte de catenaria rígida en túnel</t>
  </si>
  <si>
    <t>I41WTX019</t>
  </si>
  <si>
    <t>Suministro y montaje de conjunto conexión a tierra en soporte de catenaria rígida de estación.</t>
  </si>
  <si>
    <t>I41KH017</t>
  </si>
  <si>
    <t>Anclaje en túnel de cable de tierra aluminio-acero 94-AL1/22-ST1A.</t>
  </si>
  <si>
    <t>I41KH012</t>
  </si>
  <si>
    <t>Suministro y tendido en túnel de cable de tierra aluminio-acero 94-AL1/22-ST1A</t>
  </si>
  <si>
    <t>I41WTX022</t>
  </si>
  <si>
    <t>Conexión de los soportes de catenaria rígida a toma de tierra del CTR.</t>
  </si>
  <si>
    <t>I41WTX024</t>
  </si>
  <si>
    <t>Conexión de los soportes de catenaria rígida a toma de tierra del Seccionador de Tracción.</t>
  </si>
  <si>
    <t>Total 05.04</t>
  </si>
  <si>
    <t>05.05</t>
  </si>
  <si>
    <t>INSTALACIÓN DE CABLE DE PROTECCIÓN A TIERRA EN SOPORTES CABLES DE TÚNEL</t>
  </si>
  <si>
    <t>I41WTX017</t>
  </si>
  <si>
    <t>Suministro e instalación de puesta a tierra de todos los soportes de cables en túnel.</t>
  </si>
  <si>
    <t>I41WTX016</t>
  </si>
  <si>
    <t>Conexíon de la instalación de tierra de soportes cable túnel a la toma de tierra de C.T. de estación.</t>
  </si>
  <si>
    <t>Total 05.05</t>
  </si>
  <si>
    <t>05.06</t>
  </si>
  <si>
    <t>RENOVACIÓN DE CABLE DE FEEDER DE PUENTEO</t>
  </si>
  <si>
    <t>I41KDX001</t>
  </si>
  <si>
    <t>Suministro e instalación de cable cubierto de Al. 3 kV. de 1x630 mm²</t>
  </si>
  <si>
    <t>Total 05.06</t>
  </si>
  <si>
    <t>05.07</t>
  </si>
  <si>
    <t>UNIFICACIÓN DE CANTONES DE CATENARIA RÍGIDA</t>
  </si>
  <si>
    <t>I40AHX150</t>
  </si>
  <si>
    <t>Sustitución de un conjunto de seccionamiento de aire por un perfil de catenaria rígida PAC MM04.</t>
  </si>
  <si>
    <t>I40AHX151</t>
  </si>
  <si>
    <t>Sustitución de un conjunto de seccionamiento de aire por un perfil de catenaria rígida DEL110.</t>
  </si>
  <si>
    <t>I40APX001</t>
  </si>
  <si>
    <t>Conjunto de punto fijo de catenaria rígida.</t>
  </si>
  <si>
    <t>Total 05.07</t>
  </si>
  <si>
    <t>05.08</t>
  </si>
  <si>
    <t>TRABAJOS DE ELECTRIFICACIÓN ASOCIADOS AL DESMONTAJE DE LA PASARELA DE MENENDEZ PELAYO</t>
  </si>
  <si>
    <t>05.08.01</t>
  </si>
  <si>
    <t>DESMONTAJE DE CATENARIA RÍGIDA ALTURA REDUCIDA</t>
  </si>
  <si>
    <t>I41KAX003D</t>
  </si>
  <si>
    <t>Desmontaje de hilo de contacto ovalado de 150 mm² de Cu. en catenaria rígida.</t>
  </si>
  <si>
    <t>I40ACX006D</t>
  </si>
  <si>
    <t>Desmontaje de catenaria rígida CR/PER 80R</t>
  </si>
  <si>
    <t>I40ADX010D</t>
  </si>
  <si>
    <t>Desmontaje de conjunto de ménsula con suspensión de catenaria rígida en estación.</t>
  </si>
  <si>
    <t>I40APX001D</t>
  </si>
  <si>
    <t>Desmontaje de punto fijo de catenaria rígida.</t>
  </si>
  <si>
    <t>Total 05.08.01</t>
  </si>
  <si>
    <t>05.08.02</t>
  </si>
  <si>
    <t>MONTAJE DE CATENARIA RÍGIDA ALTURA NORMALIZADA</t>
  </si>
  <si>
    <t>I40ADX010</t>
  </si>
  <si>
    <t>Conjunto de ménsula con suspensión de catenaria rígida en estación.</t>
  </si>
  <si>
    <t>Total 05.08.02</t>
  </si>
  <si>
    <t>Total 05.08</t>
  </si>
  <si>
    <t>05.09</t>
  </si>
  <si>
    <t>INSTALACIÓN DE CATENARIA RÍGIDA EN COCHERA DE MIGUEL HERNÁNDEZ</t>
  </si>
  <si>
    <t>05.09.01</t>
  </si>
  <si>
    <t>REPLANTEO INICIAL DE OBRA</t>
  </si>
  <si>
    <t>I40AUX200</t>
  </si>
  <si>
    <t>Replanteo de la línea aérea con catenaria rígida en túnel de vía única.</t>
  </si>
  <si>
    <t>Total 05.09.01</t>
  </si>
  <si>
    <t>05.09.02</t>
  </si>
  <si>
    <t>DESMONTAJE DEL SISTEMA DE ELECTRIFICACIÓN</t>
  </si>
  <si>
    <t>I41KWX070</t>
  </si>
  <si>
    <t>Desmontaje y desconexión de los cables feeder de Centro de Tracción</t>
  </si>
  <si>
    <t>I40CBWD020A</t>
  </si>
  <si>
    <t>Desmontaje de Línea aérea tranviaria en túnel, vía sencilla</t>
  </si>
  <si>
    <t>Total 05.09.02</t>
  </si>
  <si>
    <t>05.09.03</t>
  </si>
  <si>
    <t>INSTALACIÓN DE SISTEMA DE ELECTRIFICACIÓN CON CATENARIA RÍGIDA</t>
  </si>
  <si>
    <t>I40AWX001</t>
  </si>
  <si>
    <t>Cubierta plástico para catenaria rígida.</t>
  </si>
  <si>
    <t>Total 05.09.03</t>
  </si>
  <si>
    <t>05.09.04</t>
  </si>
  <si>
    <t>INSTALACIÓN DE SISTEMA DE ALIMENTACIÓN DE CATENARIA RÍGIDA</t>
  </si>
  <si>
    <t>I41SAA020</t>
  </si>
  <si>
    <t>Desmontaje y retirada de seccionador Ferraz existente.</t>
  </si>
  <si>
    <t>I41SCX070</t>
  </si>
  <si>
    <t>Suministro e instalación de armario con módulo de control y telemando de seccionador de catenaria.</t>
  </si>
  <si>
    <t>I41SCX010</t>
  </si>
  <si>
    <t>Trabajos a relizar en el  P. de Mando para la integración de seccionadores de Linea.</t>
  </si>
  <si>
    <t>I41SCX040</t>
  </si>
  <si>
    <t>Suministro e instalación de cable de 8 F.O. multimodo.</t>
  </si>
  <si>
    <t>I41SBA100</t>
  </si>
  <si>
    <t>Modificación de la lógica cableada de Seccionador unipolar de apertura en carga corriente continua 3 kV, 2000 A.</t>
  </si>
  <si>
    <t>I40ASX001</t>
  </si>
  <si>
    <t>Suministro e instalación de aislador de sección de catenaria rígida.</t>
  </si>
  <si>
    <t>I41PBX001</t>
  </si>
  <si>
    <t>Suministro e instalación de conjunto de placas de positivo, para 3 o 6 cables de feeder de 630 mm²</t>
  </si>
  <si>
    <t>I41KFX001</t>
  </si>
  <si>
    <t>Suministro e instalación de cable cubierto de Cu. 3 kV. de 1x150 mm²</t>
  </si>
  <si>
    <t>I41WTX020</t>
  </si>
  <si>
    <t>Suministro e instalación de brida para pértiga de cortocircuito de catenaria rígida.</t>
  </si>
  <si>
    <t>Total 05.09.04</t>
  </si>
  <si>
    <t>05.09.05</t>
  </si>
  <si>
    <t>INSTALACIÓN DE SISTEMAS DE PROTECCIONES ELÉCTRICAS DE CATENARIA</t>
  </si>
  <si>
    <t>Total 05.09.05</t>
  </si>
  <si>
    <t>05.09.06</t>
  </si>
  <si>
    <t>NORMALIZACIÓN Y PUESTA EN SERVICIO DEL SISTEMA DE ELECTRIFICACIÓN</t>
  </si>
  <si>
    <t>I40AUX003</t>
  </si>
  <si>
    <t>Revisión con dresina de Metro de Madrid y conductor autorizado.</t>
  </si>
  <si>
    <t>I41KWX080T</t>
  </si>
  <si>
    <t>Conexión de los cables feeder de Centro de Tracción a catenaria. En horario nocturno túnel.</t>
  </si>
  <si>
    <t>Total 05.09.06</t>
  </si>
  <si>
    <t>05.09.07</t>
  </si>
  <si>
    <t>PRUEBAS Y DOCUMENTACIÓN DE OBRA</t>
  </si>
  <si>
    <t>I41XWF010</t>
  </si>
  <si>
    <t>Pruebas finales de las diferentes instalaciones eléctricas</t>
  </si>
  <si>
    <t>I41XWF030</t>
  </si>
  <si>
    <t>Documentación final de la obra de las instalaciones de catenaria rígida.</t>
  </si>
  <si>
    <t>Total 05.09.07</t>
  </si>
  <si>
    <t>Total 05.09</t>
  </si>
  <si>
    <t>05.10</t>
  </si>
  <si>
    <t>REFORMA ALUMBRADO COCHERA DE MIGUEL HERNÁNDEZ</t>
  </si>
  <si>
    <t>05.10.01</t>
  </si>
  <si>
    <t>DESMONTAJES</t>
  </si>
  <si>
    <t>I31OBV001X50</t>
  </si>
  <si>
    <t>Desmontaje del alumbrado existente</t>
  </si>
  <si>
    <t>Total 05.10.01</t>
  </si>
  <si>
    <t>05.10.02</t>
  </si>
  <si>
    <t>CABLEADO</t>
  </si>
  <si>
    <t>I31CBG001X</t>
  </si>
  <si>
    <t>Cable de Cu. de 2 x 1,5 mm². + T de 0.6/1 KV.</t>
  </si>
  <si>
    <t>I31CBG003</t>
  </si>
  <si>
    <t>Cable de Cu. de 2 x 4 mm². + T de 0.6/1 KV.</t>
  </si>
  <si>
    <t>I31CBG004</t>
  </si>
  <si>
    <t>Cable de Cu. de 2 x 6 mm². + T de 0.6/1 KV.</t>
  </si>
  <si>
    <t>I31CBG005</t>
  </si>
  <si>
    <t>Cable de Cu. de 2 x 10 mm². + T de 0.6/1 KV.</t>
  </si>
  <si>
    <t>Total 05.10.02</t>
  </si>
  <si>
    <t>05.10.03</t>
  </si>
  <si>
    <t>CANALIZACIONES</t>
  </si>
  <si>
    <t>KG2C2G13L6W7</t>
  </si>
  <si>
    <t>Bandeja aislante PVC escalera 85x300mm,,mont.s/sop.vert.</t>
  </si>
  <si>
    <t>I31ETM008X1</t>
  </si>
  <si>
    <t>Tubo de acero enchufable M32</t>
  </si>
  <si>
    <t>Total 05.10.03</t>
  </si>
  <si>
    <t>05.10.04</t>
  </si>
  <si>
    <t>LUMINARIAS</t>
  </si>
  <si>
    <t>I31EST041</t>
  </si>
  <si>
    <t>Luminaria estanca LED. 15-50W 5000K.</t>
  </si>
  <si>
    <t>I31CAM011</t>
  </si>
  <si>
    <t>Luminaria industrial LED tipo campana. 90-200 W 5000K</t>
  </si>
  <si>
    <t>I31CAM011X</t>
  </si>
  <si>
    <t>Luminaria industrial LED tipo campana. 90-200 W 5000K con kit de emergencia</t>
  </si>
  <si>
    <t>Total 05.10.04</t>
  </si>
  <si>
    <t>05.10.05</t>
  </si>
  <si>
    <t>DOCUMENTACIÓN Y LEGALIZACIÓN</t>
  </si>
  <si>
    <t>I31VXX001</t>
  </si>
  <si>
    <t>Documentación final de la obra de las instalaciones de alumbrado</t>
  </si>
  <si>
    <t>Total 05.10.05</t>
  </si>
  <si>
    <t>Total 05.10</t>
  </si>
  <si>
    <t>05.11</t>
  </si>
  <si>
    <t>INSTALACIÓN DE ELECTRIFICACIÓN EN EL DEPÓSITO DE VALDECARROS</t>
  </si>
  <si>
    <t>05.11.01</t>
  </si>
  <si>
    <t>ADECUACIÓN DE LOS PÓRTICOS FUNICULARES DE CATENARIA</t>
  </si>
  <si>
    <t>I40CBA050</t>
  </si>
  <si>
    <t>Regulación y ajuste de altura de de pórtico funicular de catenaria</t>
  </si>
  <si>
    <t>I40CBA315</t>
  </si>
  <si>
    <t>Suministro e instalación de doble aislamiento sobre de pórtico transversal de catenaria</t>
  </si>
  <si>
    <t>Total 05.11.01</t>
  </si>
  <si>
    <t>05.11.02</t>
  </si>
  <si>
    <t>ADECUACIÓN DEL SISTEMA DE PROTECCIÓN A TIERRA DE LOS POSTES DE CATENARIA</t>
  </si>
  <si>
    <t>I41KH015</t>
  </si>
  <si>
    <t>Anclaje en poste de cable de tierra aluminio-acero 94-AL1/22-ST1A</t>
  </si>
  <si>
    <t>I41KH020</t>
  </si>
  <si>
    <t>Conjunto suspension pinza de suspension G36U para cable tierra aluminio-acero 94-AL1/22-ST1A</t>
  </si>
  <si>
    <t>I41KH030</t>
  </si>
  <si>
    <t>Suministro y montaje de conjunto de bajada del cable de tierra aluminio-acero 94-AL1/22-ST1A.</t>
  </si>
  <si>
    <t>I41KH040</t>
  </si>
  <si>
    <t>Ripado de cable de aluminio-acero 94-AL1/22-ST1A</t>
  </si>
  <si>
    <t>I41KH010</t>
  </si>
  <si>
    <t>Suministro y tendido de cable de tierra aluminio-acero 94-AL1/22-ST1A</t>
  </si>
  <si>
    <t>I41KSG004</t>
  </si>
  <si>
    <t>Canaleta de hormigón prefabricada con tapa de 30x30</t>
  </si>
  <si>
    <t>Total 05.11.02</t>
  </si>
  <si>
    <t>Total 05.11</t>
  </si>
  <si>
    <t>05.12</t>
  </si>
  <si>
    <t>TRABAJOS ASOCIADOS A LA CONSTRUCCIÓN DE UNA BASE DE SOLDADURA DE CARRIL</t>
  </si>
  <si>
    <t>05.12.01</t>
  </si>
  <si>
    <t>TRABAJOS DE LÍNEA AÉREA</t>
  </si>
  <si>
    <t>05.12.01.01</t>
  </si>
  <si>
    <t>VÍAS 25 Y 26</t>
  </si>
  <si>
    <t>I40CBWD100</t>
  </si>
  <si>
    <t>Desmontaje de poste reducido sobre topera</t>
  </si>
  <si>
    <t>I40CBWD110</t>
  </si>
  <si>
    <t>Desmontaje de poste hilo tranviario</t>
  </si>
  <si>
    <t>I40CBA330</t>
  </si>
  <si>
    <t>Suministro y montaje de poste especial para anclaje de fin de línea</t>
  </si>
  <si>
    <t>I40BBB018</t>
  </si>
  <si>
    <t>Conjunto de cola de anclaje de un hilo de contacto en poste.</t>
  </si>
  <si>
    <t>I40BBB010</t>
  </si>
  <si>
    <t>Conjunto cola de anclaje, para dos feeder de Al de 645 mm² (LA - 446)</t>
  </si>
  <si>
    <t>I40CBA340</t>
  </si>
  <si>
    <t>Situación provisional construcción nuevas toperas</t>
  </si>
  <si>
    <t>Total 05.12.01.01</t>
  </si>
  <si>
    <t>05.12.01.02</t>
  </si>
  <si>
    <t>SUSTITUCIÓN DE APOYOS VÍA ACCESO VÍA DE PRUEBAS</t>
  </si>
  <si>
    <t>I40BAE113</t>
  </si>
  <si>
    <t>Poste de acero empresillado tipo X3B con placa de anclaje totalmente instalado</t>
  </si>
  <si>
    <t>I40CBB025</t>
  </si>
  <si>
    <t>Conjunto ménsula suspensión tranviaria</t>
  </si>
  <si>
    <t>I40CBB025EA</t>
  </si>
  <si>
    <t>Conjunto ménsula especial alargada suspensión tranviaria</t>
  </si>
  <si>
    <t>I40BAB007</t>
  </si>
  <si>
    <t>Conjunto suspension feeder cabeza</t>
  </si>
  <si>
    <t>I40BAA017</t>
  </si>
  <si>
    <t>Ripado de feeder desnudo Al 2x645 en tendido aéreo.</t>
  </si>
  <si>
    <t>Total 05.12.01.02</t>
  </si>
  <si>
    <t>05.12.01.03</t>
  </si>
  <si>
    <t>MODIFICACIÓN DE ALTURA DE HILO DE CONTACTO</t>
  </si>
  <si>
    <t>I40CBA350</t>
  </si>
  <si>
    <t>Desplazamiento en altura de ménsula - cualquier tipo</t>
  </si>
  <si>
    <t>I40CBA360</t>
  </si>
  <si>
    <t>Revisión catenaria flexible</t>
  </si>
  <si>
    <t>Total 05.12.01.03</t>
  </si>
  <si>
    <t>Total 05.12.01</t>
  </si>
  <si>
    <t>05.12.02</t>
  </si>
  <si>
    <t>TRABAJOS EN DISTRIBUCIÓN DE ENERGÍA</t>
  </si>
  <si>
    <t>05.12.02.01</t>
  </si>
  <si>
    <t>PROTECCIONES EN SUBCUADRO DE NAVES</t>
  </si>
  <si>
    <t>I31BAA027</t>
  </si>
  <si>
    <t>Interruptor automático de 4x40 A. curva C</t>
  </si>
  <si>
    <t>I31BAE 05-301</t>
  </si>
  <si>
    <t>Interruptor diferencial 4x40A. 300 mA. Clase AC (s) selectivo</t>
  </si>
  <si>
    <t>Total 05.12.02.01</t>
  </si>
  <si>
    <t>05.12.02.02</t>
  </si>
  <si>
    <t>I310761X1</t>
  </si>
  <si>
    <t>Tubo aceroflex DN21</t>
  </si>
  <si>
    <t>I310763X1</t>
  </si>
  <si>
    <t>Tubo aceroflex DN36</t>
  </si>
  <si>
    <t>Total 05.12.02.02</t>
  </si>
  <si>
    <t>05.12.02.03</t>
  </si>
  <si>
    <t>I31CBE003</t>
  </si>
  <si>
    <t>Cable Cu. de 4 G 4 mm². RZ1-K (AS)-0.6/1 KV.</t>
  </si>
  <si>
    <t>I31CBF006</t>
  </si>
  <si>
    <t>Cable Cu. de 5 G 16 mm². RZ1-K (AS)-0.6/1 KV.</t>
  </si>
  <si>
    <t>Total 05.12.02.03</t>
  </si>
  <si>
    <t>05.12.02.04</t>
  </si>
  <si>
    <t>SUBCUADRO PUENTES GRÚA</t>
  </si>
  <si>
    <t>I31BDA009JLX333</t>
  </si>
  <si>
    <t>Cuadro secundario puentes grúa</t>
  </si>
  <si>
    <t>Total 05.12.02.04</t>
  </si>
  <si>
    <t>05.12.02.05</t>
  </si>
  <si>
    <t>DOCUMENTACIÓN FINAL DE OBRA</t>
  </si>
  <si>
    <t>I31VXX003PCXC</t>
  </si>
  <si>
    <t>Documentación final de la obra de las instalaciones eléctricas</t>
  </si>
  <si>
    <t>Total 05.12.02.05</t>
  </si>
  <si>
    <t>05.12.02.06</t>
  </si>
  <si>
    <t>TRAMITACIÓN Y LEGALIZACIÓN</t>
  </si>
  <si>
    <t>I31VX001PCXC</t>
  </si>
  <si>
    <t>Legalización de la modificacion de la instalación eléctrica</t>
  </si>
  <si>
    <t>Total 05.12.02.06</t>
  </si>
  <si>
    <t>Total 05.12.02</t>
  </si>
  <si>
    <t>Total 05.12</t>
  </si>
  <si>
    <t>05.13</t>
  </si>
  <si>
    <t>TRABAJOS EN ELECTRIFICACIÓN PARA LA NORMALIZACIÓN DEL SERVICIO</t>
  </si>
  <si>
    <t>I40ACX001T</t>
  </si>
  <si>
    <t>Suministro y montaje de barra de carril tipo CR/PER 110R. En horario nocturno túnel</t>
  </si>
  <si>
    <t>I41KAX003T</t>
  </si>
  <si>
    <t>Suministro e instalación hilo de contacto ovalado de 150 mm² de Cu en perfil de catenaria rígida.  En horario nocturno túnel.</t>
  </si>
  <si>
    <t>I40AUX026T</t>
  </si>
  <si>
    <t>Desmontaje de la instalación de puesta a negativo. En horario nocturno túnel</t>
  </si>
  <si>
    <t>I41SAMX311T</t>
  </si>
  <si>
    <t>Instalación del cable de referencia de negativo de seccionador. En horario nocturno túnel</t>
  </si>
  <si>
    <t>I40AUX015</t>
  </si>
  <si>
    <t>Revisión de la geometria e integridad en la instalación de la electrificación con catenaria rígida</t>
  </si>
  <si>
    <t>Total 05.13</t>
  </si>
  <si>
    <t>Total 05</t>
  </si>
  <si>
    <t>06</t>
  </si>
  <si>
    <t>GESTION DE MEDIO AMBIENTE</t>
  </si>
  <si>
    <t>VG0100</t>
  </si>
  <si>
    <t>ÁNÁLISIS Y CARACTERIZACIÓN DE BALASTO EN LA TRAZA</t>
  </si>
  <si>
    <t>VG0012</t>
  </si>
  <si>
    <t>CARGA, TRANSPORTE Y GESTIÓN DE ESCOMBROS DE CONSTRUCCIÓN INERTE</t>
  </si>
  <si>
    <t>VG0013</t>
  </si>
  <si>
    <t>CARGA, TRANSPORTE Y GESTIÓN DE ESCOMBROS DE CONSTRUCCIÓN NO PELIGROSOS</t>
  </si>
  <si>
    <t>VG0014</t>
  </si>
  <si>
    <t>CARGA, TRANSPORTE Y GESTIÓN DE ESCOMBROS DE CONSTRUCCIÓN PELIGROSOS</t>
  </si>
  <si>
    <t>VG0080</t>
  </si>
  <si>
    <t>CARGA, TRANSPORTE Y GESTIÓN DE RESIDUOS CON CONTENIDO EN AMIANTO</t>
  </si>
  <si>
    <t>VG0010</t>
  </si>
  <si>
    <t>CARGA Y TRANSPORTE DE CHATARRA FÉRRICA A GESTOR DE RESIDUOS</t>
  </si>
  <si>
    <t>VG0020</t>
  </si>
  <si>
    <t>CARGA Y TRANSPORTE DE SEMICAMBIO O CRUZAMIENTO A GESTOR DE RESIDUOS</t>
  </si>
  <si>
    <t>VG0040</t>
  </si>
  <si>
    <t>COSTE DE GESTIÓN DE CHATARRA FÉRRICA</t>
  </si>
  <si>
    <t>VG0011</t>
  </si>
  <si>
    <t>CARGA TRANSPORTE Y GESTIÓN DE TRAVIESAS DE MADERA A VERTEDERO</t>
  </si>
  <si>
    <t>Total 06</t>
  </si>
  <si>
    <t>07</t>
  </si>
  <si>
    <t>BASE DE FABRICACIÓN DE BARRAS DE 36M EN DEPÓSITO DE VALDECARROS</t>
  </si>
  <si>
    <t>07.01</t>
  </si>
  <si>
    <t>TRABAJOS PREVIOS Y AUXILIARES</t>
  </si>
  <si>
    <t>07.01.01.</t>
  </si>
  <si>
    <t>TOMA DE DATOS CON CARRO MEDIDOR. DIURNO</t>
  </si>
  <si>
    <t>PNuev CalcTopera</t>
  </si>
  <si>
    <t>CALCULO ESTRUCTURAL TOPERA</t>
  </si>
  <si>
    <t>PNuev Calc Ciment Port</t>
  </si>
  <si>
    <t>CALCULO ESTRUCTURAL CIMENTACION PUENTE GRUA</t>
  </si>
  <si>
    <t>PNuev Calc Ciment Caten</t>
  </si>
  <si>
    <t>CALCULO ESTRUCTURAL CIMENTACION POSTE CATENARIA</t>
  </si>
  <si>
    <t>Total 07.01</t>
  </si>
  <si>
    <t>07.02</t>
  </si>
  <si>
    <t>DESMONTAJES, DESGUARNECIDOS, DESGRAVADOS Y DEMOLICIONES</t>
  </si>
  <si>
    <t>07.02.01</t>
  </si>
  <si>
    <t>PNuev DCEMB</t>
  </si>
  <si>
    <t>DESMONTAJE DE CARRIL EMBEBIDO. CON CIERRE</t>
  </si>
  <si>
    <t>VD0320</t>
  </si>
  <si>
    <t>DESMONTAJE DE TRAVIESA DE HORMIGÓN. CON CIERRE</t>
  </si>
  <si>
    <t>PNuev Tope met Topera de</t>
  </si>
  <si>
    <t>DESMONTAJE DE TOPE EN TOPERA DE HORMIGÓN. CON CIERRE</t>
  </si>
  <si>
    <t>PNuev Retranq Luminaria</t>
  </si>
  <si>
    <t>RETRANQUEO POSTE LUMINARIA DE ALTA INTENSIDAD</t>
  </si>
  <si>
    <t>EN0500</t>
  </si>
  <si>
    <t>REPOSIC. DE LINEA ELECTRICA BAJA TENSION (CABLE RHU 0,6/1 KV 1X2</t>
  </si>
  <si>
    <t>PNuev Desm Portico</t>
  </si>
  <si>
    <t>DESMONTAJE PORTICO DE GALIBO. CON CIERRE</t>
  </si>
  <si>
    <t>Total 07.02.01</t>
  </si>
  <si>
    <t>07.02.02</t>
  </si>
  <si>
    <t>PNuev DemTop</t>
  </si>
  <si>
    <t>DEMOLICIÓN Y DESGRAVADO TOPERA O MURO DE HORMIGÓN ARMADO. CON CIERRE</t>
  </si>
  <si>
    <t>07.02.02.03</t>
  </si>
  <si>
    <t>LIMPIEZA, DESBROCE, NIVELACIÓN Y COMPACTACIÓN DE TERRENO</t>
  </si>
  <si>
    <t>EF0800</t>
  </si>
  <si>
    <t>EXCAVACIÓN VERTICAL POR MEDIOS MECÁNICOS</t>
  </si>
  <si>
    <t>EF0750</t>
  </si>
  <si>
    <t>EXCAVACIÓN EN ZANJA, A MANO A CIELO ABIERTO</t>
  </si>
  <si>
    <t>Total 07.02.02</t>
  </si>
  <si>
    <t>Total 07.02</t>
  </si>
  <si>
    <t>07.03</t>
  </si>
  <si>
    <t>MONTAJE DE LA VÍA Y FORMACIÓN DE LA PLATAFORMA</t>
  </si>
  <si>
    <t>07.03.01</t>
  </si>
  <si>
    <t>VM1110</t>
  </si>
  <si>
    <t>MONTAJE DE VÍA ESTUCHADA (2 HILOS). CON CIERRE</t>
  </si>
  <si>
    <t>07.03.01.04</t>
  </si>
  <si>
    <t>CARGA, TRANSPORTE Y DESCARGA DE JUNTAS Y CARRIL.</t>
  </si>
  <si>
    <t>Total 07.03.01</t>
  </si>
  <si>
    <t>07.03.02</t>
  </si>
  <si>
    <t>FORMACIÓN DE PLATAFORMA DE VÍA</t>
  </si>
  <si>
    <t>07.03.02.01</t>
  </si>
  <si>
    <t>REFINO Y NIVELACIÓN Y COMPACTACIÓN DE SUPERFICIES</t>
  </si>
  <si>
    <t>AV0120</t>
  </si>
  <si>
    <t>SUMINISTRO DE TRAVIESA MONOBLOQUE DE HORMIGÓN</t>
  </si>
  <si>
    <t>VM0940</t>
  </si>
  <si>
    <t>MONTAJE DE TRAVIESA DE HORMIGÓN.</t>
  </si>
  <si>
    <t>VC0200</t>
  </si>
  <si>
    <t>CARGA, TRANSPORTE Y DESCARGA DE TRAVIESAS DE HORMIGÓN.</t>
  </si>
  <si>
    <t>VM0534</t>
  </si>
  <si>
    <t>HORMIGÓN DE LIMPIEZA HL-150 EN CIMIENTOS SOLERAS Y PEQUEÑAS OBRAS DE FÁBRICA PUESTO EN OBRA. CON CIERRE</t>
  </si>
  <si>
    <t>AE0010</t>
  </si>
  <si>
    <t>ACERO CORRUGADO B 500 SD</t>
  </si>
  <si>
    <t>VM0590</t>
  </si>
  <si>
    <t>MARCAJE DE FRANJAS O AREAS CON PINTURA PLÁSTICA. CON CIERRE</t>
  </si>
  <si>
    <t>MarVial_01</t>
  </si>
  <si>
    <t>MARCA VIAL P-RR/RW CONTINUA ACRÍLICA DISOLVENTE 10 cm</t>
  </si>
  <si>
    <t>Rodillos_01</t>
  </si>
  <si>
    <t>SUMINISTRO, TRANSPORTE Y MONTAJE DE RODILLO DESLIZAMIENTO CARRIL. CON CIERRE</t>
  </si>
  <si>
    <t>PuentGrua</t>
  </si>
  <si>
    <t>SUMINISTRO, TRANSPORTE Y MONTAJE DE PUENTE GRUA COMPLETO. CON CIERRE</t>
  </si>
  <si>
    <t>PNuev MontajEsperas</t>
  </si>
  <si>
    <t>MONTAJE DE ESPERAS PARA CIMENTACION/PUENTE GRUA. CON CIERRE</t>
  </si>
  <si>
    <t>PNuev Protecc Portic</t>
  </si>
  <si>
    <t>PROTECCION DE PILAR MEDIANTE ESTRUCTURA METALICA. CON CIERRE</t>
  </si>
  <si>
    <t>PNuevo barrera</t>
  </si>
  <si>
    <t>SUMINISTRO Y MONTAJE BARRERA PASO VIAL. CON CIERRE</t>
  </si>
  <si>
    <t>PNuev SumTope dresinas</t>
  </si>
  <si>
    <t>SUMINISTRO DE TOPE PARA TOPERA DE HORMIGON (DRESINAS). CON CIERRE</t>
  </si>
  <si>
    <t>PNuev SumTope TRENES</t>
  </si>
  <si>
    <t>SUMINISTRO DE TOPE PARA TOPERA DE HORMIGON (TRENES). CON CIERRE</t>
  </si>
  <si>
    <t>PNuev Tte Topera</t>
  </si>
  <si>
    <t>CARGA, TRANSPORTE Y DESCARGA DE TOPERA CON BASTIDOR METALICO. JORNADA 2:30 - 5:00 A.M.</t>
  </si>
  <si>
    <t>PNuev Tope met Topera</t>
  </si>
  <si>
    <t>MONTAJE DE TOPE EN TOPERA DE HORMIGÓN. CON CIERRE</t>
  </si>
  <si>
    <t>PNuev MontTopera</t>
  </si>
  <si>
    <t>MONTAJE DE TOPERA METALICA. CON CIERRE</t>
  </si>
  <si>
    <t>PNuev baden</t>
  </si>
  <si>
    <t>SUMINISTRO, TRANSPORTE Y MONTAJE DE BADEN REDUCTOR. CON CIERRE</t>
  </si>
  <si>
    <t>PNuev SumPortico</t>
  </si>
  <si>
    <t>SUMINISTRO DE PORTICO CONTROL DE GALIBO. CON CIERRE</t>
  </si>
  <si>
    <t>PNuev Mont Portico</t>
  </si>
  <si>
    <t>MONTAJE DE PORTICO CONTROL DE GALIBO. CON CIERRE</t>
  </si>
  <si>
    <t>PNuev Cartel Galib</t>
  </si>
  <si>
    <t>SUMINISTRO, TRANSPORTE Y MONTAJE DE CARTEL, NOCTURNO</t>
  </si>
  <si>
    <t>PA 1</t>
  </si>
  <si>
    <t>PARTIDA ALZADA INSTALACIONES O ELEMENTOS DE OBRA CIVIL. A JUSTIFICAR</t>
  </si>
  <si>
    <t>Total 07.03.02</t>
  </si>
  <si>
    <t>07.03.03</t>
  </si>
  <si>
    <t>Total 07.03.03</t>
  </si>
  <si>
    <t>07.03.04</t>
  </si>
  <si>
    <t>ER0270</t>
  </si>
  <si>
    <t>CANALETA HGÓN. POLÍMERO L=1M D=205X150 C/REJILLA F.DÚCTIL</t>
  </si>
  <si>
    <t>03.04.02.</t>
  </si>
  <si>
    <t>EJECUCIÓN ARQUETA DE PASO DE 80X80X80 CM, CON PICADO DE PLATAFORMA.</t>
  </si>
  <si>
    <t>VS0010</t>
  </si>
  <si>
    <t>DRENAJE SUBTERRÁNEO.</t>
  </si>
  <si>
    <t>PrecNuev Rejilla pesad</t>
  </si>
  <si>
    <t>SUMINISTRO Y MONTAJE REJILLA F.DÚCTIL D400. CON CIERRE</t>
  </si>
  <si>
    <t>Total 07.03.04</t>
  </si>
  <si>
    <t>07.03.05</t>
  </si>
  <si>
    <t>VM0150</t>
  </si>
  <si>
    <t>ALINEACIÓN Y NIVELACIÓN CON CARRO DE VÍA SENCILLA.</t>
  </si>
  <si>
    <t>Total 07.03.05</t>
  </si>
  <si>
    <t>Total 07.03</t>
  </si>
  <si>
    <t>07.04</t>
  </si>
  <si>
    <t>SEÑALIZACION</t>
  </si>
  <si>
    <t>I50VD055</t>
  </si>
  <si>
    <t>Desmontaje de sensor en topera.</t>
  </si>
  <si>
    <t>I50VD050</t>
  </si>
  <si>
    <t>Sensores para topera.</t>
  </si>
  <si>
    <t>I50VB301</t>
  </si>
  <si>
    <t>Desmontaje de señal.</t>
  </si>
  <si>
    <t>I50VB475</t>
  </si>
  <si>
    <t>Señal para topera de dos focos, tipo led, recuperada.</t>
  </si>
  <si>
    <t>I50VA101</t>
  </si>
  <si>
    <t>Desmontaje de armario de túnel.</t>
  </si>
  <si>
    <t>I50VA015</t>
  </si>
  <si>
    <t>Armario de aparatos en túnel dimensiones 1450x1110x455 mm., recuperado.</t>
  </si>
  <si>
    <t>I50UW190</t>
  </si>
  <si>
    <t>Apertura roza hormigón tubo de plástico de 29 mmø.</t>
  </si>
  <si>
    <t>FI50VW051</t>
  </si>
  <si>
    <t>Base de hormigón para armario de vía, o señal.</t>
  </si>
  <si>
    <t>FI50US001</t>
  </si>
  <si>
    <t>Cable de 1 par apantallado de 1.4mm² señal o circuito de vía.</t>
  </si>
  <si>
    <t>Total 07.04</t>
  </si>
  <si>
    <t>07.05</t>
  </si>
  <si>
    <t>07.05.02</t>
  </si>
  <si>
    <t>LIMPIEZA FINAL DE LA ZONA DE OBRAS.</t>
  </si>
  <si>
    <t>Total 07.05</t>
  </si>
  <si>
    <t>07.06</t>
  </si>
  <si>
    <t>VG0030</t>
  </si>
  <si>
    <t>CONTENEDOR DE 6 M3 Y TRANSPORTE A VERTEDERO</t>
  </si>
  <si>
    <t>VG0060</t>
  </si>
  <si>
    <t>COSTE DE GESTIÓN DE ESCOMBROS DE CONSTRUCCIÓN</t>
  </si>
  <si>
    <t>Total 07.06</t>
  </si>
  <si>
    <t>Total 07</t>
  </si>
  <si>
    <t>08</t>
  </si>
  <si>
    <t>ESTUDIO DE SEGURIDAD Y SALUD</t>
  </si>
  <si>
    <t>Total 0</t>
  </si>
  <si>
    <t>PRESUPUESTO BASE IMPONIBLE</t>
  </si>
  <si>
    <t>OFERTA</t>
  </si>
  <si>
    <t>Medición</t>
  </si>
  <si>
    <t>Coste unitario</t>
  </si>
  <si>
    <t>Coste total</t>
  </si>
  <si>
    <t>08.01</t>
  </si>
  <si>
    <t>08.02</t>
  </si>
  <si>
    <t>08.03</t>
  </si>
  <si>
    <t>08.04</t>
  </si>
  <si>
    <t>08.05</t>
  </si>
  <si>
    <t>08.06</t>
  </si>
  <si>
    <t>08.07</t>
  </si>
  <si>
    <t>08.08</t>
  </si>
  <si>
    <t>Total 08</t>
  </si>
  <si>
    <t>GASTOS GENERALES</t>
  </si>
  <si>
    <t>BENEFICIO INDUSTRIAL</t>
  </si>
  <si>
    <t>NOMBRE EMPRESA /
RAZÓN SOCIAL</t>
  </si>
  <si>
    <t>FECHA</t>
  </si>
  <si>
    <t>DOMICILIO FISCAL</t>
  </si>
  <si>
    <t>SELLO</t>
  </si>
  <si>
    <t>CIF</t>
  </si>
  <si>
    <t>FIRMA</t>
  </si>
  <si>
    <t>NOTAS</t>
  </si>
  <si>
    <t>01.02.03.04</t>
  </si>
  <si>
    <t>01.02.03.05</t>
  </si>
  <si>
    <t>DESMONTAJE DE APARCABICIS BICIMADRID</t>
  </si>
  <si>
    <t>DESMONTAJE DE HORQUILLAS APARCABICI</t>
  </si>
  <si>
    <t>MONTAJE Y ENGRAPADO DE CARRIL DE VÍA DOBLE SIN TALADROS. JORNADA 2:30 - 5:00 A.M.</t>
  </si>
  <si>
    <t>VM0680</t>
  </si>
  <si>
    <t>MONTAJE CONTRACARRIL TIPO UIC33 (33 E1) DE VÍA DOBLE. JORNADA 2:30 - 5:00 A.M.</t>
  </si>
  <si>
    <t>PELEF</t>
  </si>
  <si>
    <t>SUMINISTRO ANCLAJE, TORNILLO Y ARANDELA PARA MONTAJE TOP-DOWN DE PLACA ADHERIZADA O EQUIVALENTE</t>
  </si>
  <si>
    <t>POZOS DE BOMBEO DE PLUVIALES</t>
  </si>
  <si>
    <t>04.01.01</t>
  </si>
  <si>
    <t>REVISIÓN COMPLETA DEL ESTADO ACTUAL DE LAS INSTALACIONES DEL POZO DE BOMBEO</t>
  </si>
  <si>
    <t>04.01.02</t>
  </si>
  <si>
    <t>DESMONTAJE, REVISIÓN, LIMPIEZA Y POSTERIOR MONTAJE DE EQUIPOS MOTOBOMBA EXISTENTES</t>
  </si>
  <si>
    <t>04.01.03</t>
  </si>
  <si>
    <t>GRUPO MOTOBOMBA DE ACHIQUE PROVISIONAL DE OBRA Y ELEMENTOS AUXILIARES</t>
  </si>
  <si>
    <t>04.01.04</t>
  </si>
  <si>
    <t>ACOMETIDA ELÉCTRICA DESDE CUADRO DE BOMBAS HASTA CUADRO PROVISIONAL DE PROTECCIÓN DE MOTOBOMBA ALIMENTADA DESDE ACOMETIDA NORMAL</t>
  </si>
  <si>
    <t>04.01.05</t>
  </si>
  <si>
    <t>CUADRO ELÉCTRICO PROVISIONAL DE PROTECCIÓN PARA MOTOBOMBA ALIMENTADA DESDE ACOMETIDA NORMAL</t>
  </si>
  <si>
    <t>04.01.06</t>
  </si>
  <si>
    <t>CUADRO ELÉCTRICO PROVISIONAL DE MANDO Y MANIOBRA PARA MOTOBOMBA ALIMENTADA DESDE ACOMETIDA NORMAL</t>
  </si>
  <si>
    <t>04.01.07</t>
  </si>
  <si>
    <t>ACOMETIDA ELÉCTRICA DESDE ACOMETIDA DE SOCORRO HASTA CUADRO PROVISIONAL DE PROTECCIÓN DE MOTOBOMBA ALIMENTADA DESDE ACOM.SOCORRO</t>
  </si>
  <si>
    <t>04.01.08</t>
  </si>
  <si>
    <t>CUADRO ELÉCTRICO PROVISIONAL DE PROTECCIÓN PARA MOTOBOMBA ALIMENTADA DESDE ACOMETIDA DE SOCORRO</t>
  </si>
  <si>
    <t>04.01.09</t>
  </si>
  <si>
    <t>CUADRO ELÉCTRICO PROVISIONAL DE MANDO Y MANIOBRA PARA MOTOBOMBA ALIMENTADA DESDE ACOMETIDA DE SOCORRO</t>
  </si>
  <si>
    <t>04.01.10</t>
  </si>
  <si>
    <t>LIMPIEZA COMPLETA DE LODOS Y RESIDUOS DEL VASO DEL POZO DE BOMBAS</t>
  </si>
  <si>
    <t>04.01.11</t>
  </si>
  <si>
    <t>REVISIÓN COMPLETA DEL ESTADO FINAL DE LAS INSTALACIONES DEL POZO DE BOMBEO, REALIZACIÓN DE PRUEBAS Y PUESTA EN SERVICIO</t>
  </si>
  <si>
    <t>04.02</t>
  </si>
  <si>
    <t>04.02.01</t>
  </si>
  <si>
    <t>04.02.01.01</t>
  </si>
  <si>
    <t>04.02.01.02</t>
  </si>
  <si>
    <t>04.02.01.03</t>
  </si>
  <si>
    <t>04.02.01.04</t>
  </si>
  <si>
    <t>Total 04.02.01</t>
  </si>
  <si>
    <t>04.02.02</t>
  </si>
  <si>
    <t>04.02.02.01</t>
  </si>
  <si>
    <t>04.02.02.02</t>
  </si>
  <si>
    <t>04.02.02.03</t>
  </si>
  <si>
    <t>04.02.02.04</t>
  </si>
  <si>
    <t>04.02.02.05</t>
  </si>
  <si>
    <t>04.02.02.06</t>
  </si>
  <si>
    <t>04.02.02.07</t>
  </si>
  <si>
    <t>04.02.02.08</t>
  </si>
  <si>
    <t>04.02.02.09</t>
  </si>
  <si>
    <t>04.02.02.10</t>
  </si>
  <si>
    <t>04.02.02.11</t>
  </si>
  <si>
    <t>04.02.02.12</t>
  </si>
  <si>
    <t>04.02.02.13</t>
  </si>
  <si>
    <t>04.02.02.14</t>
  </si>
  <si>
    <t>04.02.02.15</t>
  </si>
  <si>
    <t>04.02.02.16</t>
  </si>
  <si>
    <t>04.02.02.17</t>
  </si>
  <si>
    <t>04.02.02.18</t>
  </si>
  <si>
    <t>04.02.02.19</t>
  </si>
  <si>
    <t>04.02.02.20</t>
  </si>
  <si>
    <t>04.02.02.21</t>
  </si>
  <si>
    <t>04.02.02.22</t>
  </si>
  <si>
    <t>04.02.02.23</t>
  </si>
  <si>
    <t>04.02.02.24</t>
  </si>
  <si>
    <t>04.02.02.25</t>
  </si>
  <si>
    <t>Total 04.02.02</t>
  </si>
  <si>
    <t>04.02.03</t>
  </si>
  <si>
    <t>04.02.03.01</t>
  </si>
  <si>
    <t>04.02.03.02</t>
  </si>
  <si>
    <t>04.02.03.03</t>
  </si>
  <si>
    <t>04.02.03.04</t>
  </si>
  <si>
    <t>Total 04.02.03</t>
  </si>
  <si>
    <t>Total 04.02</t>
  </si>
  <si>
    <t>01.08.18</t>
  </si>
  <si>
    <t>01.08.25</t>
  </si>
  <si>
    <t>01.08.27</t>
  </si>
  <si>
    <t>01.08.47</t>
  </si>
  <si>
    <t>01.08.48</t>
  </si>
  <si>
    <t>01.08.50</t>
  </si>
  <si>
    <t>01.08.53</t>
  </si>
  <si>
    <t>01.08.70</t>
  </si>
  <si>
    <t>01.08.54</t>
  </si>
  <si>
    <t>01.08.55</t>
  </si>
  <si>
    <t>SUMINISTRO Y COLOCACION DE TOMA EXTERIOR DE ALIMENTACIÓN DE COLUMNA SECA DE 70mm DE Ø.</t>
  </si>
  <si>
    <t>TUBERÍA DE ACERO GALVANIZADO DE 3" DESPROTEGIDA.</t>
  </si>
  <si>
    <t>TUBERÍA DE ACERO GALVANIZADO DE 3" DESPROTEGIDA. NOCTURNO</t>
  </si>
  <si>
    <t>SUMINISTRO Y COLOCACIÓN DE BOCA DE COLUMNA SECA EN HORNACINA DE 2 1/2" Ø.</t>
  </si>
  <si>
    <t>SUMINISTRO Y COLOCACIÓN DE BOCA DE COLUMNA SECA EN ARMARIO DE 2 1/2" Ø.</t>
  </si>
  <si>
    <t>VÁLVULA DE VACIADO DE 1" DE  Ø CON CONDUCCIÓN A DESAGÜE. NOCTURNO</t>
  </si>
  <si>
    <t>VÁLVULA DE SECCIONAMIENTO DE 3" Ø. NOCTURNO</t>
  </si>
  <si>
    <t>PRUEBA DE PRESIÓN SIN DRESINA Y CON CORTE DE TRACCIÓN.</t>
  </si>
  <si>
    <t>PRUEBA DE PRESIÓN SIN DRESINA Y SIN CORTE DE TRACCIÓN.</t>
  </si>
  <si>
    <t>INSPECCIÓN DE INSTALACIÓN DE COLUMNA SECA POR UNA OCA.</t>
  </si>
  <si>
    <t>SEÑALIZACION DE SISTEMA DE COLUMNA SECA Y EXTINTORES.</t>
  </si>
  <si>
    <t>SEÑALIZACIÓN PANORÁMICA DE SISTEMA DE COLUMNA SECA Y EXTINTORES.</t>
  </si>
  <si>
    <t>EJECUCION APERTURA Y CIERRE DE ZANJA PARA TUBERIA CS.</t>
  </si>
  <si>
    <t>SUMINISTRO Y COLOCACIÓN DE VALVULA ANTIRRETORNO.</t>
  </si>
  <si>
    <t>INSTALACIONES DE BIENESTAR</t>
  </si>
  <si>
    <t>08.01.01</t>
  </si>
  <si>
    <t>ACOMETIDA A CASETAS</t>
  </si>
  <si>
    <t>E28BA020</t>
  </si>
  <si>
    <t>ACOMETIDA ELÉCT. CASETA 4x6 mm2</t>
  </si>
  <si>
    <t>E28BA030</t>
  </si>
  <si>
    <t>ACOMETIDA PROV.FONTANERÍA 25 mm.</t>
  </si>
  <si>
    <t>E28BA040</t>
  </si>
  <si>
    <t>ACOMETIDA PROVIS. SANEAMIENTO EN ZANJA</t>
  </si>
  <si>
    <t>E28BA050</t>
  </si>
  <si>
    <t>ACOMETIDA PROV.TELÉF.A CASETA</t>
  </si>
  <si>
    <t>Total 08.01.01</t>
  </si>
  <si>
    <t>08.01.02</t>
  </si>
  <si>
    <t>CASETAS</t>
  </si>
  <si>
    <t>E28BC070</t>
  </si>
  <si>
    <t>mes</t>
  </si>
  <si>
    <t>ALQUILER CASETA ASEO 11,36 m2</t>
  </si>
  <si>
    <t>E28BC120</t>
  </si>
  <si>
    <t>ALQUILER CASETA ALMACÉN 11,36 m2</t>
  </si>
  <si>
    <t>E28BC200</t>
  </si>
  <si>
    <t>ALQUILER CASETA COMEDOR 19,40 m2</t>
  </si>
  <si>
    <t>E28BC180</t>
  </si>
  <si>
    <t>ALQUILER CASETA OFICINA+ASEO 14,65 m2</t>
  </si>
  <si>
    <t>Total 08.01.02</t>
  </si>
  <si>
    <t>08.01.03</t>
  </si>
  <si>
    <t>ACONDICIONAMIENTO INSTALACIONES BIENESTAR</t>
  </si>
  <si>
    <t>E28BM070</t>
  </si>
  <si>
    <t>TAQUILLA METÁLICA INDIVIDUAL</t>
  </si>
  <si>
    <t>E28BM060</t>
  </si>
  <si>
    <t>HORNO MICROONDAS</t>
  </si>
  <si>
    <t>E28BM080</t>
  </si>
  <si>
    <t>MESA MELAMINA PARA 5 PERSONAS</t>
  </si>
  <si>
    <t>E28BM090</t>
  </si>
  <si>
    <t>BANCO MADERA PARA 5 PERSONAS</t>
  </si>
  <si>
    <t>E28BM100</t>
  </si>
  <si>
    <t>DEPÓSITO-CUBO DE BASURAS</t>
  </si>
  <si>
    <t>E28BM180</t>
  </si>
  <si>
    <t>ARMARIO PARA EPIS MEDIANO</t>
  </si>
  <si>
    <t>E28BM010</t>
  </si>
  <si>
    <t>PERCHA PARA DUCHA O ASEO</t>
  </si>
  <si>
    <t>E28BM020</t>
  </si>
  <si>
    <t>PORTARROLLOS INDUS.C/CERRADUR</t>
  </si>
  <si>
    <t>E28BM030</t>
  </si>
  <si>
    <t>ESPEJO VESTUARIOS Y ASEOS</t>
  </si>
  <si>
    <t>E28BM040</t>
  </si>
  <si>
    <t>JABONERA INDUSTRIAL 1 LITRO</t>
  </si>
  <si>
    <t>E28BM045</t>
  </si>
  <si>
    <t>DISPENSADOR DE PAPEL TOALLA</t>
  </si>
  <si>
    <t>E28BM050</t>
  </si>
  <si>
    <t>SECAMANOS ELÉCTRICO</t>
  </si>
  <si>
    <t>E28BM160</t>
  </si>
  <si>
    <t>CONVECTOR ELÉCT. MURAL 1500 W.</t>
  </si>
  <si>
    <t>Total 08.01.03</t>
  </si>
  <si>
    <t>Total 08.01</t>
  </si>
  <si>
    <t>PRIMEROS AUXILIOS</t>
  </si>
  <si>
    <t>E28BM110</t>
  </si>
  <si>
    <t>BOTIQUÍN DE URGENCIA</t>
  </si>
  <si>
    <t>Total 08.02</t>
  </si>
  <si>
    <t>SEÑALIZACIÓN Y BALIZAMIENTO</t>
  </si>
  <si>
    <t>E28EB010</t>
  </si>
  <si>
    <t>CINTA BALIZAMIENTO BICOLOR 8 cm</t>
  </si>
  <si>
    <t>E28EB045</t>
  </si>
  <si>
    <t>CONO BALIZAMIENTO REFLECTANTE h=70</t>
  </si>
  <si>
    <t>E28EB050</t>
  </si>
  <si>
    <t>BALIZA LUMINOSA INTERMITENTE</t>
  </si>
  <si>
    <t>E28EB060</t>
  </si>
  <si>
    <t>PIQUETA 10x30x75 cm. ROJO Y BLANCO</t>
  </si>
  <si>
    <t>E28EB100</t>
  </si>
  <si>
    <t>SEPARADOR DE VIAS (100x80x40) ROJO Y BLANCO</t>
  </si>
  <si>
    <t>E28EC010</t>
  </si>
  <si>
    <t>CARTEL PVC. 220x300 mm. OBLIGACIÓN, PROHIB. Y ADVERT.</t>
  </si>
  <si>
    <t>E28EC020</t>
  </si>
  <si>
    <t>CARTEL  PVC. SEÑALIZACIÓN EXTINTOR, B. I.</t>
  </si>
  <si>
    <t>E28EC030</t>
  </si>
  <si>
    <t>PANEL COMPLETO PVC 700x1000 mm.</t>
  </si>
  <si>
    <t>E28ES015</t>
  </si>
  <si>
    <t>SEÑAL TRIANGULAR L=90cm SOBRE TRIPODE</t>
  </si>
  <si>
    <t>E28ES025</t>
  </si>
  <si>
    <t>SEÑAL CUADRADA L=60cm SOBRE TRIPODE</t>
  </si>
  <si>
    <t>E28ES037</t>
  </si>
  <si>
    <t>SEÑAL CIRCULAR D=90cm SOBRE TRIPODE</t>
  </si>
  <si>
    <t>E28ES045</t>
  </si>
  <si>
    <t>SEÑAL STOP D=60cm SOBRE TRIPODE</t>
  </si>
  <si>
    <t>E28ES060</t>
  </si>
  <si>
    <t>PALETA MANUAL 2 CARAS STOP-OBL.</t>
  </si>
  <si>
    <t>E28ES080</t>
  </si>
  <si>
    <t>PLACA SEÑALIZACIÓN RIESGO</t>
  </si>
  <si>
    <t>Total 08.03</t>
  </si>
  <si>
    <t>PROTECCIONES COLECTIVAS</t>
  </si>
  <si>
    <t>08.04.01</t>
  </si>
  <si>
    <t>PROTECCIÓN ARQUETAS Y POZOS</t>
  </si>
  <si>
    <t>E28PA040</t>
  </si>
  <si>
    <t>TAPA PROVISIONAL ARQUETA 80x80</t>
  </si>
  <si>
    <t>Total 08.04.01</t>
  </si>
  <si>
    <t>08.04.02</t>
  </si>
  <si>
    <t>BARANDILLAS Y VALLAS</t>
  </si>
  <si>
    <t>E28PB163</t>
  </si>
  <si>
    <t>VALLA CHAPA PLEGADA</t>
  </si>
  <si>
    <t>E28PB176</t>
  </si>
  <si>
    <t>PUERTA PEATONAL CHAPA 1x2 m.</t>
  </si>
  <si>
    <t>E28PB177</t>
  </si>
  <si>
    <t>PUERTA CAMIÓN CHAPA 4x2 m.</t>
  </si>
  <si>
    <t>Total 08.04.02</t>
  </si>
  <si>
    <t>08.04.06</t>
  </si>
  <si>
    <t>PROTECCIÓN ESPERA ARMADURAS</t>
  </si>
  <si>
    <t>E28PX010</t>
  </si>
  <si>
    <t>TAPÓN PROTECTOR "TIPO SETA" ESPERAS ARM.</t>
  </si>
  <si>
    <t>Total 08.04.06</t>
  </si>
  <si>
    <t>Total 08.04</t>
  </si>
  <si>
    <t>EQUIPOS DE PROTECCIÓN INDIVIDUAL</t>
  </si>
  <si>
    <t>08.05.01</t>
  </si>
  <si>
    <t>PARA LA CABEZA</t>
  </si>
  <si>
    <t>S03A010</t>
  </si>
  <si>
    <t>CASCO DE SEGURIDAD</t>
  </si>
  <si>
    <t>E28RA050</t>
  </si>
  <si>
    <t>PANTALLA  + CASCO SEGURIDAD SOLDAR</t>
  </si>
  <si>
    <t>E28RA070</t>
  </si>
  <si>
    <t>GAFAS CONTRA IMPACTOS</t>
  </si>
  <si>
    <t>E28RA090</t>
  </si>
  <si>
    <t>GAFAS ANTIPOLVO</t>
  </si>
  <si>
    <t>E28RA100</t>
  </si>
  <si>
    <t>SEMI MÁSCARA ANTIPOLVO 1 FILTRO</t>
  </si>
  <si>
    <t>E28RA105</t>
  </si>
  <si>
    <t>SEMI MASCAR. ANTIPOLVO 2 FILTROS</t>
  </si>
  <si>
    <t>E28RA110</t>
  </si>
  <si>
    <t>FILTRO RECAMBIO MASCARILLA</t>
  </si>
  <si>
    <t>DET3A115</t>
  </si>
  <si>
    <t>DETECTOR MONOGAS</t>
  </si>
  <si>
    <t>S03A115</t>
  </si>
  <si>
    <t>MASCARILLA CELULOSA DESECHABLE FFP3</t>
  </si>
  <si>
    <t>E28RA120</t>
  </si>
  <si>
    <t>CASCOS PROTECTORES AUDITIVOS</t>
  </si>
  <si>
    <t>E28RA130</t>
  </si>
  <si>
    <t>JUEGO TAPONES ANTIRUIDO SILIC.</t>
  </si>
  <si>
    <t>Total 08.05.01</t>
  </si>
  <si>
    <t>08.05.02</t>
  </si>
  <si>
    <t>PARA EL CUERPO</t>
  </si>
  <si>
    <t>E28RC010</t>
  </si>
  <si>
    <t>FAJA DE PROTECCIÓN LUMBAR</t>
  </si>
  <si>
    <t>E28RC030</t>
  </si>
  <si>
    <t>CINTURÓN PORTAHERRAMIENTAS</t>
  </si>
  <si>
    <t>E28RC070</t>
  </si>
  <si>
    <t>MONO DE TRABAJO POLIESTER-ALGODÓN</t>
  </si>
  <si>
    <t>E28RC180</t>
  </si>
  <si>
    <t>CHALECO DE OBRAS REFLECTANTE</t>
  </si>
  <si>
    <t>Total 08.05.02</t>
  </si>
  <si>
    <t>08.05.03</t>
  </si>
  <si>
    <t>PARA LAS MANOS</t>
  </si>
  <si>
    <t>E28RM020</t>
  </si>
  <si>
    <t>PAR GUANTES DE LONA REFORZADOS</t>
  </si>
  <si>
    <t>E28RM040</t>
  </si>
  <si>
    <t>PAR GUANTES DE LÁTEX-ANTIC.</t>
  </si>
  <si>
    <t>E28RM070</t>
  </si>
  <si>
    <t>PAR GUANTES USO GENERAL SERRAJE</t>
  </si>
  <si>
    <t>E28RM090</t>
  </si>
  <si>
    <t>PAR GUANTES ALTA RESIST. AL CORTE</t>
  </si>
  <si>
    <t>E28RM110</t>
  </si>
  <si>
    <t>PAR GUANTES AISLANTES 5000 V.</t>
  </si>
  <si>
    <t>Total 08.05.03</t>
  </si>
  <si>
    <t>08.05.04</t>
  </si>
  <si>
    <t>PARA LOS PIES Y PIERNAS</t>
  </si>
  <si>
    <t>E28RP070</t>
  </si>
  <si>
    <t>PAR DE BOTAS DE SEGURIDAD</t>
  </si>
  <si>
    <t>E28RP080</t>
  </si>
  <si>
    <t>PAR DE BOTAS AISLANTES</t>
  </si>
  <si>
    <t>E28RP150</t>
  </si>
  <si>
    <t>PAR RODILLERAS</t>
  </si>
  <si>
    <t>Total 08.05.04</t>
  </si>
  <si>
    <t>Total 08.05</t>
  </si>
  <si>
    <t>PROTECCIÓN CONTRA INCENDIOS</t>
  </si>
  <si>
    <t>E28PF010</t>
  </si>
  <si>
    <t>EXTINTOR POLVO ABC 6 kg. PR.INC.</t>
  </si>
  <si>
    <t>E28PF005</t>
  </si>
  <si>
    <t>EXTINTOR POLVO ABC 3 kg. PR.INC.</t>
  </si>
  <si>
    <t>Total 08.06</t>
  </si>
  <si>
    <t>MANO OBRA SEGURIDAD</t>
  </si>
  <si>
    <t>E28W040</t>
  </si>
  <si>
    <t>COSTO MENSUAL LIMPIEZA Y DESINFECCIÓN</t>
  </si>
  <si>
    <t>Total 08.07</t>
  </si>
  <si>
    <t>VENTILACIÓN COMPLEMENTARIA PARA CONTROL DE GASES</t>
  </si>
  <si>
    <t>08.08.01</t>
  </si>
  <si>
    <t>SISTEMA DE MEDICIÓN DE GASES</t>
  </si>
  <si>
    <t>DITCPX00EM</t>
  </si>
  <si>
    <t>ESTACIÓN MEDICIÓN MULTIGAS</t>
  </si>
  <si>
    <t>Total 08.08.01</t>
  </si>
  <si>
    <t>2.1.4</t>
  </si>
  <si>
    <t>CAMBIAR FASE DE VENTILADOR</t>
  </si>
  <si>
    <t>Total 08.08</t>
  </si>
  <si>
    <t>TOTAL OFERTA SIN IVA (€)</t>
  </si>
  <si>
    <t>IMPORTE DEL IVA (€)</t>
  </si>
  <si>
    <t>TOTAL OFERTA IVA INCLUIDO (€)</t>
  </si>
  <si>
    <r>
      <rPr>
        <b/>
        <i/>
        <sz val="9"/>
        <color rgb="FFFF0000"/>
        <rFont val="Calibri"/>
        <family val="2"/>
        <scheme val="minor"/>
      </rPr>
      <t>*</t>
    </r>
    <r>
      <rPr>
        <b/>
        <i/>
        <sz val="9"/>
        <color theme="1"/>
        <rFont val="Calibri"/>
        <family val="2"/>
        <scheme val="minor"/>
      </rPr>
      <t xml:space="preserve">  El precio ofertado en cada una de las partidas y/o unidades no puede superar el precio unitario de licitación, a excepción del importe correspondiente al capítulo de Seguridad y Salud que sólo podrá modificarse en los términos establecidos en el R.D. 1627/97. El incumplimiento de lo señalado anteriormente supondrá la exclusión de la oferta. </t>
    </r>
  </si>
  <si>
    <r>
      <rPr>
        <b/>
        <i/>
        <sz val="9"/>
        <color rgb="FFFF0000"/>
        <rFont val="Calibri"/>
        <family val="2"/>
        <scheme val="minor"/>
      </rPr>
      <t xml:space="preserve">** </t>
    </r>
    <r>
      <rPr>
        <b/>
        <i/>
        <sz val="9"/>
        <color theme="1"/>
        <rFont val="Calibri"/>
        <family val="2"/>
        <scheme val="minor"/>
      </rPr>
      <t>Serán excluidas las ofertas que excedan del presupuesto de licitación (tanto sin IVA como con IVA), bien en su conjunto bien respecto del lote o lotes a los que la oferta se refiera.</t>
    </r>
  </si>
  <si>
    <r>
      <rPr>
        <b/>
        <i/>
        <sz val="9"/>
        <color rgb="FFFF0000"/>
        <rFont val="Calibri"/>
        <family val="2"/>
        <scheme val="minor"/>
      </rPr>
      <t xml:space="preserve">*** </t>
    </r>
    <r>
      <rPr>
        <b/>
        <i/>
        <sz val="9"/>
        <color theme="1"/>
        <rFont val="Calibri"/>
        <family val="2"/>
        <scheme val="minor"/>
      </rPr>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
• El importe de las partidas alzadas no podrá verse modificado en la oferta presentada respecto al importe de licitación.</t>
    </r>
  </si>
  <si>
    <r>
      <rPr>
        <b/>
        <i/>
        <sz val="9"/>
        <color rgb="FFFF0000"/>
        <rFont val="Calibri"/>
        <family val="2"/>
        <scheme val="minor"/>
      </rPr>
      <t xml:space="preserve">**** </t>
    </r>
    <r>
      <rPr>
        <b/>
        <i/>
        <sz val="9"/>
        <color theme="1"/>
        <rFont val="Calibri"/>
        <family val="2"/>
        <scheme val="minor"/>
      </rPr>
      <t xml:space="preserve">La partida “COSTE DE GESTIÓN DE CHATARRA FÉRRICA” deberá rellenarse con importe negativo, cuyo valor absoluto deberá ser igual o superior al valor absoluto del precio unitario de licitación (-104,33 €).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</si>
</sst>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1"/>
      <color rgb="FFFF0000"/>
      <name val="Calibri"/>
      <family val="2"/>
      <scheme val="minor"/>
    </font>
    <font>
      <b/>
      <sz val="9"/>
      <color indexed="81"/>
      <name val="Tahoma"/>
      <family val="2"/>
    </font>
    <font>
      <b/>
      <sz val="8"/>
      <color theme="1"/>
      <name val="Calibri"/>
      <family val="2"/>
      <scheme val="minor"/>
    </font>
    <font>
      <sz val="8"/>
      <color theme="1"/>
      <name val="Calibri"/>
      <family val="2"/>
      <scheme val="minor"/>
    </font>
    <font>
      <b/>
      <sz val="10"/>
      <name val="Calibri"/>
      <family val="2"/>
      <scheme val="minor"/>
    </font>
    <font>
      <sz val="11"/>
      <name val="Calibri"/>
      <family val="2"/>
      <scheme val="minor"/>
    </font>
    <font>
      <b/>
      <sz val="14"/>
      <name val="Calibri"/>
      <family val="2"/>
      <scheme val="minor"/>
    </font>
    <font>
      <b/>
      <sz val="8"/>
      <name val="Calibri"/>
      <family val="2"/>
      <scheme val="minor"/>
    </font>
    <font>
      <sz val="8"/>
      <name val="Calibri"/>
      <family val="2"/>
      <scheme val="minor"/>
    </font>
    <font>
      <b/>
      <sz val="9"/>
      <name val="Calibri"/>
      <family val="2"/>
      <scheme val="minor"/>
    </font>
    <font>
      <b/>
      <sz val="11"/>
      <name val="Calibri"/>
      <family val="2"/>
      <scheme val="minor"/>
    </font>
    <font>
      <sz val="12"/>
      <color rgb="FF0070C0"/>
      <name val="Calibri"/>
      <family val="2"/>
      <scheme val="minor"/>
    </font>
    <font>
      <b/>
      <sz val="16"/>
      <color rgb="FF0070C0"/>
      <name val="Calibri"/>
      <family val="2"/>
      <scheme val="minor"/>
    </font>
    <font>
      <b/>
      <sz val="12"/>
      <color rgb="FF0070C0"/>
      <name val="Calibri"/>
      <family val="2"/>
      <scheme val="minor"/>
    </font>
    <font>
      <b/>
      <sz val="14"/>
      <color rgb="FF0070C0"/>
      <name val="Calibri"/>
      <family val="2"/>
      <scheme val="minor"/>
    </font>
    <font>
      <b/>
      <sz val="12"/>
      <color theme="1"/>
      <name val="Calibri"/>
      <family val="2"/>
      <scheme val="minor"/>
    </font>
    <font>
      <b/>
      <i/>
      <sz val="9"/>
      <color theme="1"/>
      <name val="Calibri"/>
      <family val="2"/>
      <scheme val="minor"/>
    </font>
    <font>
      <b/>
      <i/>
      <sz val="9"/>
      <color rgb="FFFF0000"/>
      <name val="Calibri"/>
      <family val="2"/>
      <scheme val="minor"/>
    </font>
    <font>
      <b/>
      <sz val="13"/>
      <color rgb="FF0070C0"/>
      <name val="Calibri"/>
      <family val="2"/>
      <scheme val="minor"/>
    </font>
    <font>
      <b/>
      <sz val="12"/>
      <name val="Calibri"/>
      <family val="2"/>
      <scheme val="minor"/>
    </font>
    <font>
      <sz val="10"/>
      <name val="Calibri"/>
      <family val="2"/>
      <scheme val="minor"/>
    </font>
    <font>
      <b/>
      <sz val="13"/>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D1E1ED"/>
        <bgColor indexed="64"/>
      </patternFill>
    </fill>
    <fill>
      <patternFill patternType="solid">
        <fgColor rgb="FFE2E9F1"/>
        <bgColor indexed="64"/>
      </patternFill>
    </fill>
    <fill>
      <patternFill patternType="solid">
        <fgColor rgb="FFF0F4F9"/>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91">
    <xf numFmtId="0" fontId="0" fillId="0" borderId="0" xfId="0"/>
    <xf numFmtId="0" fontId="7" fillId="0" borderId="0" xfId="0" applyFont="1"/>
    <xf numFmtId="0" fontId="7" fillId="0" borderId="0" xfId="0" applyFont="1" applyAlignment="1">
      <alignment vertical="top"/>
    </xf>
    <xf numFmtId="49" fontId="9" fillId="2" borderId="1" xfId="0" applyNumberFormat="1" applyFont="1" applyFill="1" applyBorder="1" applyAlignment="1">
      <alignment vertical="top"/>
    </xf>
    <xf numFmtId="49" fontId="9" fillId="2" borderId="1" xfId="0" applyNumberFormat="1" applyFont="1" applyFill="1" applyBorder="1" applyAlignment="1">
      <alignment vertical="top" wrapText="1"/>
    </xf>
    <xf numFmtId="3" fontId="9" fillId="2" borderId="1" xfId="0" applyNumberFormat="1" applyFont="1" applyFill="1" applyBorder="1" applyAlignment="1">
      <alignment vertical="top"/>
    </xf>
    <xf numFmtId="4" fontId="9" fillId="2" borderId="1" xfId="0" applyNumberFormat="1" applyFont="1" applyFill="1" applyBorder="1" applyAlignment="1">
      <alignment vertical="top"/>
    </xf>
    <xf numFmtId="49" fontId="9" fillId="3" borderId="1" xfId="0" applyNumberFormat="1" applyFont="1" applyFill="1" applyBorder="1" applyAlignment="1">
      <alignment vertical="top"/>
    </xf>
    <xf numFmtId="49" fontId="9" fillId="3" borderId="1" xfId="0" applyNumberFormat="1" applyFont="1" applyFill="1" applyBorder="1" applyAlignment="1">
      <alignment vertical="top" wrapText="1"/>
    </xf>
    <xf numFmtId="4" fontId="9" fillId="3" borderId="1" xfId="0" applyNumberFormat="1" applyFont="1" applyFill="1" applyBorder="1" applyAlignment="1">
      <alignment vertical="top"/>
    </xf>
    <xf numFmtId="49" fontId="10" fillId="0" borderId="1" xfId="0" applyNumberFormat="1" applyFont="1" applyBorder="1" applyAlignment="1">
      <alignment vertical="top"/>
    </xf>
    <xf numFmtId="49" fontId="10" fillId="0" borderId="1" xfId="0" applyNumberFormat="1" applyFont="1" applyBorder="1" applyAlignment="1">
      <alignment vertical="top" wrapText="1"/>
    </xf>
    <xf numFmtId="4" fontId="10" fillId="0" borderId="1" xfId="0" applyNumberFormat="1" applyFont="1" applyBorder="1" applyAlignment="1">
      <alignment vertical="top"/>
    </xf>
    <xf numFmtId="0" fontId="10" fillId="0" borderId="1" xfId="0" applyFont="1" applyBorder="1" applyAlignment="1">
      <alignment vertical="top"/>
    </xf>
    <xf numFmtId="49" fontId="9" fillId="0" borderId="1" xfId="0" applyNumberFormat="1" applyFont="1" applyBorder="1" applyAlignment="1">
      <alignment vertical="top" wrapText="1"/>
    </xf>
    <xf numFmtId="4" fontId="9" fillId="0" borderId="1" xfId="0" applyNumberFormat="1" applyFont="1" applyBorder="1" applyAlignment="1">
      <alignment vertical="top"/>
    </xf>
    <xf numFmtId="49" fontId="9" fillId="5" borderId="1" xfId="0" applyNumberFormat="1" applyFont="1" applyFill="1" applyBorder="1" applyAlignment="1">
      <alignment vertical="top"/>
    </xf>
    <xf numFmtId="49" fontId="9" fillId="5" borderId="1" xfId="0" applyNumberFormat="1" applyFont="1" applyFill="1" applyBorder="1" applyAlignment="1">
      <alignment vertical="top" wrapText="1"/>
    </xf>
    <xf numFmtId="4" fontId="9" fillId="5" borderId="1" xfId="0" applyNumberFormat="1" applyFont="1" applyFill="1" applyBorder="1" applyAlignment="1">
      <alignment vertical="top"/>
    </xf>
    <xf numFmtId="49" fontId="9" fillId="6" borderId="1" xfId="0" applyNumberFormat="1" applyFont="1" applyFill="1" applyBorder="1" applyAlignment="1">
      <alignment vertical="top"/>
    </xf>
    <xf numFmtId="49" fontId="9" fillId="6" borderId="1" xfId="0" applyNumberFormat="1" applyFont="1" applyFill="1" applyBorder="1" applyAlignment="1">
      <alignment vertical="top" wrapText="1"/>
    </xf>
    <xf numFmtId="4" fontId="9" fillId="6" borderId="1" xfId="0" applyNumberFormat="1" applyFont="1" applyFill="1" applyBorder="1" applyAlignment="1">
      <alignment vertical="top"/>
    </xf>
    <xf numFmtId="49" fontId="9" fillId="7" borderId="1" xfId="0" applyNumberFormat="1" applyFont="1" applyFill="1" applyBorder="1" applyAlignment="1">
      <alignment vertical="top"/>
    </xf>
    <xf numFmtId="49" fontId="9" fillId="7" borderId="1" xfId="0" applyNumberFormat="1" applyFont="1" applyFill="1" applyBorder="1" applyAlignment="1">
      <alignment vertical="top" wrapText="1"/>
    </xf>
    <xf numFmtId="4" fontId="9" fillId="7" borderId="1" xfId="0" applyNumberFormat="1" applyFont="1" applyFill="1" applyBorder="1" applyAlignment="1">
      <alignment vertical="top"/>
    </xf>
    <xf numFmtId="3" fontId="10" fillId="0" borderId="1" xfId="0" applyNumberFormat="1" applyFont="1" applyBorder="1" applyAlignment="1">
      <alignment vertical="top"/>
    </xf>
    <xf numFmtId="0" fontId="7" fillId="0" borderId="0" xfId="0" applyFont="1"/>
    <xf numFmtId="0" fontId="6" fillId="0" borderId="1" xfId="0" applyFont="1" applyBorder="1" applyAlignment="1">
      <alignment vertical="top"/>
    </xf>
    <xf numFmtId="0" fontId="6" fillId="0" borderId="1" xfId="0" applyFont="1" applyBorder="1" applyAlignment="1">
      <alignment vertical="top" wrapText="1"/>
    </xf>
    <xf numFmtId="0" fontId="7" fillId="0" borderId="0" xfId="0" applyFont="1" applyFill="1"/>
    <xf numFmtId="4" fontId="5" fillId="0" borderId="0" xfId="0" applyNumberFormat="1" applyFont="1" applyFill="1" applyAlignment="1">
      <alignment vertical="top"/>
    </xf>
    <xf numFmtId="49" fontId="4" fillId="6" borderId="1" xfId="0" applyNumberFormat="1" applyFont="1" applyFill="1" applyBorder="1" applyAlignment="1">
      <alignment vertical="top"/>
    </xf>
    <xf numFmtId="49" fontId="4" fillId="6" borderId="1" xfId="0" applyNumberFormat="1" applyFont="1" applyFill="1" applyBorder="1" applyAlignment="1">
      <alignment vertical="top" wrapText="1"/>
    </xf>
    <xf numFmtId="0" fontId="0" fillId="0" borderId="0" xfId="0"/>
    <xf numFmtId="4" fontId="11" fillId="0" borderId="1" xfId="0" applyNumberFormat="1" applyFont="1" applyBorder="1" applyAlignment="1">
      <alignment vertical="top"/>
    </xf>
    <xf numFmtId="4" fontId="6" fillId="0" borderId="1" xfId="0" applyNumberFormat="1" applyFont="1" applyBorder="1" applyAlignment="1">
      <alignment vertical="top"/>
    </xf>
    <xf numFmtId="49" fontId="10" fillId="0" borderId="1" xfId="0" applyNumberFormat="1" applyFont="1" applyBorder="1" applyAlignment="1">
      <alignment vertical="top"/>
    </xf>
    <xf numFmtId="49" fontId="10" fillId="0" borderId="1" xfId="0" applyNumberFormat="1" applyFont="1" applyBorder="1" applyAlignment="1">
      <alignment vertical="top" wrapText="1"/>
    </xf>
    <xf numFmtId="4" fontId="10" fillId="0" borderId="1" xfId="0" applyNumberFormat="1" applyFont="1" applyBorder="1" applyAlignment="1">
      <alignment vertical="top"/>
    </xf>
    <xf numFmtId="49" fontId="9" fillId="0" borderId="1" xfId="0" applyNumberFormat="1" applyFont="1" applyBorder="1" applyAlignment="1">
      <alignment vertical="top" wrapText="1"/>
    </xf>
    <xf numFmtId="0" fontId="7" fillId="0" borderId="1" xfId="0" applyFont="1" applyBorder="1"/>
    <xf numFmtId="0" fontId="21" fillId="9" borderId="1" xfId="0" applyFont="1" applyFill="1" applyBorder="1" applyAlignment="1" applyProtection="1">
      <alignment horizontal="center" vertical="center" wrapText="1"/>
    </xf>
    <xf numFmtId="0" fontId="7" fillId="0" borderId="5" xfId="0" applyFont="1" applyBorder="1"/>
    <xf numFmtId="0" fontId="13" fillId="10" borderId="1" xfId="0" applyFont="1" applyFill="1" applyBorder="1" applyAlignment="1" applyProtection="1">
      <alignment horizontal="center" vertical="center"/>
    </xf>
    <xf numFmtId="4" fontId="20" fillId="10" borderId="1" xfId="0" applyNumberFormat="1" applyFont="1" applyFill="1" applyBorder="1" applyAlignment="1" applyProtection="1">
      <alignment horizontal="center" vertical="center"/>
    </xf>
    <xf numFmtId="0" fontId="20" fillId="10" borderId="1" xfId="0" applyFont="1" applyFill="1" applyBorder="1" applyAlignment="1" applyProtection="1">
      <alignment horizontal="center" vertical="center"/>
    </xf>
    <xf numFmtId="0" fontId="22" fillId="0" borderId="1" xfId="0" applyFont="1" applyBorder="1"/>
    <xf numFmtId="0" fontId="22" fillId="0" borderId="5" xfId="0" applyFont="1" applyBorder="1"/>
    <xf numFmtId="0" fontId="6" fillId="0" borderId="1" xfId="0" applyFont="1" applyFill="1" applyBorder="1" applyAlignment="1" applyProtection="1">
      <alignment horizontal="left" vertical="center"/>
    </xf>
    <xf numFmtId="4" fontId="23" fillId="10" borderId="1" xfId="0" applyNumberFormat="1" applyFont="1" applyFill="1" applyBorder="1" applyAlignment="1" applyProtection="1">
      <alignment horizontal="center" vertical="center"/>
    </xf>
    <xf numFmtId="4" fontId="11" fillId="10" borderId="1" xfId="0" applyNumberFormat="1" applyFont="1" applyFill="1" applyBorder="1" applyAlignment="1" applyProtection="1">
      <alignment horizontal="center" vertical="center"/>
    </xf>
    <xf numFmtId="9" fontId="10" fillId="0" borderId="5" xfId="1" applyFont="1" applyBorder="1" applyAlignment="1">
      <alignment vertical="top"/>
    </xf>
    <xf numFmtId="9" fontId="10" fillId="0" borderId="1" xfId="1" applyFont="1" applyBorder="1" applyAlignment="1">
      <alignment vertical="top"/>
    </xf>
    <xf numFmtId="9" fontId="10" fillId="0" borderId="1" xfId="1" applyFont="1" applyBorder="1" applyAlignment="1" applyProtection="1">
      <alignment vertical="top"/>
      <protection locked="0"/>
    </xf>
    <xf numFmtId="0" fontId="0" fillId="0" borderId="0" xfId="0" applyFill="1" applyBorder="1"/>
    <xf numFmtId="4" fontId="10" fillId="0" borderId="0" xfId="0" applyNumberFormat="1" applyFont="1" applyFill="1" applyBorder="1" applyAlignment="1">
      <alignment vertical="top"/>
    </xf>
    <xf numFmtId="0" fontId="8" fillId="0" borderId="0" xfId="0" applyFont="1" applyAlignment="1">
      <alignment vertical="top" wrapText="1"/>
    </xf>
    <xf numFmtId="49" fontId="10" fillId="4" borderId="1" xfId="0" applyNumberFormat="1" applyFont="1" applyFill="1" applyBorder="1" applyAlignment="1">
      <alignment vertical="top" wrapText="1"/>
    </xf>
    <xf numFmtId="3" fontId="9" fillId="2" borderId="1" xfId="0" applyNumberFormat="1" applyFont="1" applyFill="1" applyBorder="1" applyAlignment="1">
      <alignment vertical="top"/>
    </xf>
    <xf numFmtId="4" fontId="9" fillId="2" borderId="1" xfId="0" applyNumberFormat="1" applyFont="1" applyFill="1" applyBorder="1" applyAlignment="1">
      <alignment vertical="top"/>
    </xf>
    <xf numFmtId="4" fontId="10" fillId="0" borderId="1" xfId="0" applyNumberFormat="1" applyFont="1" applyBorder="1" applyAlignment="1">
      <alignment vertical="top"/>
    </xf>
    <xf numFmtId="4" fontId="9" fillId="0" borderId="1" xfId="0" applyNumberFormat="1" applyFont="1" applyBorder="1" applyAlignment="1">
      <alignment vertical="top"/>
    </xf>
    <xf numFmtId="3" fontId="10" fillId="0" borderId="1" xfId="0" applyNumberFormat="1" applyFont="1" applyBorder="1" applyAlignment="1">
      <alignment vertical="top"/>
    </xf>
    <xf numFmtId="49" fontId="9" fillId="2" borderId="1" xfId="0" applyNumberFormat="1" applyFont="1" applyFill="1" applyBorder="1" applyAlignment="1">
      <alignment vertical="top" wrapText="1"/>
    </xf>
    <xf numFmtId="49" fontId="9" fillId="3" borderId="1" xfId="0" applyNumberFormat="1" applyFont="1" applyFill="1" applyBorder="1" applyAlignment="1">
      <alignment vertical="top" wrapText="1"/>
    </xf>
    <xf numFmtId="49" fontId="9" fillId="5" borderId="1" xfId="0" applyNumberFormat="1" applyFont="1" applyFill="1" applyBorder="1" applyAlignment="1">
      <alignment vertical="top" wrapText="1"/>
    </xf>
    <xf numFmtId="49" fontId="9" fillId="6" borderId="1" xfId="0" applyNumberFormat="1" applyFont="1" applyFill="1" applyBorder="1" applyAlignment="1">
      <alignment vertical="top" wrapText="1"/>
    </xf>
    <xf numFmtId="49" fontId="9" fillId="7" borderId="1" xfId="0" applyNumberFormat="1" applyFont="1" applyFill="1" applyBorder="1" applyAlignment="1">
      <alignment vertical="top" wrapText="1"/>
    </xf>
    <xf numFmtId="0" fontId="7" fillId="0" borderId="0" xfId="0" applyFont="1"/>
    <xf numFmtId="0" fontId="6" fillId="0" borderId="1" xfId="0" applyFont="1" applyBorder="1" applyAlignment="1">
      <alignment vertical="top" wrapText="1"/>
    </xf>
    <xf numFmtId="4" fontId="14" fillId="0" borderId="1" xfId="0" applyNumberFormat="1" applyFont="1" applyFill="1" applyBorder="1" applyAlignment="1" applyProtection="1">
      <alignment horizontal="center" vertical="center" wrapText="1"/>
      <protection locked="0"/>
    </xf>
    <xf numFmtId="4" fontId="15" fillId="0" borderId="1" xfId="0" applyNumberFormat="1" applyFont="1" applyFill="1" applyBorder="1" applyAlignment="1" applyProtection="1">
      <alignment horizontal="center" vertical="center" wrapText="1"/>
      <protection locked="0"/>
    </xf>
    <xf numFmtId="0" fontId="16" fillId="0" borderId="1" xfId="0" applyNumberFormat="1" applyFont="1" applyFill="1" applyBorder="1" applyAlignment="1" applyProtection="1">
      <alignment horizontal="center" vertical="center" wrapText="1"/>
      <protection locked="0"/>
    </xf>
    <xf numFmtId="0" fontId="2" fillId="0" borderId="0" xfId="0" applyFont="1"/>
    <xf numFmtId="4" fontId="10" fillId="0" borderId="1" xfId="0" applyNumberFormat="1" applyFont="1" applyBorder="1" applyAlignment="1" applyProtection="1">
      <alignment vertical="top"/>
      <protection locked="0"/>
    </xf>
    <xf numFmtId="0" fontId="10" fillId="0" borderId="1" xfId="0" applyFont="1" applyBorder="1" applyAlignment="1">
      <alignment vertical="top" wrapText="1"/>
    </xf>
    <xf numFmtId="0" fontId="7" fillId="0" borderId="1" xfId="0" applyFont="1" applyBorder="1" applyAlignment="1">
      <alignment wrapText="1"/>
    </xf>
    <xf numFmtId="0" fontId="7" fillId="0" borderId="5" xfId="0" applyFont="1" applyBorder="1" applyAlignment="1">
      <alignment wrapText="1"/>
    </xf>
    <xf numFmtId="0" fontId="13" fillId="10" borderId="1" xfId="0" applyFont="1" applyFill="1" applyBorder="1" applyAlignment="1" applyProtection="1">
      <alignment horizontal="center" vertical="center" wrapText="1"/>
    </xf>
    <xf numFmtId="0" fontId="7" fillId="0" borderId="0" xfId="0" applyFont="1" applyAlignment="1">
      <alignment wrapText="1"/>
    </xf>
    <xf numFmtId="49" fontId="10" fillId="4" borderId="1" xfId="0" applyNumberFormat="1" applyFont="1" applyFill="1" applyBorder="1" applyAlignment="1">
      <alignment vertical="top"/>
    </xf>
    <xf numFmtId="4" fontId="7" fillId="0" borderId="0" xfId="0" applyNumberFormat="1" applyFont="1"/>
    <xf numFmtId="0" fontId="6" fillId="0" borderId="0" xfId="0" applyFont="1" applyAlignment="1">
      <alignment horizontal="center" vertical="top"/>
    </xf>
    <xf numFmtId="0" fontId="12" fillId="0" borderId="1" xfId="0" applyFont="1" applyBorder="1" applyAlignment="1">
      <alignment horizontal="center" vertical="top"/>
    </xf>
    <xf numFmtId="0" fontId="18" fillId="8" borderId="1" xfId="0" applyFont="1" applyFill="1" applyBorder="1" applyAlignment="1" applyProtection="1">
      <alignment horizontal="left" vertical="center" wrapText="1"/>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8" fillId="9" borderId="1" xfId="0" applyFont="1" applyFill="1" applyBorder="1" applyAlignment="1" applyProtection="1">
      <alignment horizontal="center" vertical="center" wrapText="1"/>
    </xf>
    <xf numFmtId="0" fontId="17" fillId="9" borderId="1" xfId="0" applyFont="1" applyFill="1" applyBorder="1" applyAlignment="1" applyProtection="1">
      <alignment horizontal="center" vertical="center" wrapText="1"/>
    </xf>
    <xf numFmtId="0" fontId="2" fillId="0" borderId="0" xfId="0" applyFont="1" applyFill="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65F2F-4461-406C-9374-97D6A320D7BD}">
  <dimension ref="A1:M1423"/>
  <sheetViews>
    <sheetView tabSelected="1" workbookViewId="0">
      <pane ySplit="3" topLeftCell="A4" activePane="bottomLeft" state="frozen"/>
      <selection pane="bottomLeft" activeCell="C2" sqref="C2"/>
    </sheetView>
  </sheetViews>
  <sheetFormatPr baseColWidth="10" defaultColWidth="11.44140625" defaultRowHeight="14.4" x14ac:dyDescent="0.3"/>
  <cols>
    <col min="1" max="1" width="12.6640625" style="79" customWidth="1"/>
    <col min="2" max="2" width="5.109375" style="1" bestFit="1" customWidth="1"/>
    <col min="3" max="3" width="55.6640625" style="1" customWidth="1"/>
    <col min="4" max="4" width="8.6640625" style="1" customWidth="1"/>
    <col min="5" max="5" width="11.6640625" style="1" customWidth="1"/>
    <col min="6" max="6" width="12.6640625" style="1" customWidth="1"/>
    <col min="7" max="7" width="8.6640625" style="26" customWidth="1"/>
    <col min="8" max="8" width="11.6640625" style="26" customWidth="1"/>
    <col min="9" max="9" width="12.6640625" style="26" customWidth="1"/>
    <col min="10" max="10" width="11.44140625" style="73"/>
    <col min="11" max="16384" width="11.44140625" style="1"/>
  </cols>
  <sheetData>
    <row r="1" spans="1:10" x14ac:dyDescent="0.3">
      <c r="A1" s="82" t="s">
        <v>0</v>
      </c>
      <c r="B1" s="82"/>
      <c r="C1" s="82"/>
      <c r="D1" s="82"/>
      <c r="E1" s="82"/>
      <c r="F1" s="82"/>
      <c r="G1" s="82"/>
      <c r="H1" s="82"/>
      <c r="I1" s="82"/>
    </row>
    <row r="2" spans="1:10" ht="18" x14ac:dyDescent="0.3">
      <c r="A2" s="56"/>
      <c r="B2" s="2"/>
      <c r="C2" s="2"/>
      <c r="D2" s="83" t="s">
        <v>1916</v>
      </c>
      <c r="E2" s="83"/>
      <c r="F2" s="83"/>
      <c r="G2" s="83" t="s">
        <v>1917</v>
      </c>
      <c r="H2" s="83"/>
      <c r="I2" s="83"/>
    </row>
    <row r="3" spans="1:10" x14ac:dyDescent="0.3">
      <c r="A3" s="69" t="s">
        <v>1</v>
      </c>
      <c r="B3" s="27" t="s">
        <v>2</v>
      </c>
      <c r="C3" s="28" t="s">
        <v>3</v>
      </c>
      <c r="D3" s="27" t="s">
        <v>1918</v>
      </c>
      <c r="E3" s="27" t="s">
        <v>1919</v>
      </c>
      <c r="F3" s="27" t="s">
        <v>1920</v>
      </c>
      <c r="G3" s="27" t="s">
        <v>1918</v>
      </c>
      <c r="H3" s="27" t="s">
        <v>1919</v>
      </c>
      <c r="I3" s="27" t="s">
        <v>1920</v>
      </c>
    </row>
    <row r="4" spans="1:10" x14ac:dyDescent="0.3">
      <c r="A4" s="63" t="s">
        <v>4</v>
      </c>
      <c r="B4" s="3" t="s">
        <v>5</v>
      </c>
      <c r="C4" s="4" t="s">
        <v>6</v>
      </c>
      <c r="D4" s="5">
        <f t="shared" ref="D4:I4" si="0">D647</f>
        <v>1</v>
      </c>
      <c r="E4" s="6">
        <f t="shared" si="0"/>
        <v>940710.96</v>
      </c>
      <c r="F4" s="6">
        <f t="shared" si="0"/>
        <v>940710.96</v>
      </c>
      <c r="G4" s="5">
        <f t="shared" si="0"/>
        <v>1</v>
      </c>
      <c r="H4" s="6">
        <f t="shared" si="0"/>
        <v>35000</v>
      </c>
      <c r="I4" s="6">
        <f t="shared" si="0"/>
        <v>35000</v>
      </c>
    </row>
    <row r="5" spans="1:10" x14ac:dyDescent="0.3">
      <c r="A5" s="64" t="s">
        <v>7</v>
      </c>
      <c r="B5" s="7" t="s">
        <v>5</v>
      </c>
      <c r="C5" s="8" t="s">
        <v>8</v>
      </c>
      <c r="D5" s="9">
        <f t="shared" ref="D5:I5" si="1">D18</f>
        <v>1</v>
      </c>
      <c r="E5" s="9">
        <f t="shared" si="1"/>
        <v>62967.59</v>
      </c>
      <c r="F5" s="9">
        <f t="shared" si="1"/>
        <v>62967.59</v>
      </c>
      <c r="G5" s="9">
        <f t="shared" si="1"/>
        <v>1</v>
      </c>
      <c r="H5" s="9">
        <f t="shared" si="1"/>
        <v>20000</v>
      </c>
      <c r="I5" s="9">
        <f t="shared" si="1"/>
        <v>20000</v>
      </c>
    </row>
    <row r="6" spans="1:10" x14ac:dyDescent="0.3">
      <c r="A6" s="57" t="s">
        <v>9</v>
      </c>
      <c r="B6" s="10" t="s">
        <v>10</v>
      </c>
      <c r="C6" s="11" t="s">
        <v>11</v>
      </c>
      <c r="D6" s="12">
        <v>1</v>
      </c>
      <c r="E6" s="12">
        <v>859.65</v>
      </c>
      <c r="F6" s="12">
        <f t="shared" ref="F6:F18" si="2">ROUND(D6*E6,2)</f>
        <v>859.65</v>
      </c>
      <c r="G6" s="12">
        <f>D6</f>
        <v>1</v>
      </c>
      <c r="H6" s="74"/>
      <c r="I6" s="12">
        <f t="shared" ref="I6:I18" si="3">ROUND(G6*H6,2)</f>
        <v>0</v>
      </c>
      <c r="J6" s="73" t="str">
        <f>IF(AND(H6&lt;&gt;"",H6&gt;E6),"VALOR MAYOR DEL PERMITIDO","")</f>
        <v/>
      </c>
    </row>
    <row r="7" spans="1:10" x14ac:dyDescent="0.3">
      <c r="A7" s="57" t="s">
        <v>12</v>
      </c>
      <c r="B7" s="10" t="s">
        <v>10</v>
      </c>
      <c r="C7" s="11" t="s">
        <v>13</v>
      </c>
      <c r="D7" s="12">
        <v>4</v>
      </c>
      <c r="E7" s="12">
        <v>213.95</v>
      </c>
      <c r="F7" s="12">
        <f t="shared" si="2"/>
        <v>855.8</v>
      </c>
      <c r="G7" s="60">
        <f t="shared" ref="G7:G17" si="4">D7</f>
        <v>4</v>
      </c>
      <c r="H7" s="74"/>
      <c r="I7" s="12">
        <f t="shared" si="3"/>
        <v>0</v>
      </c>
      <c r="J7" s="73" t="str">
        <f t="shared" ref="J7:J70" si="5">IF(AND(H7&lt;&gt;"",H7&gt;E7),"VALOR MAYOR DEL PERMITIDO","")</f>
        <v/>
      </c>
    </row>
    <row r="8" spans="1:10" x14ac:dyDescent="0.3">
      <c r="A8" s="57" t="s">
        <v>14</v>
      </c>
      <c r="B8" s="10" t="s">
        <v>10</v>
      </c>
      <c r="C8" s="11" t="s">
        <v>15</v>
      </c>
      <c r="D8" s="12">
        <v>10</v>
      </c>
      <c r="E8" s="12">
        <v>113.35</v>
      </c>
      <c r="F8" s="12">
        <f t="shared" si="2"/>
        <v>1133.5</v>
      </c>
      <c r="G8" s="60">
        <f t="shared" si="4"/>
        <v>10</v>
      </c>
      <c r="H8" s="74"/>
      <c r="I8" s="12">
        <f t="shared" si="3"/>
        <v>0</v>
      </c>
      <c r="J8" s="73" t="str">
        <f t="shared" si="5"/>
        <v/>
      </c>
    </row>
    <row r="9" spans="1:10" ht="20.399999999999999" x14ac:dyDescent="0.3">
      <c r="A9" s="57" t="s">
        <v>16</v>
      </c>
      <c r="B9" s="10" t="s">
        <v>17</v>
      </c>
      <c r="C9" s="11" t="s">
        <v>18</v>
      </c>
      <c r="D9" s="12">
        <v>39.5</v>
      </c>
      <c r="E9" s="12">
        <v>150.54</v>
      </c>
      <c r="F9" s="12">
        <f t="shared" si="2"/>
        <v>5946.33</v>
      </c>
      <c r="G9" s="60">
        <f t="shared" si="4"/>
        <v>39.5</v>
      </c>
      <c r="H9" s="74"/>
      <c r="I9" s="12">
        <f t="shared" si="3"/>
        <v>0</v>
      </c>
      <c r="J9" s="73" t="str">
        <f t="shared" si="5"/>
        <v/>
      </c>
    </row>
    <row r="10" spans="1:10" x14ac:dyDescent="0.3">
      <c r="A10" s="57" t="s">
        <v>19</v>
      </c>
      <c r="B10" s="10" t="s">
        <v>17</v>
      </c>
      <c r="C10" s="11" t="s">
        <v>20</v>
      </c>
      <c r="D10" s="12">
        <v>39.5</v>
      </c>
      <c r="E10" s="12">
        <v>132.91999999999999</v>
      </c>
      <c r="F10" s="12">
        <f t="shared" si="2"/>
        <v>5250.34</v>
      </c>
      <c r="G10" s="60">
        <f t="shared" si="4"/>
        <v>39.5</v>
      </c>
      <c r="H10" s="74"/>
      <c r="I10" s="12">
        <f t="shared" si="3"/>
        <v>0</v>
      </c>
      <c r="J10" s="73" t="str">
        <f t="shared" si="5"/>
        <v/>
      </c>
    </row>
    <row r="11" spans="1:10" ht="20.399999999999999" x14ac:dyDescent="0.3">
      <c r="A11" s="57" t="s">
        <v>21</v>
      </c>
      <c r="B11" s="10" t="s">
        <v>22</v>
      </c>
      <c r="C11" s="11" t="s">
        <v>23</v>
      </c>
      <c r="D11" s="12">
        <v>50</v>
      </c>
      <c r="E11" s="12">
        <v>11.86</v>
      </c>
      <c r="F11" s="12">
        <f t="shared" si="2"/>
        <v>593</v>
      </c>
      <c r="G11" s="60">
        <f t="shared" si="4"/>
        <v>50</v>
      </c>
      <c r="H11" s="74"/>
      <c r="I11" s="12">
        <f t="shared" si="3"/>
        <v>0</v>
      </c>
      <c r="J11" s="73" t="str">
        <f t="shared" si="5"/>
        <v/>
      </c>
    </row>
    <row r="12" spans="1:10" x14ac:dyDescent="0.3">
      <c r="A12" s="57" t="s">
        <v>24</v>
      </c>
      <c r="B12" s="10" t="s">
        <v>10</v>
      </c>
      <c r="C12" s="11" t="s">
        <v>25</v>
      </c>
      <c r="D12" s="12">
        <v>1</v>
      </c>
      <c r="E12" s="12">
        <v>10176</v>
      </c>
      <c r="F12" s="12">
        <f t="shared" si="2"/>
        <v>10176</v>
      </c>
      <c r="G12" s="60">
        <f t="shared" si="4"/>
        <v>1</v>
      </c>
      <c r="H12" s="74"/>
      <c r="I12" s="12">
        <f t="shared" si="3"/>
        <v>0</v>
      </c>
      <c r="J12" s="73" t="str">
        <f t="shared" si="5"/>
        <v/>
      </c>
    </row>
    <row r="13" spans="1:10" ht="20.399999999999999" x14ac:dyDescent="0.3">
      <c r="A13" s="57" t="s">
        <v>26</v>
      </c>
      <c r="B13" s="10" t="s">
        <v>10</v>
      </c>
      <c r="C13" s="11" t="s">
        <v>27</v>
      </c>
      <c r="D13" s="12">
        <v>1</v>
      </c>
      <c r="E13" s="12">
        <v>3827.65</v>
      </c>
      <c r="F13" s="12">
        <f t="shared" si="2"/>
        <v>3827.65</v>
      </c>
      <c r="G13" s="60">
        <f t="shared" si="4"/>
        <v>1</v>
      </c>
      <c r="H13" s="74"/>
      <c r="I13" s="12">
        <f t="shared" si="3"/>
        <v>0</v>
      </c>
      <c r="J13" s="73" t="str">
        <f t="shared" si="5"/>
        <v/>
      </c>
    </row>
    <row r="14" spans="1:10" ht="20.399999999999999" x14ac:dyDescent="0.3">
      <c r="A14" s="57" t="s">
        <v>28</v>
      </c>
      <c r="B14" s="10" t="s">
        <v>10</v>
      </c>
      <c r="C14" s="11" t="s">
        <v>29</v>
      </c>
      <c r="D14" s="12">
        <v>1</v>
      </c>
      <c r="E14" s="12">
        <v>8480</v>
      </c>
      <c r="F14" s="12">
        <f t="shared" si="2"/>
        <v>8480</v>
      </c>
      <c r="G14" s="60">
        <f t="shared" si="4"/>
        <v>1</v>
      </c>
      <c r="H14" s="74"/>
      <c r="I14" s="12">
        <f t="shared" si="3"/>
        <v>0</v>
      </c>
      <c r="J14" s="73" t="str">
        <f t="shared" si="5"/>
        <v/>
      </c>
    </row>
    <row r="15" spans="1:10" ht="20.399999999999999" x14ac:dyDescent="0.3">
      <c r="A15" s="57" t="s">
        <v>30</v>
      </c>
      <c r="B15" s="10" t="s">
        <v>10</v>
      </c>
      <c r="C15" s="11" t="s">
        <v>31</v>
      </c>
      <c r="D15" s="12">
        <v>6</v>
      </c>
      <c r="E15" s="12">
        <v>20.22</v>
      </c>
      <c r="F15" s="12">
        <f t="shared" si="2"/>
        <v>121.32</v>
      </c>
      <c r="G15" s="60">
        <f t="shared" si="4"/>
        <v>6</v>
      </c>
      <c r="H15" s="74"/>
      <c r="I15" s="12">
        <f t="shared" si="3"/>
        <v>0</v>
      </c>
      <c r="J15" s="73" t="str">
        <f t="shared" si="5"/>
        <v/>
      </c>
    </row>
    <row r="16" spans="1:10" x14ac:dyDescent="0.3">
      <c r="A16" s="57" t="s">
        <v>32</v>
      </c>
      <c r="B16" s="10" t="s">
        <v>10</v>
      </c>
      <c r="C16" s="11" t="s">
        <v>33</v>
      </c>
      <c r="D16" s="12">
        <v>3</v>
      </c>
      <c r="E16" s="12">
        <v>1908</v>
      </c>
      <c r="F16" s="12">
        <f t="shared" si="2"/>
        <v>5724</v>
      </c>
      <c r="G16" s="60">
        <f t="shared" si="4"/>
        <v>3</v>
      </c>
      <c r="H16" s="74"/>
      <c r="I16" s="12">
        <f t="shared" si="3"/>
        <v>0</v>
      </c>
      <c r="J16" s="73" t="str">
        <f t="shared" si="5"/>
        <v/>
      </c>
    </row>
    <row r="17" spans="1:10" x14ac:dyDescent="0.3">
      <c r="A17" s="57" t="s">
        <v>34</v>
      </c>
      <c r="B17" s="10" t="s">
        <v>35</v>
      </c>
      <c r="C17" s="11" t="s">
        <v>36</v>
      </c>
      <c r="D17" s="12">
        <v>1</v>
      </c>
      <c r="E17" s="12">
        <v>20000</v>
      </c>
      <c r="F17" s="12">
        <f t="shared" si="2"/>
        <v>20000</v>
      </c>
      <c r="G17" s="60">
        <f t="shared" si="4"/>
        <v>1</v>
      </c>
      <c r="H17" s="12">
        <v>20000</v>
      </c>
      <c r="I17" s="12">
        <f t="shared" si="3"/>
        <v>20000</v>
      </c>
      <c r="J17" s="73" t="str">
        <f t="shared" si="5"/>
        <v/>
      </c>
    </row>
    <row r="18" spans="1:10" x14ac:dyDescent="0.3">
      <c r="A18" s="75"/>
      <c r="B18" s="13"/>
      <c r="C18" s="14" t="s">
        <v>37</v>
      </c>
      <c r="D18" s="12">
        <v>1</v>
      </c>
      <c r="E18" s="15">
        <f>SUM(F6:F17)</f>
        <v>62967.59</v>
      </c>
      <c r="F18" s="15">
        <f t="shared" si="2"/>
        <v>62967.59</v>
      </c>
      <c r="G18" s="12">
        <v>1</v>
      </c>
      <c r="H18" s="15">
        <f>SUM(I6:I17)</f>
        <v>20000</v>
      </c>
      <c r="I18" s="15">
        <f t="shared" si="3"/>
        <v>20000</v>
      </c>
      <c r="J18" s="73" t="str">
        <f t="shared" si="5"/>
        <v/>
      </c>
    </row>
    <row r="19" spans="1:10" x14ac:dyDescent="0.3">
      <c r="A19" s="64" t="s">
        <v>38</v>
      </c>
      <c r="B19" s="7" t="s">
        <v>5</v>
      </c>
      <c r="C19" s="8" t="s">
        <v>39</v>
      </c>
      <c r="D19" s="9">
        <f t="shared" ref="D19:I19" si="6">D32</f>
        <v>1</v>
      </c>
      <c r="E19" s="9">
        <f t="shared" si="6"/>
        <v>186122.36</v>
      </c>
      <c r="F19" s="9">
        <f t="shared" si="6"/>
        <v>186122.36</v>
      </c>
      <c r="G19" s="9">
        <f t="shared" si="6"/>
        <v>1</v>
      </c>
      <c r="H19" s="9">
        <f t="shared" si="6"/>
        <v>0</v>
      </c>
      <c r="I19" s="9">
        <f t="shared" si="6"/>
        <v>0</v>
      </c>
      <c r="J19" s="73" t="str">
        <f t="shared" si="5"/>
        <v/>
      </c>
    </row>
    <row r="20" spans="1:10" x14ac:dyDescent="0.3">
      <c r="A20" s="65" t="s">
        <v>40</v>
      </c>
      <c r="B20" s="16" t="s">
        <v>5</v>
      </c>
      <c r="C20" s="17" t="s">
        <v>41</v>
      </c>
      <c r="D20" s="18">
        <f t="shared" ref="D20:I20" si="7">D24</f>
        <v>1</v>
      </c>
      <c r="E20" s="18">
        <f t="shared" si="7"/>
        <v>3681.21</v>
      </c>
      <c r="F20" s="18">
        <f t="shared" si="7"/>
        <v>3681.21</v>
      </c>
      <c r="G20" s="18">
        <f t="shared" si="7"/>
        <v>1</v>
      </c>
      <c r="H20" s="18">
        <f t="shared" si="7"/>
        <v>0</v>
      </c>
      <c r="I20" s="18">
        <f t="shared" si="7"/>
        <v>0</v>
      </c>
      <c r="J20" s="73" t="str">
        <f t="shared" si="5"/>
        <v/>
      </c>
    </row>
    <row r="21" spans="1:10" x14ac:dyDescent="0.3">
      <c r="A21" s="57" t="s">
        <v>42</v>
      </c>
      <c r="B21" s="10" t="s">
        <v>10</v>
      </c>
      <c r="C21" s="11" t="s">
        <v>43</v>
      </c>
      <c r="D21" s="12">
        <v>36</v>
      </c>
      <c r="E21" s="12">
        <v>64.06</v>
      </c>
      <c r="F21" s="12">
        <f>ROUND(D21*E21,2)</f>
        <v>2306.16</v>
      </c>
      <c r="G21" s="60">
        <f t="shared" ref="G21:G23" si="8">D21</f>
        <v>36</v>
      </c>
      <c r="H21" s="74"/>
      <c r="I21" s="12">
        <f>ROUND(G21*H21,2)</f>
        <v>0</v>
      </c>
      <c r="J21" s="73" t="str">
        <f t="shared" si="5"/>
        <v/>
      </c>
    </row>
    <row r="22" spans="1:10" x14ac:dyDescent="0.3">
      <c r="A22" s="57" t="s">
        <v>44</v>
      </c>
      <c r="B22" s="10" t="s">
        <v>10</v>
      </c>
      <c r="C22" s="11" t="s">
        <v>45</v>
      </c>
      <c r="D22" s="12">
        <v>15</v>
      </c>
      <c r="E22" s="12">
        <v>59.07</v>
      </c>
      <c r="F22" s="12">
        <f>ROUND(D22*E22,2)</f>
        <v>886.05</v>
      </c>
      <c r="G22" s="60">
        <f t="shared" si="8"/>
        <v>15</v>
      </c>
      <c r="H22" s="74"/>
      <c r="I22" s="12">
        <f>ROUND(G22*H22,2)</f>
        <v>0</v>
      </c>
      <c r="J22" s="73" t="str">
        <f t="shared" si="5"/>
        <v/>
      </c>
    </row>
    <row r="23" spans="1:10" ht="20.399999999999999" x14ac:dyDescent="0.3">
      <c r="A23" s="57" t="s">
        <v>46</v>
      </c>
      <c r="B23" s="10" t="s">
        <v>10</v>
      </c>
      <c r="C23" s="11" t="s">
        <v>47</v>
      </c>
      <c r="D23" s="12">
        <v>15</v>
      </c>
      <c r="E23" s="12">
        <v>32.6</v>
      </c>
      <c r="F23" s="12">
        <f>ROUND(D23*E23,2)</f>
        <v>489</v>
      </c>
      <c r="G23" s="60">
        <f t="shared" si="8"/>
        <v>15</v>
      </c>
      <c r="H23" s="74"/>
      <c r="I23" s="12">
        <f>ROUND(G23*H23,2)</f>
        <v>0</v>
      </c>
      <c r="J23" s="73" t="str">
        <f t="shared" si="5"/>
        <v/>
      </c>
    </row>
    <row r="24" spans="1:10" x14ac:dyDescent="0.3">
      <c r="A24" s="75"/>
      <c r="B24" s="13"/>
      <c r="C24" s="14" t="s">
        <v>48</v>
      </c>
      <c r="D24" s="12">
        <v>1</v>
      </c>
      <c r="E24" s="15">
        <f>SUM(F21:F23)</f>
        <v>3681.21</v>
      </c>
      <c r="F24" s="15">
        <f>ROUND(D24*E24,2)</f>
        <v>3681.21</v>
      </c>
      <c r="G24" s="12">
        <v>1</v>
      </c>
      <c r="H24" s="15">
        <f>SUM(I21:I23)</f>
        <v>0</v>
      </c>
      <c r="I24" s="15">
        <f>ROUND(G24*H24,2)</f>
        <v>0</v>
      </c>
      <c r="J24" s="73" t="str">
        <f t="shared" si="5"/>
        <v/>
      </c>
    </row>
    <row r="25" spans="1:10" x14ac:dyDescent="0.3">
      <c r="A25" s="65" t="s">
        <v>49</v>
      </c>
      <c r="B25" s="16" t="s">
        <v>5</v>
      </c>
      <c r="C25" s="17" t="s">
        <v>50</v>
      </c>
      <c r="D25" s="18">
        <f t="shared" ref="D25:I25" si="9">D31</f>
        <v>1</v>
      </c>
      <c r="E25" s="18">
        <f t="shared" si="9"/>
        <v>182441.15</v>
      </c>
      <c r="F25" s="18">
        <f t="shared" si="9"/>
        <v>182441.15</v>
      </c>
      <c r="G25" s="18">
        <f t="shared" si="9"/>
        <v>1</v>
      </c>
      <c r="H25" s="18">
        <f t="shared" si="9"/>
        <v>0</v>
      </c>
      <c r="I25" s="18">
        <f t="shared" si="9"/>
        <v>0</v>
      </c>
      <c r="J25" s="73" t="str">
        <f t="shared" si="5"/>
        <v/>
      </c>
    </row>
    <row r="26" spans="1:10" x14ac:dyDescent="0.3">
      <c r="A26" s="57" t="s">
        <v>51</v>
      </c>
      <c r="B26" s="10" t="s">
        <v>22</v>
      </c>
      <c r="C26" s="11" t="s">
        <v>52</v>
      </c>
      <c r="D26" s="12">
        <v>150</v>
      </c>
      <c r="E26" s="12">
        <v>30</v>
      </c>
      <c r="F26" s="12">
        <f t="shared" ref="F26:F32" si="10">ROUND(D26*E26,2)</f>
        <v>4500</v>
      </c>
      <c r="G26" s="60">
        <f t="shared" ref="G26:G30" si="11">D26</f>
        <v>150</v>
      </c>
      <c r="H26" s="74"/>
      <c r="I26" s="12">
        <f t="shared" ref="I26:I32" si="12">ROUND(G26*H26,2)</f>
        <v>0</v>
      </c>
      <c r="J26" s="73" t="str">
        <f t="shared" si="5"/>
        <v/>
      </c>
    </row>
    <row r="27" spans="1:10" ht="20.399999999999999" x14ac:dyDescent="0.3">
      <c r="A27" s="57" t="s">
        <v>16</v>
      </c>
      <c r="B27" s="10" t="s">
        <v>17</v>
      </c>
      <c r="C27" s="11" t="s">
        <v>18</v>
      </c>
      <c r="D27" s="12">
        <v>446.5</v>
      </c>
      <c r="E27" s="12">
        <v>150.54</v>
      </c>
      <c r="F27" s="12">
        <f t="shared" si="10"/>
        <v>67216.11</v>
      </c>
      <c r="G27" s="60">
        <f t="shared" si="11"/>
        <v>446.5</v>
      </c>
      <c r="H27" s="74"/>
      <c r="I27" s="12">
        <f t="shared" si="12"/>
        <v>0</v>
      </c>
      <c r="J27" s="73" t="str">
        <f t="shared" si="5"/>
        <v/>
      </c>
    </row>
    <row r="28" spans="1:10" ht="20.399999999999999" x14ac:dyDescent="0.3">
      <c r="A28" s="57" t="s">
        <v>53</v>
      </c>
      <c r="B28" s="10" t="s">
        <v>17</v>
      </c>
      <c r="C28" s="11" t="s">
        <v>54</v>
      </c>
      <c r="D28" s="12">
        <v>5</v>
      </c>
      <c r="E28" s="12">
        <v>246.1</v>
      </c>
      <c r="F28" s="12">
        <f t="shared" si="10"/>
        <v>1230.5</v>
      </c>
      <c r="G28" s="60">
        <f t="shared" si="11"/>
        <v>5</v>
      </c>
      <c r="H28" s="74"/>
      <c r="I28" s="12">
        <f t="shared" si="12"/>
        <v>0</v>
      </c>
      <c r="J28" s="73" t="str">
        <f t="shared" si="5"/>
        <v/>
      </c>
    </row>
    <row r="29" spans="1:10" ht="20.399999999999999" x14ac:dyDescent="0.3">
      <c r="A29" s="57" t="s">
        <v>55</v>
      </c>
      <c r="B29" s="10" t="s">
        <v>10</v>
      </c>
      <c r="C29" s="11" t="s">
        <v>56</v>
      </c>
      <c r="D29" s="12">
        <v>14</v>
      </c>
      <c r="E29" s="12">
        <v>645.66</v>
      </c>
      <c r="F29" s="12">
        <f t="shared" si="10"/>
        <v>9039.24</v>
      </c>
      <c r="G29" s="60">
        <f t="shared" si="11"/>
        <v>14</v>
      </c>
      <c r="H29" s="74"/>
      <c r="I29" s="12">
        <f t="shared" si="12"/>
        <v>0</v>
      </c>
      <c r="J29" s="73" t="str">
        <f t="shared" si="5"/>
        <v/>
      </c>
    </row>
    <row r="30" spans="1:10" ht="20.399999999999999" x14ac:dyDescent="0.3">
      <c r="A30" s="57" t="s">
        <v>57</v>
      </c>
      <c r="B30" s="10" t="s">
        <v>58</v>
      </c>
      <c r="C30" s="11" t="s">
        <v>59</v>
      </c>
      <c r="D30" s="12">
        <v>1390</v>
      </c>
      <c r="E30" s="12">
        <v>72.27</v>
      </c>
      <c r="F30" s="12">
        <f t="shared" si="10"/>
        <v>100455.3</v>
      </c>
      <c r="G30" s="60">
        <f t="shared" si="11"/>
        <v>1390</v>
      </c>
      <c r="H30" s="74"/>
      <c r="I30" s="12">
        <f t="shared" si="12"/>
        <v>0</v>
      </c>
      <c r="J30" s="73" t="str">
        <f t="shared" si="5"/>
        <v/>
      </c>
    </row>
    <row r="31" spans="1:10" x14ac:dyDescent="0.3">
      <c r="A31" s="75"/>
      <c r="B31" s="13"/>
      <c r="C31" s="14" t="s">
        <v>60</v>
      </c>
      <c r="D31" s="12">
        <v>1</v>
      </c>
      <c r="E31" s="15">
        <f>SUM(F26:F30)</f>
        <v>182441.15</v>
      </c>
      <c r="F31" s="15">
        <f t="shared" si="10"/>
        <v>182441.15</v>
      </c>
      <c r="G31" s="12">
        <v>1</v>
      </c>
      <c r="H31" s="15">
        <f>SUM(I26:I30)</f>
        <v>0</v>
      </c>
      <c r="I31" s="15">
        <f t="shared" si="12"/>
        <v>0</v>
      </c>
      <c r="J31" s="73" t="str">
        <f t="shared" si="5"/>
        <v/>
      </c>
    </row>
    <row r="32" spans="1:10" x14ac:dyDescent="0.3">
      <c r="A32" s="75"/>
      <c r="B32" s="13"/>
      <c r="C32" s="14" t="s">
        <v>61</v>
      </c>
      <c r="D32" s="12">
        <v>1</v>
      </c>
      <c r="E32" s="15">
        <f>F20+F25</f>
        <v>186122.36</v>
      </c>
      <c r="F32" s="15">
        <f t="shared" si="10"/>
        <v>186122.36</v>
      </c>
      <c r="G32" s="12">
        <v>1</v>
      </c>
      <c r="H32" s="15">
        <f>I20+I25</f>
        <v>0</v>
      </c>
      <c r="I32" s="15">
        <f t="shared" si="12"/>
        <v>0</v>
      </c>
      <c r="J32" s="73" t="str">
        <f t="shared" si="5"/>
        <v/>
      </c>
    </row>
    <row r="33" spans="1:10" x14ac:dyDescent="0.3">
      <c r="A33" s="64" t="s">
        <v>62</v>
      </c>
      <c r="B33" s="7" t="s">
        <v>5</v>
      </c>
      <c r="C33" s="8" t="s">
        <v>63</v>
      </c>
      <c r="D33" s="9">
        <f t="shared" ref="D33:I33" si="13">D351</f>
        <v>1</v>
      </c>
      <c r="E33" s="9">
        <f t="shared" si="13"/>
        <v>73224.34</v>
      </c>
      <c r="F33" s="9">
        <f t="shared" si="13"/>
        <v>73224.34</v>
      </c>
      <c r="G33" s="9">
        <f t="shared" si="13"/>
        <v>1</v>
      </c>
      <c r="H33" s="9">
        <f t="shared" si="13"/>
        <v>15000</v>
      </c>
      <c r="I33" s="9">
        <f t="shared" si="13"/>
        <v>15000</v>
      </c>
      <c r="J33" s="73" t="str">
        <f t="shared" si="5"/>
        <v/>
      </c>
    </row>
    <row r="34" spans="1:10" x14ac:dyDescent="0.3">
      <c r="A34" s="65" t="s">
        <v>64</v>
      </c>
      <c r="B34" s="16" t="s">
        <v>5</v>
      </c>
      <c r="C34" s="17" t="s">
        <v>65</v>
      </c>
      <c r="D34" s="18">
        <f t="shared" ref="D34:I34" si="14">D148</f>
        <v>1</v>
      </c>
      <c r="E34" s="18">
        <f t="shared" si="14"/>
        <v>39795.18</v>
      </c>
      <c r="F34" s="18">
        <f t="shared" si="14"/>
        <v>39795.18</v>
      </c>
      <c r="G34" s="18">
        <f t="shared" si="14"/>
        <v>1</v>
      </c>
      <c r="H34" s="18">
        <f t="shared" si="14"/>
        <v>0</v>
      </c>
      <c r="I34" s="18">
        <f t="shared" si="14"/>
        <v>0</v>
      </c>
      <c r="J34" s="73" t="str">
        <f t="shared" si="5"/>
        <v/>
      </c>
    </row>
    <row r="35" spans="1:10" x14ac:dyDescent="0.3">
      <c r="A35" s="66" t="s">
        <v>66</v>
      </c>
      <c r="B35" s="19" t="s">
        <v>5</v>
      </c>
      <c r="C35" s="20" t="s">
        <v>67</v>
      </c>
      <c r="D35" s="21">
        <f t="shared" ref="D35:I35" si="15">D46</f>
        <v>1</v>
      </c>
      <c r="E35" s="21">
        <f t="shared" si="15"/>
        <v>7015.9</v>
      </c>
      <c r="F35" s="21">
        <f t="shared" si="15"/>
        <v>7015.9</v>
      </c>
      <c r="G35" s="21">
        <f t="shared" si="15"/>
        <v>1</v>
      </c>
      <c r="H35" s="21">
        <f t="shared" si="15"/>
        <v>0</v>
      </c>
      <c r="I35" s="21">
        <f t="shared" si="15"/>
        <v>0</v>
      </c>
      <c r="J35" s="73" t="str">
        <f t="shared" si="5"/>
        <v/>
      </c>
    </row>
    <row r="36" spans="1:10" x14ac:dyDescent="0.3">
      <c r="A36" s="57" t="s">
        <v>68</v>
      </c>
      <c r="B36" s="10" t="s">
        <v>10</v>
      </c>
      <c r="C36" s="11" t="s">
        <v>69</v>
      </c>
      <c r="D36" s="12">
        <v>1150</v>
      </c>
      <c r="E36" s="12">
        <v>0.53</v>
      </c>
      <c r="F36" s="12">
        <f t="shared" ref="F36:F46" si="16">ROUND(D36*E36,2)</f>
        <v>609.5</v>
      </c>
      <c r="G36" s="60">
        <f t="shared" ref="G36:G45" si="17">D36</f>
        <v>1150</v>
      </c>
      <c r="H36" s="74"/>
      <c r="I36" s="12">
        <f t="shared" ref="I36:I46" si="18">ROUND(G36*H36,2)</f>
        <v>0</v>
      </c>
      <c r="J36" s="73" t="str">
        <f t="shared" si="5"/>
        <v/>
      </c>
    </row>
    <row r="37" spans="1:10" x14ac:dyDescent="0.3">
      <c r="A37" s="57" t="s">
        <v>70</v>
      </c>
      <c r="B37" s="10" t="s">
        <v>10</v>
      </c>
      <c r="C37" s="11" t="s">
        <v>71</v>
      </c>
      <c r="D37" s="12">
        <v>15</v>
      </c>
      <c r="E37" s="12">
        <v>0.53</v>
      </c>
      <c r="F37" s="12">
        <f t="shared" si="16"/>
        <v>7.95</v>
      </c>
      <c r="G37" s="60">
        <f t="shared" si="17"/>
        <v>15</v>
      </c>
      <c r="H37" s="74"/>
      <c r="I37" s="12">
        <f t="shared" si="18"/>
        <v>0</v>
      </c>
      <c r="J37" s="73" t="str">
        <f t="shared" si="5"/>
        <v/>
      </c>
    </row>
    <row r="38" spans="1:10" x14ac:dyDescent="0.3">
      <c r="A38" s="57" t="s">
        <v>72</v>
      </c>
      <c r="B38" s="10" t="s">
        <v>10</v>
      </c>
      <c r="C38" s="11" t="s">
        <v>73</v>
      </c>
      <c r="D38" s="12">
        <v>1150</v>
      </c>
      <c r="E38" s="12">
        <v>0.53</v>
      </c>
      <c r="F38" s="12">
        <f t="shared" si="16"/>
        <v>609.5</v>
      </c>
      <c r="G38" s="60">
        <f t="shared" si="17"/>
        <v>1150</v>
      </c>
      <c r="H38" s="74"/>
      <c r="I38" s="12">
        <f t="shared" si="18"/>
        <v>0</v>
      </c>
      <c r="J38" s="73" t="str">
        <f t="shared" si="5"/>
        <v/>
      </c>
    </row>
    <row r="39" spans="1:10" x14ac:dyDescent="0.3">
      <c r="A39" s="57" t="s">
        <v>74</v>
      </c>
      <c r="B39" s="10" t="s">
        <v>10</v>
      </c>
      <c r="C39" s="11" t="s">
        <v>75</v>
      </c>
      <c r="D39" s="12">
        <v>15</v>
      </c>
      <c r="E39" s="12">
        <v>0.53</v>
      </c>
      <c r="F39" s="12">
        <f t="shared" si="16"/>
        <v>7.95</v>
      </c>
      <c r="G39" s="60">
        <f t="shared" si="17"/>
        <v>15</v>
      </c>
      <c r="H39" s="74"/>
      <c r="I39" s="12">
        <f t="shared" si="18"/>
        <v>0</v>
      </c>
      <c r="J39" s="73" t="str">
        <f t="shared" si="5"/>
        <v/>
      </c>
    </row>
    <row r="40" spans="1:10" x14ac:dyDescent="0.3">
      <c r="A40" s="57" t="s">
        <v>76</v>
      </c>
      <c r="B40" s="10" t="s">
        <v>10</v>
      </c>
      <c r="C40" s="11" t="s">
        <v>77</v>
      </c>
      <c r="D40" s="12">
        <v>1100</v>
      </c>
      <c r="E40" s="12">
        <v>0.21</v>
      </c>
      <c r="F40" s="12">
        <f t="shared" si="16"/>
        <v>231</v>
      </c>
      <c r="G40" s="60">
        <f t="shared" si="17"/>
        <v>1100</v>
      </c>
      <c r="H40" s="74"/>
      <c r="I40" s="12">
        <f t="shared" si="18"/>
        <v>0</v>
      </c>
      <c r="J40" s="73" t="str">
        <f t="shared" si="5"/>
        <v/>
      </c>
    </row>
    <row r="41" spans="1:10" x14ac:dyDescent="0.3">
      <c r="A41" s="57" t="s">
        <v>78</v>
      </c>
      <c r="B41" s="10" t="s">
        <v>10</v>
      </c>
      <c r="C41" s="11" t="s">
        <v>79</v>
      </c>
      <c r="D41" s="12">
        <v>400</v>
      </c>
      <c r="E41" s="12">
        <v>4.24</v>
      </c>
      <c r="F41" s="12">
        <f t="shared" si="16"/>
        <v>1696</v>
      </c>
      <c r="G41" s="60">
        <f t="shared" si="17"/>
        <v>400</v>
      </c>
      <c r="H41" s="74"/>
      <c r="I41" s="12">
        <f t="shared" si="18"/>
        <v>0</v>
      </c>
      <c r="J41" s="73" t="str">
        <f t="shared" si="5"/>
        <v/>
      </c>
    </row>
    <row r="42" spans="1:10" x14ac:dyDescent="0.3">
      <c r="A42" s="57" t="s">
        <v>80</v>
      </c>
      <c r="B42" s="10" t="s">
        <v>10</v>
      </c>
      <c r="C42" s="11" t="s">
        <v>81</v>
      </c>
      <c r="D42" s="12">
        <v>1100</v>
      </c>
      <c r="E42" s="12">
        <v>0.21</v>
      </c>
      <c r="F42" s="12">
        <f t="shared" si="16"/>
        <v>231</v>
      </c>
      <c r="G42" s="60">
        <f t="shared" si="17"/>
        <v>1100</v>
      </c>
      <c r="H42" s="74"/>
      <c r="I42" s="12">
        <f t="shared" si="18"/>
        <v>0</v>
      </c>
      <c r="J42" s="73" t="str">
        <f t="shared" si="5"/>
        <v/>
      </c>
    </row>
    <row r="43" spans="1:10" x14ac:dyDescent="0.3">
      <c r="A43" s="57" t="s">
        <v>82</v>
      </c>
      <c r="B43" s="10" t="s">
        <v>10</v>
      </c>
      <c r="C43" s="11" t="s">
        <v>83</v>
      </c>
      <c r="D43" s="12">
        <v>400</v>
      </c>
      <c r="E43" s="12">
        <v>4.24</v>
      </c>
      <c r="F43" s="12">
        <f t="shared" si="16"/>
        <v>1696</v>
      </c>
      <c r="G43" s="60">
        <f t="shared" si="17"/>
        <v>400</v>
      </c>
      <c r="H43" s="74"/>
      <c r="I43" s="12">
        <f t="shared" si="18"/>
        <v>0</v>
      </c>
      <c r="J43" s="73" t="str">
        <f t="shared" si="5"/>
        <v/>
      </c>
    </row>
    <row r="44" spans="1:10" x14ac:dyDescent="0.3">
      <c r="A44" s="57" t="s">
        <v>84</v>
      </c>
      <c r="B44" s="10" t="s">
        <v>10</v>
      </c>
      <c r="C44" s="11" t="s">
        <v>85</v>
      </c>
      <c r="D44" s="12">
        <v>1100</v>
      </c>
      <c r="E44" s="12">
        <v>0.21</v>
      </c>
      <c r="F44" s="12">
        <f t="shared" si="16"/>
        <v>231</v>
      </c>
      <c r="G44" s="60">
        <f t="shared" si="17"/>
        <v>1100</v>
      </c>
      <c r="H44" s="74"/>
      <c r="I44" s="12">
        <f t="shared" si="18"/>
        <v>0</v>
      </c>
      <c r="J44" s="73" t="str">
        <f t="shared" si="5"/>
        <v/>
      </c>
    </row>
    <row r="45" spans="1:10" x14ac:dyDescent="0.3">
      <c r="A45" s="57" t="s">
        <v>86</v>
      </c>
      <c r="B45" s="10" t="s">
        <v>10</v>
      </c>
      <c r="C45" s="11" t="s">
        <v>87</v>
      </c>
      <c r="D45" s="12">
        <v>400</v>
      </c>
      <c r="E45" s="12">
        <v>4.24</v>
      </c>
      <c r="F45" s="12">
        <f t="shared" si="16"/>
        <v>1696</v>
      </c>
      <c r="G45" s="60">
        <f t="shared" si="17"/>
        <v>400</v>
      </c>
      <c r="H45" s="74"/>
      <c r="I45" s="12">
        <f t="shared" si="18"/>
        <v>0</v>
      </c>
      <c r="J45" s="73" t="str">
        <f t="shared" si="5"/>
        <v/>
      </c>
    </row>
    <row r="46" spans="1:10" x14ac:dyDescent="0.3">
      <c r="A46" s="75"/>
      <c r="B46" s="13"/>
      <c r="C46" s="14" t="s">
        <v>88</v>
      </c>
      <c r="D46" s="12">
        <v>1</v>
      </c>
      <c r="E46" s="15">
        <f>SUM(F36:F45)</f>
        <v>7015.9</v>
      </c>
      <c r="F46" s="15">
        <f t="shared" si="16"/>
        <v>7015.9</v>
      </c>
      <c r="G46" s="12">
        <v>1</v>
      </c>
      <c r="H46" s="15">
        <f>SUM(I36:I45)</f>
        <v>0</v>
      </c>
      <c r="I46" s="15">
        <f t="shared" si="18"/>
        <v>0</v>
      </c>
      <c r="J46" s="73" t="str">
        <f t="shared" si="5"/>
        <v/>
      </c>
    </row>
    <row r="47" spans="1:10" x14ac:dyDescent="0.3">
      <c r="A47" s="66" t="s">
        <v>89</v>
      </c>
      <c r="B47" s="19" t="s">
        <v>5</v>
      </c>
      <c r="C47" s="20" t="s">
        <v>90</v>
      </c>
      <c r="D47" s="21">
        <f t="shared" ref="D47:I47" si="19">D57</f>
        <v>1</v>
      </c>
      <c r="E47" s="21">
        <f t="shared" si="19"/>
        <v>4192.3</v>
      </c>
      <c r="F47" s="21">
        <f t="shared" si="19"/>
        <v>4192.3</v>
      </c>
      <c r="G47" s="21">
        <f t="shared" si="19"/>
        <v>1</v>
      </c>
      <c r="H47" s="21">
        <f t="shared" si="19"/>
        <v>0</v>
      </c>
      <c r="I47" s="21">
        <f t="shared" si="19"/>
        <v>0</v>
      </c>
      <c r="J47" s="73" t="str">
        <f t="shared" si="5"/>
        <v/>
      </c>
    </row>
    <row r="48" spans="1:10" x14ac:dyDescent="0.3">
      <c r="A48" s="57" t="s">
        <v>91</v>
      </c>
      <c r="B48" s="10" t="s">
        <v>10</v>
      </c>
      <c r="C48" s="11" t="s">
        <v>92</v>
      </c>
      <c r="D48" s="12">
        <v>80</v>
      </c>
      <c r="E48" s="12">
        <v>16.96</v>
      </c>
      <c r="F48" s="12">
        <f t="shared" ref="F48:F57" si="20">ROUND(D48*E48,2)</f>
        <v>1356.8</v>
      </c>
      <c r="G48" s="60">
        <f t="shared" ref="G48:G56" si="21">D48</f>
        <v>80</v>
      </c>
      <c r="H48" s="74"/>
      <c r="I48" s="12">
        <f t="shared" ref="I48:I57" si="22">ROUND(G48*H48,2)</f>
        <v>0</v>
      </c>
      <c r="J48" s="73" t="str">
        <f t="shared" si="5"/>
        <v/>
      </c>
    </row>
    <row r="49" spans="1:10" x14ac:dyDescent="0.3">
      <c r="A49" s="57" t="s">
        <v>93</v>
      </c>
      <c r="B49" s="10" t="s">
        <v>10</v>
      </c>
      <c r="C49" s="11" t="s">
        <v>94</v>
      </c>
      <c r="D49" s="12">
        <v>80</v>
      </c>
      <c r="E49" s="12">
        <v>16.96</v>
      </c>
      <c r="F49" s="12">
        <f t="shared" si="20"/>
        <v>1356.8</v>
      </c>
      <c r="G49" s="60">
        <f t="shared" si="21"/>
        <v>80</v>
      </c>
      <c r="H49" s="74"/>
      <c r="I49" s="12">
        <f t="shared" si="22"/>
        <v>0</v>
      </c>
      <c r="J49" s="73" t="str">
        <f t="shared" si="5"/>
        <v/>
      </c>
    </row>
    <row r="50" spans="1:10" x14ac:dyDescent="0.3">
      <c r="A50" s="57" t="s">
        <v>95</v>
      </c>
      <c r="B50" s="10" t="s">
        <v>10</v>
      </c>
      <c r="C50" s="11" t="s">
        <v>96</v>
      </c>
      <c r="D50" s="12">
        <v>25</v>
      </c>
      <c r="E50" s="12">
        <v>15.9</v>
      </c>
      <c r="F50" s="12">
        <f t="shared" si="20"/>
        <v>397.5</v>
      </c>
      <c r="G50" s="60">
        <f t="shared" si="21"/>
        <v>25</v>
      </c>
      <c r="H50" s="74"/>
      <c r="I50" s="12">
        <f t="shared" si="22"/>
        <v>0</v>
      </c>
      <c r="J50" s="73" t="str">
        <f t="shared" si="5"/>
        <v/>
      </c>
    </row>
    <row r="51" spans="1:10" x14ac:dyDescent="0.3">
      <c r="A51" s="57" t="s">
        <v>97</v>
      </c>
      <c r="B51" s="10" t="s">
        <v>10</v>
      </c>
      <c r="C51" s="11" t="s">
        <v>98</v>
      </c>
      <c r="D51" s="12">
        <v>36</v>
      </c>
      <c r="E51" s="12">
        <v>3.18</v>
      </c>
      <c r="F51" s="12">
        <f t="shared" si="20"/>
        <v>114.48</v>
      </c>
      <c r="G51" s="60">
        <f t="shared" si="21"/>
        <v>36</v>
      </c>
      <c r="H51" s="74"/>
      <c r="I51" s="12">
        <f t="shared" si="22"/>
        <v>0</v>
      </c>
      <c r="J51" s="73" t="str">
        <f t="shared" si="5"/>
        <v/>
      </c>
    </row>
    <row r="52" spans="1:10" x14ac:dyDescent="0.3">
      <c r="A52" s="57" t="s">
        <v>99</v>
      </c>
      <c r="B52" s="10" t="s">
        <v>10</v>
      </c>
      <c r="C52" s="11" t="s">
        <v>100</v>
      </c>
      <c r="D52" s="12">
        <v>36</v>
      </c>
      <c r="E52" s="12">
        <v>3.18</v>
      </c>
      <c r="F52" s="12">
        <f t="shared" si="20"/>
        <v>114.48</v>
      </c>
      <c r="G52" s="60">
        <f t="shared" si="21"/>
        <v>36</v>
      </c>
      <c r="H52" s="74"/>
      <c r="I52" s="12">
        <f t="shared" si="22"/>
        <v>0</v>
      </c>
      <c r="J52" s="73" t="str">
        <f t="shared" si="5"/>
        <v/>
      </c>
    </row>
    <row r="53" spans="1:10" x14ac:dyDescent="0.3">
      <c r="A53" s="57" t="s">
        <v>101</v>
      </c>
      <c r="B53" s="10" t="s">
        <v>10</v>
      </c>
      <c r="C53" s="11" t="s">
        <v>102</v>
      </c>
      <c r="D53" s="12">
        <v>54</v>
      </c>
      <c r="E53" s="12">
        <v>3.18</v>
      </c>
      <c r="F53" s="12">
        <f t="shared" si="20"/>
        <v>171.72</v>
      </c>
      <c r="G53" s="60">
        <f t="shared" si="21"/>
        <v>54</v>
      </c>
      <c r="H53" s="74"/>
      <c r="I53" s="12">
        <f t="shared" si="22"/>
        <v>0</v>
      </c>
      <c r="J53" s="73" t="str">
        <f t="shared" si="5"/>
        <v/>
      </c>
    </row>
    <row r="54" spans="1:10" x14ac:dyDescent="0.3">
      <c r="A54" s="57" t="s">
        <v>103</v>
      </c>
      <c r="B54" s="10" t="s">
        <v>10</v>
      </c>
      <c r="C54" s="11" t="s">
        <v>104</v>
      </c>
      <c r="D54" s="12">
        <v>54</v>
      </c>
      <c r="E54" s="12">
        <v>3.18</v>
      </c>
      <c r="F54" s="12">
        <f t="shared" si="20"/>
        <v>171.72</v>
      </c>
      <c r="G54" s="60">
        <f t="shared" si="21"/>
        <v>54</v>
      </c>
      <c r="H54" s="74"/>
      <c r="I54" s="12">
        <f t="shared" si="22"/>
        <v>0</v>
      </c>
      <c r="J54" s="73" t="str">
        <f t="shared" si="5"/>
        <v/>
      </c>
    </row>
    <row r="55" spans="1:10" x14ac:dyDescent="0.3">
      <c r="A55" s="57" t="s">
        <v>105</v>
      </c>
      <c r="B55" s="10" t="s">
        <v>10</v>
      </c>
      <c r="C55" s="11" t="s">
        <v>106</v>
      </c>
      <c r="D55" s="12">
        <v>80</v>
      </c>
      <c r="E55" s="12">
        <v>3.18</v>
      </c>
      <c r="F55" s="12">
        <f t="shared" si="20"/>
        <v>254.4</v>
      </c>
      <c r="G55" s="60">
        <f t="shared" si="21"/>
        <v>80</v>
      </c>
      <c r="H55" s="74"/>
      <c r="I55" s="12">
        <f t="shared" si="22"/>
        <v>0</v>
      </c>
      <c r="J55" s="73" t="str">
        <f t="shared" si="5"/>
        <v/>
      </c>
    </row>
    <row r="56" spans="1:10" x14ac:dyDescent="0.3">
      <c r="A56" s="57" t="s">
        <v>107</v>
      </c>
      <c r="B56" s="10" t="s">
        <v>10</v>
      </c>
      <c r="C56" s="11" t="s">
        <v>108</v>
      </c>
      <c r="D56" s="12">
        <v>80</v>
      </c>
      <c r="E56" s="12">
        <v>3.18</v>
      </c>
      <c r="F56" s="12">
        <f t="shared" si="20"/>
        <v>254.4</v>
      </c>
      <c r="G56" s="60">
        <f t="shared" si="21"/>
        <v>80</v>
      </c>
      <c r="H56" s="74"/>
      <c r="I56" s="12">
        <f t="shared" si="22"/>
        <v>0</v>
      </c>
      <c r="J56" s="73" t="str">
        <f t="shared" si="5"/>
        <v/>
      </c>
    </row>
    <row r="57" spans="1:10" x14ac:dyDescent="0.3">
      <c r="A57" s="75"/>
      <c r="B57" s="13"/>
      <c r="C57" s="14" t="s">
        <v>109</v>
      </c>
      <c r="D57" s="12">
        <v>1</v>
      </c>
      <c r="E57" s="15">
        <f>SUM(F48:F56)</f>
        <v>4192.3</v>
      </c>
      <c r="F57" s="15">
        <f t="shared" si="20"/>
        <v>4192.3</v>
      </c>
      <c r="G57" s="12">
        <v>1</v>
      </c>
      <c r="H57" s="15">
        <f>SUM(I48:I56)</f>
        <v>0</v>
      </c>
      <c r="I57" s="15">
        <f t="shared" si="22"/>
        <v>0</v>
      </c>
      <c r="J57" s="73" t="str">
        <f t="shared" si="5"/>
        <v/>
      </c>
    </row>
    <row r="58" spans="1:10" x14ac:dyDescent="0.3">
      <c r="A58" s="66" t="s">
        <v>110</v>
      </c>
      <c r="B58" s="19" t="s">
        <v>5</v>
      </c>
      <c r="C58" s="20" t="s">
        <v>111</v>
      </c>
      <c r="D58" s="21">
        <f t="shared" ref="D58:I58" si="23">D62</f>
        <v>1</v>
      </c>
      <c r="E58" s="21">
        <f t="shared" si="23"/>
        <v>361</v>
      </c>
      <c r="F58" s="21">
        <f t="shared" si="23"/>
        <v>361</v>
      </c>
      <c r="G58" s="21">
        <f t="shared" si="23"/>
        <v>1</v>
      </c>
      <c r="H58" s="21">
        <f t="shared" si="23"/>
        <v>0</v>
      </c>
      <c r="I58" s="21">
        <f t="shared" si="23"/>
        <v>0</v>
      </c>
      <c r="J58" s="73" t="str">
        <f t="shared" si="5"/>
        <v/>
      </c>
    </row>
    <row r="59" spans="1:10" x14ac:dyDescent="0.3">
      <c r="A59" s="57" t="s">
        <v>112</v>
      </c>
      <c r="B59" s="10" t="s">
        <v>10</v>
      </c>
      <c r="C59" s="11" t="s">
        <v>113</v>
      </c>
      <c r="D59" s="12">
        <v>300</v>
      </c>
      <c r="E59" s="12">
        <v>0.32</v>
      </c>
      <c r="F59" s="12">
        <f>ROUND(D59*E59,2)</f>
        <v>96</v>
      </c>
      <c r="G59" s="60">
        <f t="shared" ref="G59:G61" si="24">D59</f>
        <v>300</v>
      </c>
      <c r="H59" s="74"/>
      <c r="I59" s="12">
        <f>ROUND(G59*H59,2)</f>
        <v>0</v>
      </c>
      <c r="J59" s="73" t="str">
        <f t="shared" si="5"/>
        <v/>
      </c>
    </row>
    <row r="60" spans="1:10" x14ac:dyDescent="0.3">
      <c r="A60" s="57" t="s">
        <v>114</v>
      </c>
      <c r="B60" s="10" t="s">
        <v>10</v>
      </c>
      <c r="C60" s="11" t="s">
        <v>115</v>
      </c>
      <c r="D60" s="12">
        <v>250</v>
      </c>
      <c r="E60" s="12">
        <v>0.53</v>
      </c>
      <c r="F60" s="12">
        <f>ROUND(D60*E60,2)</f>
        <v>132.5</v>
      </c>
      <c r="G60" s="60">
        <f t="shared" si="24"/>
        <v>250</v>
      </c>
      <c r="H60" s="74"/>
      <c r="I60" s="12">
        <f>ROUND(G60*H60,2)</f>
        <v>0</v>
      </c>
      <c r="J60" s="73" t="str">
        <f t="shared" si="5"/>
        <v/>
      </c>
    </row>
    <row r="61" spans="1:10" x14ac:dyDescent="0.3">
      <c r="A61" s="57" t="s">
        <v>116</v>
      </c>
      <c r="B61" s="10" t="s">
        <v>10</v>
      </c>
      <c r="C61" s="11" t="s">
        <v>117</v>
      </c>
      <c r="D61" s="12">
        <v>250</v>
      </c>
      <c r="E61" s="12">
        <v>0.53</v>
      </c>
      <c r="F61" s="12">
        <f>ROUND(D61*E61,2)</f>
        <v>132.5</v>
      </c>
      <c r="G61" s="60">
        <f t="shared" si="24"/>
        <v>250</v>
      </c>
      <c r="H61" s="74"/>
      <c r="I61" s="12">
        <f>ROUND(G61*H61,2)</f>
        <v>0</v>
      </c>
      <c r="J61" s="73" t="str">
        <f t="shared" si="5"/>
        <v/>
      </c>
    </row>
    <row r="62" spans="1:10" x14ac:dyDescent="0.3">
      <c r="A62" s="75"/>
      <c r="B62" s="13"/>
      <c r="C62" s="14" t="s">
        <v>118</v>
      </c>
      <c r="D62" s="12">
        <v>1</v>
      </c>
      <c r="E62" s="15">
        <f>SUM(F59:F61)</f>
        <v>361</v>
      </c>
      <c r="F62" s="15">
        <f>ROUND(D62*E62,2)</f>
        <v>361</v>
      </c>
      <c r="G62" s="12">
        <v>1</v>
      </c>
      <c r="H62" s="15">
        <f>SUM(I59:I61)</f>
        <v>0</v>
      </c>
      <c r="I62" s="15">
        <f>ROUND(G62*H62,2)</f>
        <v>0</v>
      </c>
      <c r="J62" s="73" t="str">
        <f t="shared" si="5"/>
        <v/>
      </c>
    </row>
    <row r="63" spans="1:10" x14ac:dyDescent="0.3">
      <c r="A63" s="66" t="s">
        <v>119</v>
      </c>
      <c r="B63" s="19" t="s">
        <v>5</v>
      </c>
      <c r="C63" s="20" t="s">
        <v>120</v>
      </c>
      <c r="D63" s="21">
        <f t="shared" ref="D63:I63" si="25">D66</f>
        <v>1</v>
      </c>
      <c r="E63" s="21">
        <f t="shared" si="25"/>
        <v>2067</v>
      </c>
      <c r="F63" s="21">
        <f t="shared" si="25"/>
        <v>2067</v>
      </c>
      <c r="G63" s="21">
        <f t="shared" si="25"/>
        <v>1</v>
      </c>
      <c r="H63" s="21">
        <f t="shared" si="25"/>
        <v>0</v>
      </c>
      <c r="I63" s="21">
        <f t="shared" si="25"/>
        <v>0</v>
      </c>
      <c r="J63" s="73" t="str">
        <f t="shared" si="5"/>
        <v/>
      </c>
    </row>
    <row r="64" spans="1:10" x14ac:dyDescent="0.3">
      <c r="A64" s="57" t="s">
        <v>121</v>
      </c>
      <c r="B64" s="10" t="s">
        <v>10</v>
      </c>
      <c r="C64" s="11" t="s">
        <v>122</v>
      </c>
      <c r="D64" s="12">
        <v>3</v>
      </c>
      <c r="E64" s="12">
        <v>275.60000000000002</v>
      </c>
      <c r="F64" s="12">
        <f>ROUND(D64*E64,2)</f>
        <v>826.8</v>
      </c>
      <c r="G64" s="60">
        <f t="shared" ref="G64:G65" si="26">D64</f>
        <v>3</v>
      </c>
      <c r="H64" s="74"/>
      <c r="I64" s="12">
        <f>ROUND(G64*H64,2)</f>
        <v>0</v>
      </c>
      <c r="J64" s="73" t="str">
        <f t="shared" si="5"/>
        <v/>
      </c>
    </row>
    <row r="65" spans="1:10" x14ac:dyDescent="0.3">
      <c r="A65" s="57" t="s">
        <v>123</v>
      </c>
      <c r="B65" s="10" t="s">
        <v>10</v>
      </c>
      <c r="C65" s="11" t="s">
        <v>124</v>
      </c>
      <c r="D65" s="12">
        <v>15</v>
      </c>
      <c r="E65" s="12">
        <v>82.68</v>
      </c>
      <c r="F65" s="12">
        <f>ROUND(D65*E65,2)</f>
        <v>1240.2</v>
      </c>
      <c r="G65" s="60">
        <f t="shared" si="26"/>
        <v>15</v>
      </c>
      <c r="H65" s="74"/>
      <c r="I65" s="12">
        <f>ROUND(G65*H65,2)</f>
        <v>0</v>
      </c>
      <c r="J65" s="73" t="str">
        <f t="shared" si="5"/>
        <v/>
      </c>
    </row>
    <row r="66" spans="1:10" x14ac:dyDescent="0.3">
      <c r="A66" s="75"/>
      <c r="B66" s="13"/>
      <c r="C66" s="14" t="s">
        <v>125</v>
      </c>
      <c r="D66" s="12">
        <v>1</v>
      </c>
      <c r="E66" s="15">
        <f>SUM(F64:F65)</f>
        <v>2067</v>
      </c>
      <c r="F66" s="15">
        <f>ROUND(D66*E66,2)</f>
        <v>2067</v>
      </c>
      <c r="G66" s="12">
        <v>1</v>
      </c>
      <c r="H66" s="15">
        <f>SUM(I64:I65)</f>
        <v>0</v>
      </c>
      <c r="I66" s="15">
        <f>ROUND(G66*H66,2)</f>
        <v>0</v>
      </c>
      <c r="J66" s="73" t="str">
        <f t="shared" si="5"/>
        <v/>
      </c>
    </row>
    <row r="67" spans="1:10" x14ac:dyDescent="0.3">
      <c r="A67" s="66" t="s">
        <v>126</v>
      </c>
      <c r="B67" s="19" t="s">
        <v>5</v>
      </c>
      <c r="C67" s="20" t="s">
        <v>127</v>
      </c>
      <c r="D67" s="21">
        <f t="shared" ref="D67:I67" si="27">D79</f>
        <v>1</v>
      </c>
      <c r="E67" s="21">
        <f t="shared" si="27"/>
        <v>3264.82</v>
      </c>
      <c r="F67" s="21">
        <f t="shared" si="27"/>
        <v>3264.82</v>
      </c>
      <c r="G67" s="21">
        <f t="shared" si="27"/>
        <v>1</v>
      </c>
      <c r="H67" s="21">
        <f t="shared" si="27"/>
        <v>0</v>
      </c>
      <c r="I67" s="21">
        <f t="shared" si="27"/>
        <v>0</v>
      </c>
      <c r="J67" s="73" t="str">
        <f t="shared" si="5"/>
        <v/>
      </c>
    </row>
    <row r="68" spans="1:10" x14ac:dyDescent="0.3">
      <c r="A68" s="57" t="s">
        <v>128</v>
      </c>
      <c r="B68" s="10" t="s">
        <v>10</v>
      </c>
      <c r="C68" s="11" t="s">
        <v>129</v>
      </c>
      <c r="D68" s="12">
        <v>1</v>
      </c>
      <c r="E68" s="12">
        <v>11.66</v>
      </c>
      <c r="F68" s="12">
        <f t="shared" ref="F68:F79" si="28">ROUND(D68*E68,2)</f>
        <v>11.66</v>
      </c>
      <c r="G68" s="60">
        <f t="shared" ref="G68:G78" si="29">D68</f>
        <v>1</v>
      </c>
      <c r="H68" s="74"/>
      <c r="I68" s="12">
        <f t="shared" ref="I68:I79" si="30">ROUND(G68*H68,2)</f>
        <v>0</v>
      </c>
      <c r="J68" s="73" t="str">
        <f t="shared" si="5"/>
        <v/>
      </c>
    </row>
    <row r="69" spans="1:10" x14ac:dyDescent="0.3">
      <c r="A69" s="57" t="s">
        <v>130</v>
      </c>
      <c r="B69" s="10" t="s">
        <v>10</v>
      </c>
      <c r="C69" s="11" t="s">
        <v>131</v>
      </c>
      <c r="D69" s="12">
        <v>1</v>
      </c>
      <c r="E69" s="12">
        <v>11.66</v>
      </c>
      <c r="F69" s="12">
        <f t="shared" si="28"/>
        <v>11.66</v>
      </c>
      <c r="G69" s="60">
        <f t="shared" si="29"/>
        <v>1</v>
      </c>
      <c r="H69" s="74"/>
      <c r="I69" s="12">
        <f t="shared" si="30"/>
        <v>0</v>
      </c>
      <c r="J69" s="73" t="str">
        <f t="shared" si="5"/>
        <v/>
      </c>
    </row>
    <row r="70" spans="1:10" x14ac:dyDescent="0.3">
      <c r="A70" s="57" t="s">
        <v>132</v>
      </c>
      <c r="B70" s="10" t="s">
        <v>10</v>
      </c>
      <c r="C70" s="11" t="s">
        <v>133</v>
      </c>
      <c r="D70" s="12">
        <v>15</v>
      </c>
      <c r="E70" s="12">
        <v>26.5</v>
      </c>
      <c r="F70" s="12">
        <f t="shared" si="28"/>
        <v>397.5</v>
      </c>
      <c r="G70" s="60">
        <f t="shared" si="29"/>
        <v>15</v>
      </c>
      <c r="H70" s="74"/>
      <c r="I70" s="12">
        <f t="shared" si="30"/>
        <v>0</v>
      </c>
      <c r="J70" s="73" t="str">
        <f t="shared" si="5"/>
        <v/>
      </c>
    </row>
    <row r="71" spans="1:10" x14ac:dyDescent="0.3">
      <c r="A71" s="57" t="s">
        <v>134</v>
      </c>
      <c r="B71" s="10" t="s">
        <v>10</v>
      </c>
      <c r="C71" s="11" t="s">
        <v>135</v>
      </c>
      <c r="D71" s="12">
        <v>15</v>
      </c>
      <c r="E71" s="12">
        <v>26.5</v>
      </c>
      <c r="F71" s="12">
        <f t="shared" si="28"/>
        <v>397.5</v>
      </c>
      <c r="G71" s="60">
        <f t="shared" si="29"/>
        <v>15</v>
      </c>
      <c r="H71" s="74"/>
      <c r="I71" s="12">
        <f t="shared" si="30"/>
        <v>0</v>
      </c>
      <c r="J71" s="73" t="str">
        <f t="shared" ref="J71:J134" si="31">IF(AND(H71&lt;&gt;"",H71&gt;E71),"VALOR MAYOR DEL PERMITIDO","")</f>
        <v/>
      </c>
    </row>
    <row r="72" spans="1:10" x14ac:dyDescent="0.3">
      <c r="A72" s="57" t="s">
        <v>136</v>
      </c>
      <c r="B72" s="10" t="s">
        <v>10</v>
      </c>
      <c r="C72" s="11" t="s">
        <v>137</v>
      </c>
      <c r="D72" s="12">
        <v>35</v>
      </c>
      <c r="E72" s="12">
        <v>11.66</v>
      </c>
      <c r="F72" s="12">
        <f t="shared" si="28"/>
        <v>408.1</v>
      </c>
      <c r="G72" s="60">
        <f t="shared" si="29"/>
        <v>35</v>
      </c>
      <c r="H72" s="74"/>
      <c r="I72" s="12">
        <f t="shared" si="30"/>
        <v>0</v>
      </c>
      <c r="J72" s="73" t="str">
        <f t="shared" si="31"/>
        <v/>
      </c>
    </row>
    <row r="73" spans="1:10" x14ac:dyDescent="0.3">
      <c r="A73" s="57" t="s">
        <v>138</v>
      </c>
      <c r="B73" s="10" t="s">
        <v>10</v>
      </c>
      <c r="C73" s="11" t="s">
        <v>139</v>
      </c>
      <c r="D73" s="12">
        <v>8</v>
      </c>
      <c r="E73" s="12">
        <v>26.5</v>
      </c>
      <c r="F73" s="12">
        <f t="shared" si="28"/>
        <v>212</v>
      </c>
      <c r="G73" s="60">
        <f t="shared" si="29"/>
        <v>8</v>
      </c>
      <c r="H73" s="74"/>
      <c r="I73" s="12">
        <f t="shared" si="30"/>
        <v>0</v>
      </c>
      <c r="J73" s="73" t="str">
        <f t="shared" si="31"/>
        <v/>
      </c>
    </row>
    <row r="74" spans="1:10" x14ac:dyDescent="0.3">
      <c r="A74" s="57" t="s">
        <v>123</v>
      </c>
      <c r="B74" s="10" t="s">
        <v>10</v>
      </c>
      <c r="C74" s="11" t="s">
        <v>124</v>
      </c>
      <c r="D74" s="12">
        <v>15</v>
      </c>
      <c r="E74" s="12">
        <v>82.68</v>
      </c>
      <c r="F74" s="12">
        <f t="shared" si="28"/>
        <v>1240.2</v>
      </c>
      <c r="G74" s="60">
        <f t="shared" si="29"/>
        <v>15</v>
      </c>
      <c r="H74" s="74"/>
      <c r="I74" s="12">
        <f t="shared" si="30"/>
        <v>0</v>
      </c>
      <c r="J74" s="73" t="str">
        <f t="shared" si="31"/>
        <v/>
      </c>
    </row>
    <row r="75" spans="1:10" x14ac:dyDescent="0.3">
      <c r="A75" s="57" t="s">
        <v>140</v>
      </c>
      <c r="B75" s="10" t="s">
        <v>10</v>
      </c>
      <c r="C75" s="11" t="s">
        <v>141</v>
      </c>
      <c r="D75" s="12">
        <v>10</v>
      </c>
      <c r="E75" s="12">
        <v>14.84</v>
      </c>
      <c r="F75" s="12">
        <f t="shared" si="28"/>
        <v>148.4</v>
      </c>
      <c r="G75" s="60">
        <f t="shared" si="29"/>
        <v>10</v>
      </c>
      <c r="H75" s="74"/>
      <c r="I75" s="12">
        <f t="shared" si="30"/>
        <v>0</v>
      </c>
      <c r="J75" s="73" t="str">
        <f t="shared" si="31"/>
        <v/>
      </c>
    </row>
    <row r="76" spans="1:10" x14ac:dyDescent="0.3">
      <c r="A76" s="57" t="s">
        <v>142</v>
      </c>
      <c r="B76" s="10" t="s">
        <v>10</v>
      </c>
      <c r="C76" s="11" t="s">
        <v>143</v>
      </c>
      <c r="D76" s="12">
        <v>50</v>
      </c>
      <c r="E76" s="12">
        <v>3.18</v>
      </c>
      <c r="F76" s="12">
        <f t="shared" si="28"/>
        <v>159</v>
      </c>
      <c r="G76" s="60">
        <f t="shared" si="29"/>
        <v>50</v>
      </c>
      <c r="H76" s="74"/>
      <c r="I76" s="12">
        <f t="shared" si="30"/>
        <v>0</v>
      </c>
      <c r="J76" s="73" t="str">
        <f t="shared" si="31"/>
        <v/>
      </c>
    </row>
    <row r="77" spans="1:10" x14ac:dyDescent="0.3">
      <c r="A77" s="57" t="s">
        <v>144</v>
      </c>
      <c r="B77" s="10" t="s">
        <v>10</v>
      </c>
      <c r="C77" s="11" t="s">
        <v>145</v>
      </c>
      <c r="D77" s="12">
        <v>10</v>
      </c>
      <c r="E77" s="12">
        <v>0.32</v>
      </c>
      <c r="F77" s="12">
        <f t="shared" si="28"/>
        <v>3.2</v>
      </c>
      <c r="G77" s="60">
        <f t="shared" si="29"/>
        <v>10</v>
      </c>
      <c r="H77" s="74"/>
      <c r="I77" s="12">
        <f t="shared" si="30"/>
        <v>0</v>
      </c>
      <c r="J77" s="73" t="str">
        <f t="shared" si="31"/>
        <v/>
      </c>
    </row>
    <row r="78" spans="1:10" x14ac:dyDescent="0.3">
      <c r="A78" s="57" t="s">
        <v>121</v>
      </c>
      <c r="B78" s="10" t="s">
        <v>10</v>
      </c>
      <c r="C78" s="11" t="s">
        <v>122</v>
      </c>
      <c r="D78" s="12">
        <v>1</v>
      </c>
      <c r="E78" s="12">
        <v>275.60000000000002</v>
      </c>
      <c r="F78" s="12">
        <f t="shared" si="28"/>
        <v>275.60000000000002</v>
      </c>
      <c r="G78" s="60">
        <f t="shared" si="29"/>
        <v>1</v>
      </c>
      <c r="H78" s="74"/>
      <c r="I78" s="12">
        <f t="shared" si="30"/>
        <v>0</v>
      </c>
      <c r="J78" s="73" t="str">
        <f t="shared" si="31"/>
        <v/>
      </c>
    </row>
    <row r="79" spans="1:10" x14ac:dyDescent="0.3">
      <c r="A79" s="75"/>
      <c r="B79" s="13"/>
      <c r="C79" s="14" t="s">
        <v>146</v>
      </c>
      <c r="D79" s="12">
        <v>1</v>
      </c>
      <c r="E79" s="15">
        <f>SUM(F68:F78)</f>
        <v>3264.82</v>
      </c>
      <c r="F79" s="15">
        <f t="shared" si="28"/>
        <v>3264.82</v>
      </c>
      <c r="G79" s="12">
        <v>1</v>
      </c>
      <c r="H79" s="15">
        <f>SUM(I68:I78)</f>
        <v>0</v>
      </c>
      <c r="I79" s="15">
        <f t="shared" si="30"/>
        <v>0</v>
      </c>
      <c r="J79" s="73" t="str">
        <f t="shared" si="31"/>
        <v/>
      </c>
    </row>
    <row r="80" spans="1:10" x14ac:dyDescent="0.3">
      <c r="A80" s="66" t="s">
        <v>147</v>
      </c>
      <c r="B80" s="19" t="s">
        <v>5</v>
      </c>
      <c r="C80" s="20" t="s">
        <v>148</v>
      </c>
      <c r="D80" s="21">
        <f t="shared" ref="D80:I80" si="32">D83</f>
        <v>1</v>
      </c>
      <c r="E80" s="21">
        <f t="shared" si="32"/>
        <v>2067</v>
      </c>
      <c r="F80" s="21">
        <f t="shared" si="32"/>
        <v>2067</v>
      </c>
      <c r="G80" s="21">
        <f t="shared" si="32"/>
        <v>1</v>
      </c>
      <c r="H80" s="21">
        <f t="shared" si="32"/>
        <v>0</v>
      </c>
      <c r="I80" s="21">
        <f t="shared" si="32"/>
        <v>0</v>
      </c>
      <c r="J80" s="73" t="str">
        <f t="shared" si="31"/>
        <v/>
      </c>
    </row>
    <row r="81" spans="1:10" x14ac:dyDescent="0.3">
      <c r="A81" s="57" t="s">
        <v>123</v>
      </c>
      <c r="B81" s="10" t="s">
        <v>10</v>
      </c>
      <c r="C81" s="11" t="s">
        <v>124</v>
      </c>
      <c r="D81" s="12">
        <v>15</v>
      </c>
      <c r="E81" s="12">
        <v>82.68</v>
      </c>
      <c r="F81" s="12">
        <f>ROUND(D81*E81,2)</f>
        <v>1240.2</v>
      </c>
      <c r="G81" s="60">
        <f t="shared" ref="G81:G82" si="33">D81</f>
        <v>15</v>
      </c>
      <c r="H81" s="74"/>
      <c r="I81" s="12">
        <f>ROUND(G81*H81,2)</f>
        <v>0</v>
      </c>
      <c r="J81" s="73" t="str">
        <f t="shared" si="31"/>
        <v/>
      </c>
    </row>
    <row r="82" spans="1:10" x14ac:dyDescent="0.3">
      <c r="A82" s="57" t="s">
        <v>121</v>
      </c>
      <c r="B82" s="10" t="s">
        <v>10</v>
      </c>
      <c r="C82" s="11" t="s">
        <v>122</v>
      </c>
      <c r="D82" s="12">
        <v>3</v>
      </c>
      <c r="E82" s="12">
        <v>275.60000000000002</v>
      </c>
      <c r="F82" s="12">
        <f>ROUND(D82*E82,2)</f>
        <v>826.8</v>
      </c>
      <c r="G82" s="60">
        <f t="shared" si="33"/>
        <v>3</v>
      </c>
      <c r="H82" s="74"/>
      <c r="I82" s="12">
        <f>ROUND(G82*H82,2)</f>
        <v>0</v>
      </c>
      <c r="J82" s="73" t="str">
        <f t="shared" si="31"/>
        <v/>
      </c>
    </row>
    <row r="83" spans="1:10" x14ac:dyDescent="0.3">
      <c r="A83" s="75"/>
      <c r="B83" s="13"/>
      <c r="C83" s="14" t="s">
        <v>149</v>
      </c>
      <c r="D83" s="12">
        <v>1</v>
      </c>
      <c r="E83" s="15">
        <f>SUM(F81:F82)</f>
        <v>2067</v>
      </c>
      <c r="F83" s="15">
        <f>ROUND(D83*E83,2)</f>
        <v>2067</v>
      </c>
      <c r="G83" s="12">
        <v>1</v>
      </c>
      <c r="H83" s="15">
        <f>SUM(I81:I82)</f>
        <v>0</v>
      </c>
      <c r="I83" s="15">
        <f>ROUND(G83*H83,2)</f>
        <v>0</v>
      </c>
      <c r="J83" s="73" t="str">
        <f t="shared" si="31"/>
        <v/>
      </c>
    </row>
    <row r="84" spans="1:10" x14ac:dyDescent="0.3">
      <c r="A84" s="66" t="s">
        <v>150</v>
      </c>
      <c r="B84" s="19" t="s">
        <v>5</v>
      </c>
      <c r="C84" s="20" t="s">
        <v>151</v>
      </c>
      <c r="D84" s="21">
        <f t="shared" ref="D84:I84" si="34">D87</f>
        <v>1</v>
      </c>
      <c r="E84" s="21">
        <f t="shared" si="34"/>
        <v>2342.6</v>
      </c>
      <c r="F84" s="21">
        <f t="shared" si="34"/>
        <v>2342.6</v>
      </c>
      <c r="G84" s="21">
        <f t="shared" si="34"/>
        <v>1</v>
      </c>
      <c r="H84" s="21">
        <f t="shared" si="34"/>
        <v>0</v>
      </c>
      <c r="I84" s="21">
        <f t="shared" si="34"/>
        <v>0</v>
      </c>
      <c r="J84" s="73" t="str">
        <f t="shared" si="31"/>
        <v/>
      </c>
    </row>
    <row r="85" spans="1:10" x14ac:dyDescent="0.3">
      <c r="A85" s="57" t="s">
        <v>121</v>
      </c>
      <c r="B85" s="10" t="s">
        <v>10</v>
      </c>
      <c r="C85" s="11" t="s">
        <v>122</v>
      </c>
      <c r="D85" s="12">
        <v>4</v>
      </c>
      <c r="E85" s="12">
        <v>275.60000000000002</v>
      </c>
      <c r="F85" s="12">
        <f>ROUND(D85*E85,2)</f>
        <v>1102.4000000000001</v>
      </c>
      <c r="G85" s="60">
        <f t="shared" ref="G85:G86" si="35">D85</f>
        <v>4</v>
      </c>
      <c r="H85" s="74"/>
      <c r="I85" s="12">
        <f>ROUND(G85*H85,2)</f>
        <v>0</v>
      </c>
      <c r="J85" s="73" t="str">
        <f t="shared" si="31"/>
        <v/>
      </c>
    </row>
    <row r="86" spans="1:10" x14ac:dyDescent="0.3">
      <c r="A86" s="57" t="s">
        <v>123</v>
      </c>
      <c r="B86" s="10" t="s">
        <v>10</v>
      </c>
      <c r="C86" s="11" t="s">
        <v>124</v>
      </c>
      <c r="D86" s="12">
        <v>15</v>
      </c>
      <c r="E86" s="12">
        <v>82.68</v>
      </c>
      <c r="F86" s="12">
        <f>ROUND(D86*E86,2)</f>
        <v>1240.2</v>
      </c>
      <c r="G86" s="60">
        <f t="shared" si="35"/>
        <v>15</v>
      </c>
      <c r="H86" s="74"/>
      <c r="I86" s="12">
        <f>ROUND(G86*H86,2)</f>
        <v>0</v>
      </c>
      <c r="J86" s="73" t="str">
        <f t="shared" si="31"/>
        <v/>
      </c>
    </row>
    <row r="87" spans="1:10" x14ac:dyDescent="0.3">
      <c r="A87" s="75"/>
      <c r="B87" s="13"/>
      <c r="C87" s="14" t="s">
        <v>152</v>
      </c>
      <c r="D87" s="12">
        <v>1</v>
      </c>
      <c r="E87" s="15">
        <f>SUM(F85:F86)</f>
        <v>2342.6</v>
      </c>
      <c r="F87" s="15">
        <f>ROUND(D87*E87,2)</f>
        <v>2342.6</v>
      </c>
      <c r="G87" s="12">
        <v>1</v>
      </c>
      <c r="H87" s="15">
        <f>SUM(I85:I86)</f>
        <v>0</v>
      </c>
      <c r="I87" s="15">
        <f>ROUND(G87*H87,2)</f>
        <v>0</v>
      </c>
      <c r="J87" s="73" t="str">
        <f t="shared" si="31"/>
        <v/>
      </c>
    </row>
    <row r="88" spans="1:10" x14ac:dyDescent="0.3">
      <c r="A88" s="66" t="s">
        <v>153</v>
      </c>
      <c r="B88" s="19" t="s">
        <v>5</v>
      </c>
      <c r="C88" s="20" t="s">
        <v>154</v>
      </c>
      <c r="D88" s="21">
        <f t="shared" ref="D88:I88" si="36">D93</f>
        <v>1</v>
      </c>
      <c r="E88" s="21">
        <f t="shared" si="36"/>
        <v>2389.2399999999998</v>
      </c>
      <c r="F88" s="21">
        <f t="shared" si="36"/>
        <v>2389.2399999999998</v>
      </c>
      <c r="G88" s="21">
        <f t="shared" si="36"/>
        <v>1</v>
      </c>
      <c r="H88" s="21">
        <f t="shared" si="36"/>
        <v>0</v>
      </c>
      <c r="I88" s="21">
        <f t="shared" si="36"/>
        <v>0</v>
      </c>
      <c r="J88" s="73" t="str">
        <f t="shared" si="31"/>
        <v/>
      </c>
    </row>
    <row r="89" spans="1:10" x14ac:dyDescent="0.3">
      <c r="A89" s="57" t="s">
        <v>128</v>
      </c>
      <c r="B89" s="10" t="s">
        <v>10</v>
      </c>
      <c r="C89" s="11" t="s">
        <v>129</v>
      </c>
      <c r="D89" s="12">
        <v>2</v>
      </c>
      <c r="E89" s="12">
        <v>11.66</v>
      </c>
      <c r="F89" s="12">
        <f>ROUND(D89*E89,2)</f>
        <v>23.32</v>
      </c>
      <c r="G89" s="60">
        <f t="shared" ref="G89:G92" si="37">D89</f>
        <v>2</v>
      </c>
      <c r="H89" s="74"/>
      <c r="I89" s="12">
        <f>ROUND(G89*H89,2)</f>
        <v>0</v>
      </c>
      <c r="J89" s="73" t="str">
        <f t="shared" si="31"/>
        <v/>
      </c>
    </row>
    <row r="90" spans="1:10" x14ac:dyDescent="0.3">
      <c r="A90" s="57" t="s">
        <v>130</v>
      </c>
      <c r="B90" s="10" t="s">
        <v>10</v>
      </c>
      <c r="C90" s="11" t="s">
        <v>131</v>
      </c>
      <c r="D90" s="12">
        <v>2</v>
      </c>
      <c r="E90" s="12">
        <v>11.66</v>
      </c>
      <c r="F90" s="12">
        <f>ROUND(D90*E90,2)</f>
        <v>23.32</v>
      </c>
      <c r="G90" s="60">
        <f t="shared" si="37"/>
        <v>2</v>
      </c>
      <c r="H90" s="74"/>
      <c r="I90" s="12">
        <f>ROUND(G90*H90,2)</f>
        <v>0</v>
      </c>
      <c r="J90" s="73" t="str">
        <f t="shared" si="31"/>
        <v/>
      </c>
    </row>
    <row r="91" spans="1:10" x14ac:dyDescent="0.3">
      <c r="A91" s="57" t="s">
        <v>121</v>
      </c>
      <c r="B91" s="10" t="s">
        <v>10</v>
      </c>
      <c r="C91" s="11" t="s">
        <v>122</v>
      </c>
      <c r="D91" s="12">
        <v>4</v>
      </c>
      <c r="E91" s="12">
        <v>275.60000000000002</v>
      </c>
      <c r="F91" s="12">
        <f>ROUND(D91*E91,2)</f>
        <v>1102.4000000000001</v>
      </c>
      <c r="G91" s="60">
        <f t="shared" si="37"/>
        <v>4</v>
      </c>
      <c r="H91" s="74"/>
      <c r="I91" s="12">
        <f>ROUND(G91*H91,2)</f>
        <v>0</v>
      </c>
      <c r="J91" s="73" t="str">
        <f t="shared" si="31"/>
        <v/>
      </c>
    </row>
    <row r="92" spans="1:10" x14ac:dyDescent="0.3">
      <c r="A92" s="57" t="s">
        <v>123</v>
      </c>
      <c r="B92" s="10" t="s">
        <v>10</v>
      </c>
      <c r="C92" s="11" t="s">
        <v>124</v>
      </c>
      <c r="D92" s="12">
        <v>15</v>
      </c>
      <c r="E92" s="12">
        <v>82.68</v>
      </c>
      <c r="F92" s="12">
        <f>ROUND(D92*E92,2)</f>
        <v>1240.2</v>
      </c>
      <c r="G92" s="60">
        <f t="shared" si="37"/>
        <v>15</v>
      </c>
      <c r="H92" s="74"/>
      <c r="I92" s="12">
        <f>ROUND(G92*H92,2)</f>
        <v>0</v>
      </c>
      <c r="J92" s="73" t="str">
        <f t="shared" si="31"/>
        <v/>
      </c>
    </row>
    <row r="93" spans="1:10" x14ac:dyDescent="0.3">
      <c r="A93" s="75"/>
      <c r="B93" s="13"/>
      <c r="C93" s="14" t="s">
        <v>155</v>
      </c>
      <c r="D93" s="12">
        <v>1</v>
      </c>
      <c r="E93" s="15">
        <f>SUM(F89:F92)</f>
        <v>2389.2399999999998</v>
      </c>
      <c r="F93" s="15">
        <f>ROUND(D93*E93,2)</f>
        <v>2389.2399999999998</v>
      </c>
      <c r="G93" s="12">
        <v>1</v>
      </c>
      <c r="H93" s="15">
        <f>SUM(I89:I92)</f>
        <v>0</v>
      </c>
      <c r="I93" s="15">
        <f>ROUND(G93*H93,2)</f>
        <v>0</v>
      </c>
      <c r="J93" s="73" t="str">
        <f t="shared" si="31"/>
        <v/>
      </c>
    </row>
    <row r="94" spans="1:10" x14ac:dyDescent="0.3">
      <c r="A94" s="66" t="s">
        <v>156</v>
      </c>
      <c r="B94" s="19" t="s">
        <v>5</v>
      </c>
      <c r="C94" s="20" t="s">
        <v>157</v>
      </c>
      <c r="D94" s="21">
        <f t="shared" ref="D94:I94" si="38">D97</f>
        <v>1</v>
      </c>
      <c r="E94" s="21">
        <f t="shared" si="38"/>
        <v>1791.4</v>
      </c>
      <c r="F94" s="21">
        <f t="shared" si="38"/>
        <v>1791.4</v>
      </c>
      <c r="G94" s="21">
        <f t="shared" si="38"/>
        <v>1</v>
      </c>
      <c r="H94" s="21">
        <f t="shared" si="38"/>
        <v>0</v>
      </c>
      <c r="I94" s="21">
        <f t="shared" si="38"/>
        <v>0</v>
      </c>
      <c r="J94" s="73" t="str">
        <f t="shared" si="31"/>
        <v/>
      </c>
    </row>
    <row r="95" spans="1:10" x14ac:dyDescent="0.3">
      <c r="A95" s="57" t="s">
        <v>121</v>
      </c>
      <c r="B95" s="10" t="s">
        <v>10</v>
      </c>
      <c r="C95" s="11" t="s">
        <v>122</v>
      </c>
      <c r="D95" s="12">
        <v>2</v>
      </c>
      <c r="E95" s="12">
        <v>275.60000000000002</v>
      </c>
      <c r="F95" s="12">
        <f>ROUND(D95*E95,2)</f>
        <v>551.20000000000005</v>
      </c>
      <c r="G95" s="60">
        <f t="shared" ref="G95:G96" si="39">D95</f>
        <v>2</v>
      </c>
      <c r="H95" s="74"/>
      <c r="I95" s="12">
        <f>ROUND(G95*H95,2)</f>
        <v>0</v>
      </c>
      <c r="J95" s="73" t="str">
        <f t="shared" si="31"/>
        <v/>
      </c>
    </row>
    <row r="96" spans="1:10" x14ac:dyDescent="0.3">
      <c r="A96" s="57" t="s">
        <v>123</v>
      </c>
      <c r="B96" s="10" t="s">
        <v>10</v>
      </c>
      <c r="C96" s="11" t="s">
        <v>124</v>
      </c>
      <c r="D96" s="12">
        <v>15</v>
      </c>
      <c r="E96" s="12">
        <v>82.68</v>
      </c>
      <c r="F96" s="12">
        <f>ROUND(D96*E96,2)</f>
        <v>1240.2</v>
      </c>
      <c r="G96" s="60">
        <f t="shared" si="39"/>
        <v>15</v>
      </c>
      <c r="H96" s="74"/>
      <c r="I96" s="12">
        <f>ROUND(G96*H96,2)</f>
        <v>0</v>
      </c>
      <c r="J96" s="73" t="str">
        <f t="shared" si="31"/>
        <v/>
      </c>
    </row>
    <row r="97" spans="1:10" x14ac:dyDescent="0.3">
      <c r="A97" s="75"/>
      <c r="B97" s="13"/>
      <c r="C97" s="14" t="s">
        <v>158</v>
      </c>
      <c r="D97" s="12">
        <v>1</v>
      </c>
      <c r="E97" s="15">
        <f>SUM(F95:F96)</f>
        <v>1791.4</v>
      </c>
      <c r="F97" s="15">
        <f>ROUND(D97*E97,2)</f>
        <v>1791.4</v>
      </c>
      <c r="G97" s="12">
        <v>1</v>
      </c>
      <c r="H97" s="15">
        <f>SUM(I95:I96)</f>
        <v>0</v>
      </c>
      <c r="I97" s="15">
        <f>ROUND(G97*H97,2)</f>
        <v>0</v>
      </c>
      <c r="J97" s="73" t="str">
        <f t="shared" si="31"/>
        <v/>
      </c>
    </row>
    <row r="98" spans="1:10" x14ac:dyDescent="0.3">
      <c r="A98" s="66" t="s">
        <v>159</v>
      </c>
      <c r="B98" s="19" t="s">
        <v>5</v>
      </c>
      <c r="C98" s="20" t="s">
        <v>160</v>
      </c>
      <c r="D98" s="21">
        <f t="shared" ref="D98:I98" si="40">D103</f>
        <v>1</v>
      </c>
      <c r="E98" s="21">
        <f t="shared" si="40"/>
        <v>1814.72</v>
      </c>
      <c r="F98" s="21">
        <f t="shared" si="40"/>
        <v>1814.72</v>
      </c>
      <c r="G98" s="21">
        <f t="shared" si="40"/>
        <v>1</v>
      </c>
      <c r="H98" s="21">
        <f t="shared" si="40"/>
        <v>0</v>
      </c>
      <c r="I98" s="21">
        <f t="shared" si="40"/>
        <v>0</v>
      </c>
      <c r="J98" s="73" t="str">
        <f t="shared" si="31"/>
        <v/>
      </c>
    </row>
    <row r="99" spans="1:10" x14ac:dyDescent="0.3">
      <c r="A99" s="57" t="s">
        <v>128</v>
      </c>
      <c r="B99" s="10" t="s">
        <v>10</v>
      </c>
      <c r="C99" s="11" t="s">
        <v>129</v>
      </c>
      <c r="D99" s="12">
        <v>1</v>
      </c>
      <c r="E99" s="12">
        <v>11.66</v>
      </c>
      <c r="F99" s="12">
        <f>ROUND(D99*E99,2)</f>
        <v>11.66</v>
      </c>
      <c r="G99" s="60">
        <f t="shared" ref="G99:G102" si="41">D99</f>
        <v>1</v>
      </c>
      <c r="H99" s="74"/>
      <c r="I99" s="12">
        <f>ROUND(G99*H99,2)</f>
        <v>0</v>
      </c>
      <c r="J99" s="73" t="str">
        <f t="shared" si="31"/>
        <v/>
      </c>
    </row>
    <row r="100" spans="1:10" x14ac:dyDescent="0.3">
      <c r="A100" s="57" t="s">
        <v>130</v>
      </c>
      <c r="B100" s="10" t="s">
        <v>10</v>
      </c>
      <c r="C100" s="11" t="s">
        <v>131</v>
      </c>
      <c r="D100" s="12">
        <v>1</v>
      </c>
      <c r="E100" s="12">
        <v>11.66</v>
      </c>
      <c r="F100" s="12">
        <f>ROUND(D100*E100,2)</f>
        <v>11.66</v>
      </c>
      <c r="G100" s="60">
        <f t="shared" si="41"/>
        <v>1</v>
      </c>
      <c r="H100" s="74"/>
      <c r="I100" s="12">
        <f>ROUND(G100*H100,2)</f>
        <v>0</v>
      </c>
      <c r="J100" s="73" t="str">
        <f t="shared" si="31"/>
        <v/>
      </c>
    </row>
    <row r="101" spans="1:10" x14ac:dyDescent="0.3">
      <c r="A101" s="57" t="s">
        <v>121</v>
      </c>
      <c r="B101" s="10" t="s">
        <v>10</v>
      </c>
      <c r="C101" s="11" t="s">
        <v>122</v>
      </c>
      <c r="D101" s="12">
        <v>2</v>
      </c>
      <c r="E101" s="12">
        <v>275.60000000000002</v>
      </c>
      <c r="F101" s="12">
        <f>ROUND(D101*E101,2)</f>
        <v>551.20000000000005</v>
      </c>
      <c r="G101" s="60">
        <f t="shared" si="41"/>
        <v>2</v>
      </c>
      <c r="H101" s="74"/>
      <c r="I101" s="12">
        <f>ROUND(G101*H101,2)</f>
        <v>0</v>
      </c>
      <c r="J101" s="73" t="str">
        <f t="shared" si="31"/>
        <v/>
      </c>
    </row>
    <row r="102" spans="1:10" x14ac:dyDescent="0.3">
      <c r="A102" s="57" t="s">
        <v>123</v>
      </c>
      <c r="B102" s="10" t="s">
        <v>10</v>
      </c>
      <c r="C102" s="11" t="s">
        <v>124</v>
      </c>
      <c r="D102" s="12">
        <v>15</v>
      </c>
      <c r="E102" s="12">
        <v>82.68</v>
      </c>
      <c r="F102" s="12">
        <f>ROUND(D102*E102,2)</f>
        <v>1240.2</v>
      </c>
      <c r="G102" s="60">
        <f t="shared" si="41"/>
        <v>15</v>
      </c>
      <c r="H102" s="74"/>
      <c r="I102" s="12">
        <f>ROUND(G102*H102,2)</f>
        <v>0</v>
      </c>
      <c r="J102" s="73" t="str">
        <f t="shared" si="31"/>
        <v/>
      </c>
    </row>
    <row r="103" spans="1:10" x14ac:dyDescent="0.3">
      <c r="A103" s="75"/>
      <c r="B103" s="13"/>
      <c r="C103" s="14" t="s">
        <v>161</v>
      </c>
      <c r="D103" s="12">
        <v>1</v>
      </c>
      <c r="E103" s="15">
        <f>SUM(F99:F102)</f>
        <v>1814.72</v>
      </c>
      <c r="F103" s="15">
        <f>ROUND(D103*E103,2)</f>
        <v>1814.72</v>
      </c>
      <c r="G103" s="12">
        <v>1</v>
      </c>
      <c r="H103" s="15">
        <f>SUM(I99:I102)</f>
        <v>0</v>
      </c>
      <c r="I103" s="15">
        <f>ROUND(G103*H103,2)</f>
        <v>0</v>
      </c>
      <c r="J103" s="73" t="str">
        <f t="shared" si="31"/>
        <v/>
      </c>
    </row>
    <row r="104" spans="1:10" x14ac:dyDescent="0.3">
      <c r="A104" s="66" t="s">
        <v>162</v>
      </c>
      <c r="B104" s="19" t="s">
        <v>5</v>
      </c>
      <c r="C104" s="20" t="s">
        <v>163</v>
      </c>
      <c r="D104" s="21">
        <f t="shared" ref="D104:I104" si="42">D109</f>
        <v>1</v>
      </c>
      <c r="E104" s="21">
        <f t="shared" si="42"/>
        <v>1814.72</v>
      </c>
      <c r="F104" s="21">
        <f t="shared" si="42"/>
        <v>1814.72</v>
      </c>
      <c r="G104" s="21">
        <f t="shared" si="42"/>
        <v>1</v>
      </c>
      <c r="H104" s="21">
        <f t="shared" si="42"/>
        <v>0</v>
      </c>
      <c r="I104" s="21">
        <f t="shared" si="42"/>
        <v>0</v>
      </c>
      <c r="J104" s="73" t="str">
        <f t="shared" si="31"/>
        <v/>
      </c>
    </row>
    <row r="105" spans="1:10" x14ac:dyDescent="0.3">
      <c r="A105" s="57" t="s">
        <v>128</v>
      </c>
      <c r="B105" s="10" t="s">
        <v>10</v>
      </c>
      <c r="C105" s="11" t="s">
        <v>129</v>
      </c>
      <c r="D105" s="12">
        <v>1</v>
      </c>
      <c r="E105" s="12">
        <v>11.66</v>
      </c>
      <c r="F105" s="12">
        <f>ROUND(D105*E105,2)</f>
        <v>11.66</v>
      </c>
      <c r="G105" s="60">
        <f t="shared" ref="G105:G108" si="43">D105</f>
        <v>1</v>
      </c>
      <c r="H105" s="74"/>
      <c r="I105" s="12">
        <f>ROUND(G105*H105,2)</f>
        <v>0</v>
      </c>
      <c r="J105" s="73" t="str">
        <f t="shared" si="31"/>
        <v/>
      </c>
    </row>
    <row r="106" spans="1:10" x14ac:dyDescent="0.3">
      <c r="A106" s="57" t="s">
        <v>130</v>
      </c>
      <c r="B106" s="10" t="s">
        <v>10</v>
      </c>
      <c r="C106" s="11" t="s">
        <v>131</v>
      </c>
      <c r="D106" s="12">
        <v>1</v>
      </c>
      <c r="E106" s="12">
        <v>11.66</v>
      </c>
      <c r="F106" s="12">
        <f>ROUND(D106*E106,2)</f>
        <v>11.66</v>
      </c>
      <c r="G106" s="60">
        <f t="shared" si="43"/>
        <v>1</v>
      </c>
      <c r="H106" s="74"/>
      <c r="I106" s="12">
        <f>ROUND(G106*H106,2)</f>
        <v>0</v>
      </c>
      <c r="J106" s="73" t="str">
        <f t="shared" si="31"/>
        <v/>
      </c>
    </row>
    <row r="107" spans="1:10" x14ac:dyDescent="0.3">
      <c r="A107" s="57" t="s">
        <v>121</v>
      </c>
      <c r="B107" s="10" t="s">
        <v>10</v>
      </c>
      <c r="C107" s="11" t="s">
        <v>122</v>
      </c>
      <c r="D107" s="12">
        <v>2</v>
      </c>
      <c r="E107" s="12">
        <v>275.60000000000002</v>
      </c>
      <c r="F107" s="12">
        <f>ROUND(D107*E107,2)</f>
        <v>551.20000000000005</v>
      </c>
      <c r="G107" s="60">
        <f t="shared" si="43"/>
        <v>2</v>
      </c>
      <c r="H107" s="74"/>
      <c r="I107" s="12">
        <f>ROUND(G107*H107,2)</f>
        <v>0</v>
      </c>
      <c r="J107" s="73" t="str">
        <f t="shared" si="31"/>
        <v/>
      </c>
    </row>
    <row r="108" spans="1:10" x14ac:dyDescent="0.3">
      <c r="A108" s="57" t="s">
        <v>123</v>
      </c>
      <c r="B108" s="10" t="s">
        <v>10</v>
      </c>
      <c r="C108" s="11" t="s">
        <v>124</v>
      </c>
      <c r="D108" s="12">
        <v>15</v>
      </c>
      <c r="E108" s="12">
        <v>82.68</v>
      </c>
      <c r="F108" s="12">
        <f>ROUND(D108*E108,2)</f>
        <v>1240.2</v>
      </c>
      <c r="G108" s="60">
        <f t="shared" si="43"/>
        <v>15</v>
      </c>
      <c r="H108" s="74"/>
      <c r="I108" s="12">
        <f>ROUND(G108*H108,2)</f>
        <v>0</v>
      </c>
      <c r="J108" s="73" t="str">
        <f t="shared" si="31"/>
        <v/>
      </c>
    </row>
    <row r="109" spans="1:10" x14ac:dyDescent="0.3">
      <c r="A109" s="75"/>
      <c r="B109" s="13"/>
      <c r="C109" s="14" t="s">
        <v>164</v>
      </c>
      <c r="D109" s="12">
        <v>1</v>
      </c>
      <c r="E109" s="15">
        <f>SUM(F105:F108)</f>
        <v>1814.72</v>
      </c>
      <c r="F109" s="15">
        <f>ROUND(D109*E109,2)</f>
        <v>1814.72</v>
      </c>
      <c r="G109" s="12">
        <v>1</v>
      </c>
      <c r="H109" s="15">
        <f>SUM(I105:I108)</f>
        <v>0</v>
      </c>
      <c r="I109" s="15">
        <f>ROUND(G109*H109,2)</f>
        <v>0</v>
      </c>
      <c r="J109" s="73" t="str">
        <f t="shared" si="31"/>
        <v/>
      </c>
    </row>
    <row r="110" spans="1:10" x14ac:dyDescent="0.3">
      <c r="A110" s="66" t="s">
        <v>165</v>
      </c>
      <c r="B110" s="19" t="s">
        <v>5</v>
      </c>
      <c r="C110" s="20" t="s">
        <v>166</v>
      </c>
      <c r="D110" s="21">
        <f t="shared" ref="D110:I110" si="44">D125</f>
        <v>1</v>
      </c>
      <c r="E110" s="21">
        <f t="shared" si="44"/>
        <v>3277.8</v>
      </c>
      <c r="F110" s="21">
        <f t="shared" si="44"/>
        <v>3277.8</v>
      </c>
      <c r="G110" s="21">
        <f t="shared" si="44"/>
        <v>1</v>
      </c>
      <c r="H110" s="21">
        <f t="shared" si="44"/>
        <v>0</v>
      </c>
      <c r="I110" s="21">
        <f t="shared" si="44"/>
        <v>0</v>
      </c>
      <c r="J110" s="73" t="str">
        <f t="shared" si="31"/>
        <v/>
      </c>
    </row>
    <row r="111" spans="1:10" x14ac:dyDescent="0.3">
      <c r="A111" s="57" t="s">
        <v>128</v>
      </c>
      <c r="B111" s="10" t="s">
        <v>10</v>
      </c>
      <c r="C111" s="11" t="s">
        <v>129</v>
      </c>
      <c r="D111" s="12">
        <v>4</v>
      </c>
      <c r="E111" s="12">
        <v>11.66</v>
      </c>
      <c r="F111" s="12">
        <f t="shared" ref="F111:F125" si="45">ROUND(D111*E111,2)</f>
        <v>46.64</v>
      </c>
      <c r="G111" s="60">
        <f t="shared" ref="G111:G124" si="46">D111</f>
        <v>4</v>
      </c>
      <c r="H111" s="74"/>
      <c r="I111" s="12">
        <f t="shared" ref="I111:I125" si="47">ROUND(G111*H111,2)</f>
        <v>0</v>
      </c>
      <c r="J111" s="73" t="str">
        <f t="shared" si="31"/>
        <v/>
      </c>
    </row>
    <row r="112" spans="1:10" x14ac:dyDescent="0.3">
      <c r="A112" s="57" t="s">
        <v>130</v>
      </c>
      <c r="B112" s="10" t="s">
        <v>10</v>
      </c>
      <c r="C112" s="11" t="s">
        <v>131</v>
      </c>
      <c r="D112" s="12">
        <v>4</v>
      </c>
      <c r="E112" s="12">
        <v>11.66</v>
      </c>
      <c r="F112" s="12">
        <f t="shared" si="45"/>
        <v>46.64</v>
      </c>
      <c r="G112" s="60">
        <f t="shared" si="46"/>
        <v>4</v>
      </c>
      <c r="H112" s="74"/>
      <c r="I112" s="12">
        <f t="shared" si="47"/>
        <v>0</v>
      </c>
      <c r="J112" s="73" t="str">
        <f t="shared" si="31"/>
        <v/>
      </c>
    </row>
    <row r="113" spans="1:10" x14ac:dyDescent="0.3">
      <c r="A113" s="57" t="s">
        <v>132</v>
      </c>
      <c r="B113" s="10" t="s">
        <v>10</v>
      </c>
      <c r="C113" s="11" t="s">
        <v>133</v>
      </c>
      <c r="D113" s="12">
        <v>10</v>
      </c>
      <c r="E113" s="12">
        <v>26.5</v>
      </c>
      <c r="F113" s="12">
        <f t="shared" si="45"/>
        <v>265</v>
      </c>
      <c r="G113" s="60">
        <f t="shared" si="46"/>
        <v>10</v>
      </c>
      <c r="H113" s="74"/>
      <c r="I113" s="12">
        <f t="shared" si="47"/>
        <v>0</v>
      </c>
      <c r="J113" s="73" t="str">
        <f t="shared" si="31"/>
        <v/>
      </c>
    </row>
    <row r="114" spans="1:10" x14ac:dyDescent="0.3">
      <c r="A114" s="57" t="s">
        <v>134</v>
      </c>
      <c r="B114" s="10" t="s">
        <v>10</v>
      </c>
      <c r="C114" s="11" t="s">
        <v>135</v>
      </c>
      <c r="D114" s="12">
        <v>10</v>
      </c>
      <c r="E114" s="12">
        <v>26.5</v>
      </c>
      <c r="F114" s="12">
        <f t="shared" si="45"/>
        <v>265</v>
      </c>
      <c r="G114" s="60">
        <f t="shared" si="46"/>
        <v>10</v>
      </c>
      <c r="H114" s="74"/>
      <c r="I114" s="12">
        <f t="shared" si="47"/>
        <v>0</v>
      </c>
      <c r="J114" s="73" t="str">
        <f t="shared" si="31"/>
        <v/>
      </c>
    </row>
    <row r="115" spans="1:10" x14ac:dyDescent="0.3">
      <c r="A115" s="57" t="s">
        <v>136</v>
      </c>
      <c r="B115" s="10" t="s">
        <v>10</v>
      </c>
      <c r="C115" s="11" t="s">
        <v>137</v>
      </c>
      <c r="D115" s="12">
        <v>20</v>
      </c>
      <c r="E115" s="12">
        <v>11.66</v>
      </c>
      <c r="F115" s="12">
        <f t="shared" si="45"/>
        <v>233.2</v>
      </c>
      <c r="G115" s="60">
        <f t="shared" si="46"/>
        <v>20</v>
      </c>
      <c r="H115" s="74"/>
      <c r="I115" s="12">
        <f t="shared" si="47"/>
        <v>0</v>
      </c>
      <c r="J115" s="73" t="str">
        <f t="shared" si="31"/>
        <v/>
      </c>
    </row>
    <row r="116" spans="1:10" x14ac:dyDescent="0.3">
      <c r="A116" s="57" t="s">
        <v>138</v>
      </c>
      <c r="B116" s="10" t="s">
        <v>10</v>
      </c>
      <c r="C116" s="11" t="s">
        <v>139</v>
      </c>
      <c r="D116" s="12">
        <v>20</v>
      </c>
      <c r="E116" s="12">
        <v>26.5</v>
      </c>
      <c r="F116" s="12">
        <f t="shared" si="45"/>
        <v>530</v>
      </c>
      <c r="G116" s="60">
        <f t="shared" si="46"/>
        <v>20</v>
      </c>
      <c r="H116" s="74"/>
      <c r="I116" s="12">
        <f t="shared" si="47"/>
        <v>0</v>
      </c>
      <c r="J116" s="73" t="str">
        <f t="shared" si="31"/>
        <v/>
      </c>
    </row>
    <row r="117" spans="1:10" x14ac:dyDescent="0.3">
      <c r="A117" s="57" t="s">
        <v>123</v>
      </c>
      <c r="B117" s="10" t="s">
        <v>10</v>
      </c>
      <c r="C117" s="11" t="s">
        <v>124</v>
      </c>
      <c r="D117" s="12">
        <v>15</v>
      </c>
      <c r="E117" s="12">
        <v>82.68</v>
      </c>
      <c r="F117" s="12">
        <f t="shared" si="45"/>
        <v>1240.2</v>
      </c>
      <c r="G117" s="60">
        <f t="shared" si="46"/>
        <v>15</v>
      </c>
      <c r="H117" s="74"/>
      <c r="I117" s="12">
        <f t="shared" si="47"/>
        <v>0</v>
      </c>
      <c r="J117" s="73" t="str">
        <f t="shared" si="31"/>
        <v/>
      </c>
    </row>
    <row r="118" spans="1:10" x14ac:dyDescent="0.3">
      <c r="A118" s="57" t="s">
        <v>142</v>
      </c>
      <c r="B118" s="10" t="s">
        <v>10</v>
      </c>
      <c r="C118" s="11" t="s">
        <v>143</v>
      </c>
      <c r="D118" s="12">
        <v>6</v>
      </c>
      <c r="E118" s="12">
        <v>3.18</v>
      </c>
      <c r="F118" s="12">
        <f t="shared" si="45"/>
        <v>19.079999999999998</v>
      </c>
      <c r="G118" s="60">
        <f t="shared" si="46"/>
        <v>6</v>
      </c>
      <c r="H118" s="74"/>
      <c r="I118" s="12">
        <f t="shared" si="47"/>
        <v>0</v>
      </c>
      <c r="J118" s="73" t="str">
        <f t="shared" si="31"/>
        <v/>
      </c>
    </row>
    <row r="119" spans="1:10" x14ac:dyDescent="0.3">
      <c r="A119" s="57" t="s">
        <v>121</v>
      </c>
      <c r="B119" s="10" t="s">
        <v>10</v>
      </c>
      <c r="C119" s="11" t="s">
        <v>122</v>
      </c>
      <c r="D119" s="12">
        <v>2</v>
      </c>
      <c r="E119" s="12">
        <v>275.60000000000002</v>
      </c>
      <c r="F119" s="12">
        <f t="shared" si="45"/>
        <v>551.20000000000005</v>
      </c>
      <c r="G119" s="60">
        <f t="shared" si="46"/>
        <v>2</v>
      </c>
      <c r="H119" s="74"/>
      <c r="I119" s="12">
        <f t="shared" si="47"/>
        <v>0</v>
      </c>
      <c r="J119" s="73" t="str">
        <f t="shared" si="31"/>
        <v/>
      </c>
    </row>
    <row r="120" spans="1:10" x14ac:dyDescent="0.3">
      <c r="A120" s="57" t="s">
        <v>144</v>
      </c>
      <c r="B120" s="10" t="s">
        <v>10</v>
      </c>
      <c r="C120" s="11" t="s">
        <v>145</v>
      </c>
      <c r="D120" s="12">
        <v>4</v>
      </c>
      <c r="E120" s="12">
        <v>0.32</v>
      </c>
      <c r="F120" s="12">
        <f t="shared" si="45"/>
        <v>1.28</v>
      </c>
      <c r="G120" s="60">
        <f t="shared" si="46"/>
        <v>4</v>
      </c>
      <c r="H120" s="74"/>
      <c r="I120" s="12">
        <f t="shared" si="47"/>
        <v>0</v>
      </c>
      <c r="J120" s="73" t="str">
        <f t="shared" si="31"/>
        <v/>
      </c>
    </row>
    <row r="121" spans="1:10" x14ac:dyDescent="0.3">
      <c r="A121" s="57" t="s">
        <v>140</v>
      </c>
      <c r="B121" s="10" t="s">
        <v>10</v>
      </c>
      <c r="C121" s="11" t="s">
        <v>141</v>
      </c>
      <c r="D121" s="12">
        <v>4</v>
      </c>
      <c r="E121" s="12">
        <v>14.84</v>
      </c>
      <c r="F121" s="12">
        <f t="shared" si="45"/>
        <v>59.36</v>
      </c>
      <c r="G121" s="60">
        <f t="shared" si="46"/>
        <v>4</v>
      </c>
      <c r="H121" s="74"/>
      <c r="I121" s="12">
        <f t="shared" si="47"/>
        <v>0</v>
      </c>
      <c r="J121" s="73" t="str">
        <f t="shared" si="31"/>
        <v/>
      </c>
    </row>
    <row r="122" spans="1:10" x14ac:dyDescent="0.3">
      <c r="A122" s="57" t="s">
        <v>167</v>
      </c>
      <c r="B122" s="10" t="s">
        <v>10</v>
      </c>
      <c r="C122" s="11" t="s">
        <v>168</v>
      </c>
      <c r="D122" s="12">
        <v>10</v>
      </c>
      <c r="E122" s="12">
        <v>0.64</v>
      </c>
      <c r="F122" s="12">
        <f t="shared" si="45"/>
        <v>6.4</v>
      </c>
      <c r="G122" s="60">
        <f t="shared" si="46"/>
        <v>10</v>
      </c>
      <c r="H122" s="74"/>
      <c r="I122" s="12">
        <f t="shared" si="47"/>
        <v>0</v>
      </c>
      <c r="J122" s="73" t="str">
        <f t="shared" si="31"/>
        <v/>
      </c>
    </row>
    <row r="123" spans="1:10" x14ac:dyDescent="0.3">
      <c r="A123" s="57" t="s">
        <v>169</v>
      </c>
      <c r="B123" s="10" t="s">
        <v>10</v>
      </c>
      <c r="C123" s="11" t="s">
        <v>170</v>
      </c>
      <c r="D123" s="12">
        <v>10</v>
      </c>
      <c r="E123" s="12">
        <v>0.64</v>
      </c>
      <c r="F123" s="12">
        <f t="shared" si="45"/>
        <v>6.4</v>
      </c>
      <c r="G123" s="60">
        <f t="shared" si="46"/>
        <v>10</v>
      </c>
      <c r="H123" s="74"/>
      <c r="I123" s="12">
        <f t="shared" si="47"/>
        <v>0</v>
      </c>
      <c r="J123" s="73" t="str">
        <f t="shared" si="31"/>
        <v/>
      </c>
    </row>
    <row r="124" spans="1:10" x14ac:dyDescent="0.3">
      <c r="A124" s="57" t="s">
        <v>171</v>
      </c>
      <c r="B124" s="10" t="s">
        <v>10</v>
      </c>
      <c r="C124" s="11" t="s">
        <v>172</v>
      </c>
      <c r="D124" s="12">
        <v>10</v>
      </c>
      <c r="E124" s="12">
        <v>0.74</v>
      </c>
      <c r="F124" s="12">
        <f t="shared" si="45"/>
        <v>7.4</v>
      </c>
      <c r="G124" s="60">
        <f t="shared" si="46"/>
        <v>10</v>
      </c>
      <c r="H124" s="74"/>
      <c r="I124" s="12">
        <f t="shared" si="47"/>
        <v>0</v>
      </c>
      <c r="J124" s="73" t="str">
        <f t="shared" si="31"/>
        <v/>
      </c>
    </row>
    <row r="125" spans="1:10" x14ac:dyDescent="0.3">
      <c r="A125" s="75"/>
      <c r="B125" s="13"/>
      <c r="C125" s="14" t="s">
        <v>173</v>
      </c>
      <c r="D125" s="12">
        <v>1</v>
      </c>
      <c r="E125" s="15">
        <f>SUM(F111:F124)</f>
        <v>3277.8</v>
      </c>
      <c r="F125" s="15">
        <f t="shared" si="45"/>
        <v>3277.8</v>
      </c>
      <c r="G125" s="12">
        <v>1</v>
      </c>
      <c r="H125" s="15">
        <f>SUM(I111:I124)</f>
        <v>0</v>
      </c>
      <c r="I125" s="15">
        <f t="shared" si="47"/>
        <v>0</v>
      </c>
      <c r="J125" s="73" t="str">
        <f t="shared" si="31"/>
        <v/>
      </c>
    </row>
    <row r="126" spans="1:10" x14ac:dyDescent="0.3">
      <c r="A126" s="66" t="s">
        <v>174</v>
      </c>
      <c r="B126" s="19" t="s">
        <v>5</v>
      </c>
      <c r="C126" s="20" t="s">
        <v>175</v>
      </c>
      <c r="D126" s="21">
        <f t="shared" ref="D126:I126" si="48">D130</f>
        <v>1</v>
      </c>
      <c r="E126" s="21">
        <f t="shared" si="48"/>
        <v>1803.06</v>
      </c>
      <c r="F126" s="21">
        <f t="shared" si="48"/>
        <v>1803.06</v>
      </c>
      <c r="G126" s="21">
        <f t="shared" si="48"/>
        <v>1</v>
      </c>
      <c r="H126" s="21">
        <f t="shared" si="48"/>
        <v>0</v>
      </c>
      <c r="I126" s="21">
        <f t="shared" si="48"/>
        <v>0</v>
      </c>
      <c r="J126" s="73" t="str">
        <f t="shared" si="31"/>
        <v/>
      </c>
    </row>
    <row r="127" spans="1:10" x14ac:dyDescent="0.3">
      <c r="A127" s="57" t="s">
        <v>128</v>
      </c>
      <c r="B127" s="10" t="s">
        <v>10</v>
      </c>
      <c r="C127" s="11" t="s">
        <v>129</v>
      </c>
      <c r="D127" s="12">
        <v>1</v>
      </c>
      <c r="E127" s="12">
        <v>11.66</v>
      </c>
      <c r="F127" s="12">
        <f>ROUND(D127*E127,2)</f>
        <v>11.66</v>
      </c>
      <c r="G127" s="60">
        <f t="shared" ref="G127:G129" si="49">D127</f>
        <v>1</v>
      </c>
      <c r="H127" s="74"/>
      <c r="I127" s="12">
        <f>ROUND(G127*H127,2)</f>
        <v>0</v>
      </c>
      <c r="J127" s="73" t="str">
        <f t="shared" si="31"/>
        <v/>
      </c>
    </row>
    <row r="128" spans="1:10" x14ac:dyDescent="0.3">
      <c r="A128" s="57" t="s">
        <v>121</v>
      </c>
      <c r="B128" s="10" t="s">
        <v>10</v>
      </c>
      <c r="C128" s="11" t="s">
        <v>122</v>
      </c>
      <c r="D128" s="12">
        <v>2</v>
      </c>
      <c r="E128" s="12">
        <v>275.60000000000002</v>
      </c>
      <c r="F128" s="12">
        <f>ROUND(D128*E128,2)</f>
        <v>551.20000000000005</v>
      </c>
      <c r="G128" s="60">
        <f t="shared" si="49"/>
        <v>2</v>
      </c>
      <c r="H128" s="74"/>
      <c r="I128" s="12">
        <f>ROUND(G128*H128,2)</f>
        <v>0</v>
      </c>
      <c r="J128" s="73" t="str">
        <f t="shared" si="31"/>
        <v/>
      </c>
    </row>
    <row r="129" spans="1:10" x14ac:dyDescent="0.3">
      <c r="A129" s="57" t="s">
        <v>123</v>
      </c>
      <c r="B129" s="10" t="s">
        <v>10</v>
      </c>
      <c r="C129" s="11" t="s">
        <v>124</v>
      </c>
      <c r="D129" s="12">
        <v>15</v>
      </c>
      <c r="E129" s="12">
        <v>82.68</v>
      </c>
      <c r="F129" s="12">
        <f>ROUND(D129*E129,2)</f>
        <v>1240.2</v>
      </c>
      <c r="G129" s="60">
        <f t="shared" si="49"/>
        <v>15</v>
      </c>
      <c r="H129" s="74"/>
      <c r="I129" s="12">
        <f>ROUND(G129*H129,2)</f>
        <v>0</v>
      </c>
      <c r="J129" s="73" t="str">
        <f t="shared" si="31"/>
        <v/>
      </c>
    </row>
    <row r="130" spans="1:10" x14ac:dyDescent="0.3">
      <c r="A130" s="75"/>
      <c r="B130" s="13"/>
      <c r="C130" s="14" t="s">
        <v>176</v>
      </c>
      <c r="D130" s="12">
        <v>1</v>
      </c>
      <c r="E130" s="15">
        <f>SUM(F127:F129)</f>
        <v>1803.06</v>
      </c>
      <c r="F130" s="15">
        <f>ROUND(D130*E130,2)</f>
        <v>1803.06</v>
      </c>
      <c r="G130" s="12">
        <v>1</v>
      </c>
      <c r="H130" s="15">
        <f>SUM(I127:I129)</f>
        <v>0</v>
      </c>
      <c r="I130" s="15">
        <f>ROUND(G130*H130,2)</f>
        <v>0</v>
      </c>
      <c r="J130" s="73" t="str">
        <f t="shared" si="31"/>
        <v/>
      </c>
    </row>
    <row r="131" spans="1:10" x14ac:dyDescent="0.3">
      <c r="A131" s="66" t="s">
        <v>177</v>
      </c>
      <c r="B131" s="19" t="s">
        <v>5</v>
      </c>
      <c r="C131" s="20" t="s">
        <v>178</v>
      </c>
      <c r="D131" s="21">
        <f t="shared" ref="D131:I131" si="50">D135</f>
        <v>1</v>
      </c>
      <c r="E131" s="21">
        <f t="shared" si="50"/>
        <v>1803.06</v>
      </c>
      <c r="F131" s="21">
        <f t="shared" si="50"/>
        <v>1803.06</v>
      </c>
      <c r="G131" s="21">
        <f t="shared" si="50"/>
        <v>1</v>
      </c>
      <c r="H131" s="21">
        <f t="shared" si="50"/>
        <v>0</v>
      </c>
      <c r="I131" s="21">
        <f t="shared" si="50"/>
        <v>0</v>
      </c>
      <c r="J131" s="73" t="str">
        <f t="shared" si="31"/>
        <v/>
      </c>
    </row>
    <row r="132" spans="1:10" x14ac:dyDescent="0.3">
      <c r="A132" s="57" t="s">
        <v>128</v>
      </c>
      <c r="B132" s="10" t="s">
        <v>10</v>
      </c>
      <c r="C132" s="11" t="s">
        <v>129</v>
      </c>
      <c r="D132" s="12">
        <v>1</v>
      </c>
      <c r="E132" s="12">
        <v>11.66</v>
      </c>
      <c r="F132" s="12">
        <f>ROUND(D132*E132,2)</f>
        <v>11.66</v>
      </c>
      <c r="G132" s="60">
        <f t="shared" ref="G132:G134" si="51">D132</f>
        <v>1</v>
      </c>
      <c r="H132" s="74"/>
      <c r="I132" s="12">
        <f>ROUND(G132*H132,2)</f>
        <v>0</v>
      </c>
      <c r="J132" s="73" t="str">
        <f t="shared" si="31"/>
        <v/>
      </c>
    </row>
    <row r="133" spans="1:10" x14ac:dyDescent="0.3">
      <c r="A133" s="57" t="s">
        <v>121</v>
      </c>
      <c r="B133" s="10" t="s">
        <v>10</v>
      </c>
      <c r="C133" s="11" t="s">
        <v>122</v>
      </c>
      <c r="D133" s="12">
        <v>2</v>
      </c>
      <c r="E133" s="12">
        <v>275.60000000000002</v>
      </c>
      <c r="F133" s="12">
        <f>ROUND(D133*E133,2)</f>
        <v>551.20000000000005</v>
      </c>
      <c r="G133" s="60">
        <f t="shared" si="51"/>
        <v>2</v>
      </c>
      <c r="H133" s="74"/>
      <c r="I133" s="12">
        <f>ROUND(G133*H133,2)</f>
        <v>0</v>
      </c>
      <c r="J133" s="73" t="str">
        <f t="shared" si="31"/>
        <v/>
      </c>
    </row>
    <row r="134" spans="1:10" x14ac:dyDescent="0.3">
      <c r="A134" s="57" t="s">
        <v>123</v>
      </c>
      <c r="B134" s="10" t="s">
        <v>10</v>
      </c>
      <c r="C134" s="11" t="s">
        <v>124</v>
      </c>
      <c r="D134" s="12">
        <v>15</v>
      </c>
      <c r="E134" s="12">
        <v>82.68</v>
      </c>
      <c r="F134" s="12">
        <f>ROUND(D134*E134,2)</f>
        <v>1240.2</v>
      </c>
      <c r="G134" s="60">
        <f t="shared" si="51"/>
        <v>15</v>
      </c>
      <c r="H134" s="74"/>
      <c r="I134" s="12">
        <f>ROUND(G134*H134,2)</f>
        <v>0</v>
      </c>
      <c r="J134" s="73" t="str">
        <f t="shared" si="31"/>
        <v/>
      </c>
    </row>
    <row r="135" spans="1:10" x14ac:dyDescent="0.3">
      <c r="A135" s="75"/>
      <c r="B135" s="13"/>
      <c r="C135" s="14" t="s">
        <v>179</v>
      </c>
      <c r="D135" s="12">
        <v>1</v>
      </c>
      <c r="E135" s="15">
        <f>SUM(F132:F134)</f>
        <v>1803.06</v>
      </c>
      <c r="F135" s="15">
        <f>ROUND(D135*E135,2)</f>
        <v>1803.06</v>
      </c>
      <c r="G135" s="12">
        <v>1</v>
      </c>
      <c r="H135" s="15">
        <f>SUM(I132:I134)</f>
        <v>0</v>
      </c>
      <c r="I135" s="15">
        <f>ROUND(G135*H135,2)</f>
        <v>0</v>
      </c>
      <c r="J135" s="73" t="str">
        <f t="shared" ref="J135:J198" si="52">IF(AND(H135&lt;&gt;"",H135&gt;E135),"VALOR MAYOR DEL PERMITIDO","")</f>
        <v/>
      </c>
    </row>
    <row r="136" spans="1:10" x14ac:dyDescent="0.3">
      <c r="A136" s="66" t="s">
        <v>180</v>
      </c>
      <c r="B136" s="19" t="s">
        <v>5</v>
      </c>
      <c r="C136" s="20" t="s">
        <v>181</v>
      </c>
      <c r="D136" s="21">
        <f t="shared" ref="D136:I136" si="53">D139</f>
        <v>1</v>
      </c>
      <c r="E136" s="21">
        <f t="shared" si="53"/>
        <v>1263.52</v>
      </c>
      <c r="F136" s="21">
        <f t="shared" si="53"/>
        <v>1263.52</v>
      </c>
      <c r="G136" s="21">
        <f t="shared" si="53"/>
        <v>1</v>
      </c>
      <c r="H136" s="21">
        <f t="shared" si="53"/>
        <v>0</v>
      </c>
      <c r="I136" s="21">
        <f t="shared" si="53"/>
        <v>0</v>
      </c>
      <c r="J136" s="73" t="str">
        <f t="shared" si="52"/>
        <v/>
      </c>
    </row>
    <row r="137" spans="1:10" x14ac:dyDescent="0.3">
      <c r="A137" s="57" t="s">
        <v>128</v>
      </c>
      <c r="B137" s="10" t="s">
        <v>10</v>
      </c>
      <c r="C137" s="11" t="s">
        <v>129</v>
      </c>
      <c r="D137" s="12">
        <v>2</v>
      </c>
      <c r="E137" s="12">
        <v>11.66</v>
      </c>
      <c r="F137" s="12">
        <f>ROUND(D137*E137,2)</f>
        <v>23.32</v>
      </c>
      <c r="G137" s="60">
        <f t="shared" ref="G137:G138" si="54">D137</f>
        <v>2</v>
      </c>
      <c r="H137" s="74"/>
      <c r="I137" s="12">
        <f>ROUND(G137*H137,2)</f>
        <v>0</v>
      </c>
      <c r="J137" s="73" t="str">
        <f t="shared" si="52"/>
        <v/>
      </c>
    </row>
    <row r="138" spans="1:10" x14ac:dyDescent="0.3">
      <c r="A138" s="57" t="s">
        <v>123</v>
      </c>
      <c r="B138" s="10" t="s">
        <v>10</v>
      </c>
      <c r="C138" s="11" t="s">
        <v>124</v>
      </c>
      <c r="D138" s="12">
        <v>15</v>
      </c>
      <c r="E138" s="12">
        <v>82.68</v>
      </c>
      <c r="F138" s="12">
        <f>ROUND(D138*E138,2)</f>
        <v>1240.2</v>
      </c>
      <c r="G138" s="60">
        <f t="shared" si="54"/>
        <v>15</v>
      </c>
      <c r="H138" s="74"/>
      <c r="I138" s="12">
        <f>ROUND(G138*H138,2)</f>
        <v>0</v>
      </c>
      <c r="J138" s="73" t="str">
        <f t="shared" si="52"/>
        <v/>
      </c>
    </row>
    <row r="139" spans="1:10" x14ac:dyDescent="0.3">
      <c r="A139" s="75"/>
      <c r="B139" s="13"/>
      <c r="C139" s="14" t="s">
        <v>182</v>
      </c>
      <c r="D139" s="12">
        <v>1</v>
      </c>
      <c r="E139" s="15">
        <f>SUM(F137:F138)</f>
        <v>1263.52</v>
      </c>
      <c r="F139" s="15">
        <f>ROUND(D139*E139,2)</f>
        <v>1263.52</v>
      </c>
      <c r="G139" s="12">
        <v>1</v>
      </c>
      <c r="H139" s="15">
        <f>SUM(I137:I138)</f>
        <v>0</v>
      </c>
      <c r="I139" s="15">
        <f>ROUND(G139*H139,2)</f>
        <v>0</v>
      </c>
      <c r="J139" s="73" t="str">
        <f t="shared" si="52"/>
        <v/>
      </c>
    </row>
    <row r="140" spans="1:10" x14ac:dyDescent="0.3">
      <c r="A140" s="66" t="s">
        <v>183</v>
      </c>
      <c r="B140" s="19" t="s">
        <v>5</v>
      </c>
      <c r="C140" s="20" t="s">
        <v>184</v>
      </c>
      <c r="D140" s="21">
        <f t="shared" ref="D140:I140" si="55">D143</f>
        <v>1</v>
      </c>
      <c r="E140" s="21">
        <f t="shared" si="55"/>
        <v>1263.52</v>
      </c>
      <c r="F140" s="21">
        <f t="shared" si="55"/>
        <v>1263.52</v>
      </c>
      <c r="G140" s="21">
        <f t="shared" si="55"/>
        <v>1</v>
      </c>
      <c r="H140" s="21">
        <f t="shared" si="55"/>
        <v>0</v>
      </c>
      <c r="I140" s="21">
        <f t="shared" si="55"/>
        <v>0</v>
      </c>
      <c r="J140" s="73" t="str">
        <f t="shared" si="52"/>
        <v/>
      </c>
    </row>
    <row r="141" spans="1:10" x14ac:dyDescent="0.3">
      <c r="A141" s="57" t="s">
        <v>128</v>
      </c>
      <c r="B141" s="10" t="s">
        <v>10</v>
      </c>
      <c r="C141" s="11" t="s">
        <v>129</v>
      </c>
      <c r="D141" s="12">
        <v>2</v>
      </c>
      <c r="E141" s="12">
        <v>11.66</v>
      </c>
      <c r="F141" s="12">
        <f>ROUND(D141*E141,2)</f>
        <v>23.32</v>
      </c>
      <c r="G141" s="60">
        <f t="shared" ref="G141:G142" si="56">D141</f>
        <v>2</v>
      </c>
      <c r="H141" s="74"/>
      <c r="I141" s="12">
        <f>ROUND(G141*H141,2)</f>
        <v>0</v>
      </c>
      <c r="J141" s="73" t="str">
        <f t="shared" si="52"/>
        <v/>
      </c>
    </row>
    <row r="142" spans="1:10" x14ac:dyDescent="0.3">
      <c r="A142" s="57" t="s">
        <v>123</v>
      </c>
      <c r="B142" s="10" t="s">
        <v>10</v>
      </c>
      <c r="C142" s="11" t="s">
        <v>124</v>
      </c>
      <c r="D142" s="12">
        <v>15</v>
      </c>
      <c r="E142" s="12">
        <v>82.68</v>
      </c>
      <c r="F142" s="12">
        <f>ROUND(D142*E142,2)</f>
        <v>1240.2</v>
      </c>
      <c r="G142" s="60">
        <f t="shared" si="56"/>
        <v>15</v>
      </c>
      <c r="H142" s="74"/>
      <c r="I142" s="12">
        <f>ROUND(G142*H142,2)</f>
        <v>0</v>
      </c>
      <c r="J142" s="73" t="str">
        <f t="shared" si="52"/>
        <v/>
      </c>
    </row>
    <row r="143" spans="1:10" x14ac:dyDescent="0.3">
      <c r="A143" s="75"/>
      <c r="B143" s="13"/>
      <c r="C143" s="14" t="s">
        <v>185</v>
      </c>
      <c r="D143" s="12">
        <v>1</v>
      </c>
      <c r="E143" s="15">
        <f>SUM(F141:F142)</f>
        <v>1263.52</v>
      </c>
      <c r="F143" s="15">
        <f>ROUND(D143*E143,2)</f>
        <v>1263.52</v>
      </c>
      <c r="G143" s="12">
        <v>1</v>
      </c>
      <c r="H143" s="15">
        <f>SUM(I141:I142)</f>
        <v>0</v>
      </c>
      <c r="I143" s="15">
        <f>ROUND(G143*H143,2)</f>
        <v>0</v>
      </c>
      <c r="J143" s="73" t="str">
        <f t="shared" si="52"/>
        <v/>
      </c>
    </row>
    <row r="144" spans="1:10" x14ac:dyDescent="0.3">
      <c r="A144" s="66" t="s">
        <v>186</v>
      </c>
      <c r="B144" s="19" t="s">
        <v>5</v>
      </c>
      <c r="C144" s="20" t="s">
        <v>187</v>
      </c>
      <c r="D144" s="21">
        <f t="shared" ref="D144:I144" si="57">D147</f>
        <v>1</v>
      </c>
      <c r="E144" s="21">
        <f t="shared" si="57"/>
        <v>1263.52</v>
      </c>
      <c r="F144" s="21">
        <f t="shared" si="57"/>
        <v>1263.52</v>
      </c>
      <c r="G144" s="21">
        <f t="shared" si="57"/>
        <v>1</v>
      </c>
      <c r="H144" s="21">
        <f t="shared" si="57"/>
        <v>0</v>
      </c>
      <c r="I144" s="21">
        <f t="shared" si="57"/>
        <v>0</v>
      </c>
      <c r="J144" s="73" t="str">
        <f t="shared" si="52"/>
        <v/>
      </c>
    </row>
    <row r="145" spans="1:10" x14ac:dyDescent="0.3">
      <c r="A145" s="57" t="s">
        <v>128</v>
      </c>
      <c r="B145" s="10" t="s">
        <v>10</v>
      </c>
      <c r="C145" s="11" t="s">
        <v>129</v>
      </c>
      <c r="D145" s="12">
        <v>2</v>
      </c>
      <c r="E145" s="12">
        <v>11.66</v>
      </c>
      <c r="F145" s="12">
        <f>ROUND(D145*E145,2)</f>
        <v>23.32</v>
      </c>
      <c r="G145" s="60">
        <f t="shared" ref="G145:G146" si="58">D145</f>
        <v>2</v>
      </c>
      <c r="H145" s="74"/>
      <c r="I145" s="12">
        <f>ROUND(G145*H145,2)</f>
        <v>0</v>
      </c>
      <c r="J145" s="73" t="str">
        <f t="shared" si="52"/>
        <v/>
      </c>
    </row>
    <row r="146" spans="1:10" x14ac:dyDescent="0.3">
      <c r="A146" s="57" t="s">
        <v>123</v>
      </c>
      <c r="B146" s="10" t="s">
        <v>10</v>
      </c>
      <c r="C146" s="11" t="s">
        <v>124</v>
      </c>
      <c r="D146" s="12">
        <v>15</v>
      </c>
      <c r="E146" s="12">
        <v>82.68</v>
      </c>
      <c r="F146" s="12">
        <f>ROUND(D146*E146,2)</f>
        <v>1240.2</v>
      </c>
      <c r="G146" s="60">
        <f t="shared" si="58"/>
        <v>15</v>
      </c>
      <c r="H146" s="74"/>
      <c r="I146" s="12">
        <f>ROUND(G146*H146,2)</f>
        <v>0</v>
      </c>
      <c r="J146" s="73" t="str">
        <f t="shared" si="52"/>
        <v/>
      </c>
    </row>
    <row r="147" spans="1:10" x14ac:dyDescent="0.3">
      <c r="A147" s="75"/>
      <c r="B147" s="13"/>
      <c r="C147" s="14" t="s">
        <v>188</v>
      </c>
      <c r="D147" s="12">
        <v>1</v>
      </c>
      <c r="E147" s="15">
        <f>SUM(F145:F146)</f>
        <v>1263.52</v>
      </c>
      <c r="F147" s="15">
        <f>ROUND(D147*E147,2)</f>
        <v>1263.52</v>
      </c>
      <c r="G147" s="12">
        <v>1</v>
      </c>
      <c r="H147" s="15">
        <f>SUM(I145:I146)</f>
        <v>0</v>
      </c>
      <c r="I147" s="15">
        <f>ROUND(G147*H147,2)</f>
        <v>0</v>
      </c>
      <c r="J147" s="73" t="str">
        <f t="shared" si="52"/>
        <v/>
      </c>
    </row>
    <row r="148" spans="1:10" x14ac:dyDescent="0.3">
      <c r="A148" s="75"/>
      <c r="B148" s="13"/>
      <c r="C148" s="14" t="s">
        <v>189</v>
      </c>
      <c r="D148" s="12">
        <v>1</v>
      </c>
      <c r="E148" s="15">
        <f>F35+F47+F58+F63+F67+F80+F84+F88+F94+F98+F104+F110+F126+F131+F136+F140+F144</f>
        <v>39795.18</v>
      </c>
      <c r="F148" s="15">
        <f>ROUND(D148*E148,2)</f>
        <v>39795.18</v>
      </c>
      <c r="G148" s="12">
        <v>1</v>
      </c>
      <c r="H148" s="15">
        <f>I35+I47+I58+I63+I67+I80+I84+I88+I94+I98+I104+I110+I126+I131+I136+I140+I144</f>
        <v>0</v>
      </c>
      <c r="I148" s="15">
        <f>ROUND(G148*H148,2)</f>
        <v>0</v>
      </c>
      <c r="J148" s="73" t="str">
        <f t="shared" si="52"/>
        <v/>
      </c>
    </row>
    <row r="149" spans="1:10" x14ac:dyDescent="0.3">
      <c r="A149" s="65" t="s">
        <v>190</v>
      </c>
      <c r="B149" s="16" t="s">
        <v>5</v>
      </c>
      <c r="C149" s="17" t="s">
        <v>191</v>
      </c>
      <c r="D149" s="18">
        <f t="shared" ref="D149:I149" si="59">D349</f>
        <v>1</v>
      </c>
      <c r="E149" s="18">
        <f t="shared" si="59"/>
        <v>18429.16</v>
      </c>
      <c r="F149" s="18">
        <f t="shared" si="59"/>
        <v>18429.16</v>
      </c>
      <c r="G149" s="18">
        <f t="shared" si="59"/>
        <v>1</v>
      </c>
      <c r="H149" s="18">
        <f t="shared" si="59"/>
        <v>0</v>
      </c>
      <c r="I149" s="18">
        <f t="shared" si="59"/>
        <v>0</v>
      </c>
      <c r="J149" s="73" t="str">
        <f t="shared" si="52"/>
        <v/>
      </c>
    </row>
    <row r="150" spans="1:10" x14ac:dyDescent="0.3">
      <c r="A150" s="66" t="s">
        <v>192</v>
      </c>
      <c r="B150" s="19" t="s">
        <v>5</v>
      </c>
      <c r="C150" s="20" t="s">
        <v>193</v>
      </c>
      <c r="D150" s="21">
        <f t="shared" ref="D150:I150" si="60">D231</f>
        <v>1</v>
      </c>
      <c r="E150" s="21">
        <f t="shared" si="60"/>
        <v>7335.2</v>
      </c>
      <c r="F150" s="21">
        <f t="shared" si="60"/>
        <v>7335.2</v>
      </c>
      <c r="G150" s="21">
        <f t="shared" si="60"/>
        <v>1</v>
      </c>
      <c r="H150" s="21">
        <f t="shared" si="60"/>
        <v>0</v>
      </c>
      <c r="I150" s="21">
        <f t="shared" si="60"/>
        <v>0</v>
      </c>
      <c r="J150" s="73" t="str">
        <f t="shared" si="52"/>
        <v/>
      </c>
    </row>
    <row r="151" spans="1:10" x14ac:dyDescent="0.3">
      <c r="A151" s="57" t="s">
        <v>194</v>
      </c>
      <c r="B151" s="10" t="s">
        <v>10</v>
      </c>
      <c r="C151" s="11" t="s">
        <v>195</v>
      </c>
      <c r="D151" s="12">
        <v>1</v>
      </c>
      <c r="E151" s="12">
        <v>1590</v>
      </c>
      <c r="F151" s="12">
        <f>ROUND(D151*E151,2)</f>
        <v>1590</v>
      </c>
      <c r="G151" s="60">
        <f t="shared" ref="G151" si="61">D151</f>
        <v>1</v>
      </c>
      <c r="H151" s="74"/>
      <c r="I151" s="12">
        <f>ROUND(G151*H151,2)</f>
        <v>0</v>
      </c>
      <c r="J151" s="73" t="str">
        <f t="shared" si="52"/>
        <v/>
      </c>
    </row>
    <row r="152" spans="1:10" x14ac:dyDescent="0.3">
      <c r="A152" s="67" t="s">
        <v>196</v>
      </c>
      <c r="B152" s="22" t="s">
        <v>5</v>
      </c>
      <c r="C152" s="23" t="s">
        <v>197</v>
      </c>
      <c r="D152" s="24">
        <f t="shared" ref="D152:I152" si="62">D155</f>
        <v>1</v>
      </c>
      <c r="E152" s="24">
        <f t="shared" si="62"/>
        <v>636</v>
      </c>
      <c r="F152" s="24">
        <f t="shared" si="62"/>
        <v>636</v>
      </c>
      <c r="G152" s="24">
        <f t="shared" si="62"/>
        <v>1</v>
      </c>
      <c r="H152" s="24">
        <f t="shared" si="62"/>
        <v>0</v>
      </c>
      <c r="I152" s="24">
        <f t="shared" si="62"/>
        <v>0</v>
      </c>
      <c r="J152" s="73" t="str">
        <f t="shared" si="52"/>
        <v/>
      </c>
    </row>
    <row r="153" spans="1:10" x14ac:dyDescent="0.3">
      <c r="A153" s="57" t="s">
        <v>198</v>
      </c>
      <c r="B153" s="10" t="s">
        <v>10</v>
      </c>
      <c r="C153" s="11" t="s">
        <v>199</v>
      </c>
      <c r="D153" s="12">
        <v>1</v>
      </c>
      <c r="E153" s="12">
        <v>424</v>
      </c>
      <c r="F153" s="12">
        <f>ROUND(D153*E153,2)</f>
        <v>424</v>
      </c>
      <c r="G153" s="60">
        <f t="shared" ref="G153:G154" si="63">D153</f>
        <v>1</v>
      </c>
      <c r="H153" s="74"/>
      <c r="I153" s="12">
        <f>ROUND(G153*H153,2)</f>
        <v>0</v>
      </c>
      <c r="J153" s="73" t="str">
        <f t="shared" si="52"/>
        <v/>
      </c>
    </row>
    <row r="154" spans="1:10" x14ac:dyDescent="0.3">
      <c r="A154" s="57" t="s">
        <v>200</v>
      </c>
      <c r="B154" s="10" t="s">
        <v>10</v>
      </c>
      <c r="C154" s="11" t="s">
        <v>201</v>
      </c>
      <c r="D154" s="12">
        <v>1</v>
      </c>
      <c r="E154" s="12">
        <v>212</v>
      </c>
      <c r="F154" s="12">
        <f>ROUND(D154*E154,2)</f>
        <v>212</v>
      </c>
      <c r="G154" s="60">
        <f t="shared" si="63"/>
        <v>1</v>
      </c>
      <c r="H154" s="74"/>
      <c r="I154" s="12">
        <f>ROUND(G154*H154,2)</f>
        <v>0</v>
      </c>
      <c r="J154" s="73" t="str">
        <f t="shared" si="52"/>
        <v/>
      </c>
    </row>
    <row r="155" spans="1:10" x14ac:dyDescent="0.3">
      <c r="A155" s="75"/>
      <c r="B155" s="13"/>
      <c r="C155" s="14" t="s">
        <v>202</v>
      </c>
      <c r="D155" s="12">
        <v>1</v>
      </c>
      <c r="E155" s="15">
        <f>SUM(F153:F154)</f>
        <v>636</v>
      </c>
      <c r="F155" s="15">
        <f>ROUND(D155*E155,2)</f>
        <v>636</v>
      </c>
      <c r="G155" s="12">
        <v>1</v>
      </c>
      <c r="H155" s="15">
        <f>SUM(I153:I154)</f>
        <v>0</v>
      </c>
      <c r="I155" s="15">
        <f>ROUND(G155*H155,2)</f>
        <v>0</v>
      </c>
      <c r="J155" s="73" t="str">
        <f t="shared" si="52"/>
        <v/>
      </c>
    </row>
    <row r="156" spans="1:10" x14ac:dyDescent="0.3">
      <c r="A156" s="57" t="s">
        <v>203</v>
      </c>
      <c r="B156" s="10" t="s">
        <v>10</v>
      </c>
      <c r="C156" s="11" t="s">
        <v>204</v>
      </c>
      <c r="D156" s="12">
        <v>1</v>
      </c>
      <c r="E156" s="12">
        <v>190.8</v>
      </c>
      <c r="F156" s="12">
        <f>ROUND(D156*E156,2)</f>
        <v>190.8</v>
      </c>
      <c r="G156" s="60">
        <f t="shared" ref="G156" si="64">D156</f>
        <v>1</v>
      </c>
      <c r="H156" s="74"/>
      <c r="I156" s="12">
        <f>ROUND(G156*H156,2)</f>
        <v>0</v>
      </c>
      <c r="J156" s="73" t="str">
        <f t="shared" si="52"/>
        <v/>
      </c>
    </row>
    <row r="157" spans="1:10" x14ac:dyDescent="0.3">
      <c r="A157" s="67" t="s">
        <v>205</v>
      </c>
      <c r="B157" s="22" t="s">
        <v>5</v>
      </c>
      <c r="C157" s="23" t="s">
        <v>206</v>
      </c>
      <c r="D157" s="24">
        <f t="shared" ref="D157:I157" si="65">D160</f>
        <v>1</v>
      </c>
      <c r="E157" s="24">
        <f t="shared" si="65"/>
        <v>318</v>
      </c>
      <c r="F157" s="24">
        <f t="shared" si="65"/>
        <v>318</v>
      </c>
      <c r="G157" s="24">
        <f t="shared" si="65"/>
        <v>1</v>
      </c>
      <c r="H157" s="24">
        <f t="shared" si="65"/>
        <v>0</v>
      </c>
      <c r="I157" s="24">
        <f t="shared" si="65"/>
        <v>0</v>
      </c>
      <c r="J157" s="73" t="str">
        <f t="shared" si="52"/>
        <v/>
      </c>
    </row>
    <row r="158" spans="1:10" x14ac:dyDescent="0.3">
      <c r="A158" s="57" t="s">
        <v>207</v>
      </c>
      <c r="B158" s="10" t="s">
        <v>10</v>
      </c>
      <c r="C158" s="11" t="s">
        <v>208</v>
      </c>
      <c r="D158" s="12">
        <v>3</v>
      </c>
      <c r="E158" s="12">
        <v>26.5</v>
      </c>
      <c r="F158" s="12">
        <f>ROUND(D158*E158,2)</f>
        <v>79.5</v>
      </c>
      <c r="G158" s="60">
        <f t="shared" ref="G158:G159" si="66">D158</f>
        <v>3</v>
      </c>
      <c r="H158" s="74"/>
      <c r="I158" s="12">
        <f>ROUND(G158*H158,2)</f>
        <v>0</v>
      </c>
      <c r="J158" s="73" t="str">
        <f t="shared" si="52"/>
        <v/>
      </c>
    </row>
    <row r="159" spans="1:10" x14ac:dyDescent="0.3">
      <c r="A159" s="57" t="s">
        <v>209</v>
      </c>
      <c r="B159" s="10" t="s">
        <v>10</v>
      </c>
      <c r="C159" s="11" t="s">
        <v>210</v>
      </c>
      <c r="D159" s="12">
        <v>15</v>
      </c>
      <c r="E159" s="12">
        <v>15.9</v>
      </c>
      <c r="F159" s="12">
        <f>ROUND(D159*E159,2)</f>
        <v>238.5</v>
      </c>
      <c r="G159" s="60">
        <f t="shared" si="66"/>
        <v>15</v>
      </c>
      <c r="H159" s="74"/>
      <c r="I159" s="12">
        <f>ROUND(G159*H159,2)</f>
        <v>0</v>
      </c>
      <c r="J159" s="73" t="str">
        <f t="shared" si="52"/>
        <v/>
      </c>
    </row>
    <row r="160" spans="1:10" x14ac:dyDescent="0.3">
      <c r="A160" s="75"/>
      <c r="B160" s="13"/>
      <c r="C160" s="14" t="s">
        <v>211</v>
      </c>
      <c r="D160" s="12">
        <v>1</v>
      </c>
      <c r="E160" s="15">
        <f>SUM(F158:F159)</f>
        <v>318</v>
      </c>
      <c r="F160" s="15">
        <f>ROUND(D160*E160,2)</f>
        <v>318</v>
      </c>
      <c r="G160" s="12">
        <v>1</v>
      </c>
      <c r="H160" s="15">
        <f>SUM(I158:I159)</f>
        <v>0</v>
      </c>
      <c r="I160" s="15">
        <f>ROUND(G160*H160,2)</f>
        <v>0</v>
      </c>
      <c r="J160" s="73" t="str">
        <f t="shared" si="52"/>
        <v/>
      </c>
    </row>
    <row r="161" spans="1:10" x14ac:dyDescent="0.3">
      <c r="A161" s="67" t="s">
        <v>212</v>
      </c>
      <c r="B161" s="22" t="s">
        <v>5</v>
      </c>
      <c r="C161" s="23" t="s">
        <v>213</v>
      </c>
      <c r="D161" s="24">
        <f t="shared" ref="D161:I161" si="67">D171</f>
        <v>1</v>
      </c>
      <c r="E161" s="24">
        <f t="shared" si="67"/>
        <v>757.9</v>
      </c>
      <c r="F161" s="24">
        <f t="shared" si="67"/>
        <v>757.9</v>
      </c>
      <c r="G161" s="24">
        <f t="shared" si="67"/>
        <v>1</v>
      </c>
      <c r="H161" s="24">
        <f t="shared" si="67"/>
        <v>0</v>
      </c>
      <c r="I161" s="24">
        <f t="shared" si="67"/>
        <v>0</v>
      </c>
      <c r="J161" s="73" t="str">
        <f t="shared" si="52"/>
        <v/>
      </c>
    </row>
    <row r="162" spans="1:10" x14ac:dyDescent="0.3">
      <c r="A162" s="57" t="s">
        <v>214</v>
      </c>
      <c r="B162" s="10" t="s">
        <v>10</v>
      </c>
      <c r="C162" s="11" t="s">
        <v>215</v>
      </c>
      <c r="D162" s="12">
        <v>1</v>
      </c>
      <c r="E162" s="12">
        <v>5.3</v>
      </c>
      <c r="F162" s="12">
        <f t="shared" ref="F162:F171" si="68">ROUND(D162*E162,2)</f>
        <v>5.3</v>
      </c>
      <c r="G162" s="60">
        <f t="shared" ref="G162:G170" si="69">D162</f>
        <v>1</v>
      </c>
      <c r="H162" s="74"/>
      <c r="I162" s="12">
        <f t="shared" ref="I162:I171" si="70">ROUND(G162*H162,2)</f>
        <v>0</v>
      </c>
      <c r="J162" s="73" t="str">
        <f t="shared" si="52"/>
        <v/>
      </c>
    </row>
    <row r="163" spans="1:10" x14ac:dyDescent="0.3">
      <c r="A163" s="57" t="s">
        <v>216</v>
      </c>
      <c r="B163" s="10" t="s">
        <v>10</v>
      </c>
      <c r="C163" s="11" t="s">
        <v>217</v>
      </c>
      <c r="D163" s="12">
        <v>15</v>
      </c>
      <c r="E163" s="12">
        <v>5.3</v>
      </c>
      <c r="F163" s="12">
        <f t="shared" si="68"/>
        <v>79.5</v>
      </c>
      <c r="G163" s="60">
        <f t="shared" si="69"/>
        <v>15</v>
      </c>
      <c r="H163" s="74"/>
      <c r="I163" s="12">
        <f t="shared" si="70"/>
        <v>0</v>
      </c>
      <c r="J163" s="73" t="str">
        <f t="shared" si="52"/>
        <v/>
      </c>
    </row>
    <row r="164" spans="1:10" x14ac:dyDescent="0.3">
      <c r="A164" s="57" t="s">
        <v>218</v>
      </c>
      <c r="B164" s="10" t="s">
        <v>10</v>
      </c>
      <c r="C164" s="11" t="s">
        <v>219</v>
      </c>
      <c r="D164" s="12">
        <v>35</v>
      </c>
      <c r="E164" s="12">
        <v>5.3</v>
      </c>
      <c r="F164" s="12">
        <f t="shared" si="68"/>
        <v>185.5</v>
      </c>
      <c r="G164" s="60">
        <f t="shared" si="69"/>
        <v>35</v>
      </c>
      <c r="H164" s="74"/>
      <c r="I164" s="12">
        <f t="shared" si="70"/>
        <v>0</v>
      </c>
      <c r="J164" s="73" t="str">
        <f t="shared" si="52"/>
        <v/>
      </c>
    </row>
    <row r="165" spans="1:10" x14ac:dyDescent="0.3">
      <c r="A165" s="57" t="s">
        <v>220</v>
      </c>
      <c r="B165" s="10" t="s">
        <v>10</v>
      </c>
      <c r="C165" s="11" t="s">
        <v>221</v>
      </c>
      <c r="D165" s="12">
        <v>8</v>
      </c>
      <c r="E165" s="12">
        <v>5.3</v>
      </c>
      <c r="F165" s="12">
        <f t="shared" si="68"/>
        <v>42.4</v>
      </c>
      <c r="G165" s="60">
        <f t="shared" si="69"/>
        <v>8</v>
      </c>
      <c r="H165" s="74"/>
      <c r="I165" s="12">
        <f t="shared" si="70"/>
        <v>0</v>
      </c>
      <c r="J165" s="73" t="str">
        <f t="shared" si="52"/>
        <v/>
      </c>
    </row>
    <row r="166" spans="1:10" x14ac:dyDescent="0.3">
      <c r="A166" s="57" t="s">
        <v>209</v>
      </c>
      <c r="B166" s="10" t="s">
        <v>10</v>
      </c>
      <c r="C166" s="11" t="s">
        <v>210</v>
      </c>
      <c r="D166" s="12">
        <v>15</v>
      </c>
      <c r="E166" s="12">
        <v>15.9</v>
      </c>
      <c r="F166" s="12">
        <f t="shared" si="68"/>
        <v>238.5</v>
      </c>
      <c r="G166" s="60">
        <f t="shared" si="69"/>
        <v>15</v>
      </c>
      <c r="H166" s="74"/>
      <c r="I166" s="12">
        <f t="shared" si="70"/>
        <v>0</v>
      </c>
      <c r="J166" s="73" t="str">
        <f t="shared" si="52"/>
        <v/>
      </c>
    </row>
    <row r="167" spans="1:10" x14ac:dyDescent="0.3">
      <c r="A167" s="57" t="s">
        <v>222</v>
      </c>
      <c r="B167" s="10" t="s">
        <v>10</v>
      </c>
      <c r="C167" s="11" t="s">
        <v>223</v>
      </c>
      <c r="D167" s="12">
        <v>50</v>
      </c>
      <c r="E167" s="12">
        <v>2.12</v>
      </c>
      <c r="F167" s="12">
        <f t="shared" si="68"/>
        <v>106</v>
      </c>
      <c r="G167" s="60">
        <f t="shared" si="69"/>
        <v>50</v>
      </c>
      <c r="H167" s="74"/>
      <c r="I167" s="12">
        <f t="shared" si="70"/>
        <v>0</v>
      </c>
      <c r="J167" s="73" t="str">
        <f t="shared" si="52"/>
        <v/>
      </c>
    </row>
    <row r="168" spans="1:10" x14ac:dyDescent="0.3">
      <c r="A168" s="57" t="s">
        <v>224</v>
      </c>
      <c r="B168" s="10" t="s">
        <v>10</v>
      </c>
      <c r="C168" s="11" t="s">
        <v>225</v>
      </c>
      <c r="D168" s="12">
        <v>10</v>
      </c>
      <c r="E168" s="12">
        <v>2.12</v>
      </c>
      <c r="F168" s="12">
        <f t="shared" si="68"/>
        <v>21.2</v>
      </c>
      <c r="G168" s="60">
        <f t="shared" si="69"/>
        <v>10</v>
      </c>
      <c r="H168" s="74"/>
      <c r="I168" s="12">
        <f t="shared" si="70"/>
        <v>0</v>
      </c>
      <c r="J168" s="73" t="str">
        <f t="shared" si="52"/>
        <v/>
      </c>
    </row>
    <row r="169" spans="1:10" x14ac:dyDescent="0.3">
      <c r="A169" s="57" t="s">
        <v>226</v>
      </c>
      <c r="B169" s="10" t="s">
        <v>10</v>
      </c>
      <c r="C169" s="11" t="s">
        <v>227</v>
      </c>
      <c r="D169" s="12">
        <v>10</v>
      </c>
      <c r="E169" s="12">
        <v>5.3</v>
      </c>
      <c r="F169" s="12">
        <f t="shared" si="68"/>
        <v>53</v>
      </c>
      <c r="G169" s="60">
        <f t="shared" si="69"/>
        <v>10</v>
      </c>
      <c r="H169" s="74"/>
      <c r="I169" s="12">
        <f t="shared" si="70"/>
        <v>0</v>
      </c>
      <c r="J169" s="73" t="str">
        <f t="shared" si="52"/>
        <v/>
      </c>
    </row>
    <row r="170" spans="1:10" x14ac:dyDescent="0.3">
      <c r="A170" s="57" t="s">
        <v>207</v>
      </c>
      <c r="B170" s="10" t="s">
        <v>10</v>
      </c>
      <c r="C170" s="11" t="s">
        <v>208</v>
      </c>
      <c r="D170" s="12">
        <v>1</v>
      </c>
      <c r="E170" s="12">
        <v>26.5</v>
      </c>
      <c r="F170" s="12">
        <f t="shared" si="68"/>
        <v>26.5</v>
      </c>
      <c r="G170" s="60">
        <f t="shared" si="69"/>
        <v>1</v>
      </c>
      <c r="H170" s="74"/>
      <c r="I170" s="12">
        <f t="shared" si="70"/>
        <v>0</v>
      </c>
      <c r="J170" s="73" t="str">
        <f t="shared" si="52"/>
        <v/>
      </c>
    </row>
    <row r="171" spans="1:10" x14ac:dyDescent="0.3">
      <c r="A171" s="75"/>
      <c r="B171" s="13"/>
      <c r="C171" s="14" t="s">
        <v>228</v>
      </c>
      <c r="D171" s="12">
        <v>1</v>
      </c>
      <c r="E171" s="15">
        <f>SUM(F162:F170)</f>
        <v>757.9</v>
      </c>
      <c r="F171" s="15">
        <f t="shared" si="68"/>
        <v>757.9</v>
      </c>
      <c r="G171" s="12">
        <v>1</v>
      </c>
      <c r="H171" s="15">
        <f>SUM(I162:I170)</f>
        <v>0</v>
      </c>
      <c r="I171" s="15">
        <f t="shared" si="70"/>
        <v>0</v>
      </c>
      <c r="J171" s="73" t="str">
        <f t="shared" si="52"/>
        <v/>
      </c>
    </row>
    <row r="172" spans="1:10" x14ac:dyDescent="0.3">
      <c r="A172" s="67" t="s">
        <v>229</v>
      </c>
      <c r="B172" s="22" t="s">
        <v>5</v>
      </c>
      <c r="C172" s="23" t="s">
        <v>230</v>
      </c>
      <c r="D172" s="24">
        <f t="shared" ref="D172:I172" si="71">D175</f>
        <v>1</v>
      </c>
      <c r="E172" s="24">
        <f t="shared" si="71"/>
        <v>318</v>
      </c>
      <c r="F172" s="24">
        <f t="shared" si="71"/>
        <v>318</v>
      </c>
      <c r="G172" s="24">
        <f t="shared" si="71"/>
        <v>1</v>
      </c>
      <c r="H172" s="24">
        <f t="shared" si="71"/>
        <v>0</v>
      </c>
      <c r="I172" s="24">
        <f t="shared" si="71"/>
        <v>0</v>
      </c>
      <c r="J172" s="73" t="str">
        <f t="shared" si="52"/>
        <v/>
      </c>
    </row>
    <row r="173" spans="1:10" x14ac:dyDescent="0.3">
      <c r="A173" s="57" t="s">
        <v>207</v>
      </c>
      <c r="B173" s="10" t="s">
        <v>10</v>
      </c>
      <c r="C173" s="11" t="s">
        <v>208</v>
      </c>
      <c r="D173" s="12">
        <v>3</v>
      </c>
      <c r="E173" s="12">
        <v>26.5</v>
      </c>
      <c r="F173" s="12">
        <f>ROUND(D173*E173,2)</f>
        <v>79.5</v>
      </c>
      <c r="G173" s="60">
        <f t="shared" ref="G173:G174" si="72">D173</f>
        <v>3</v>
      </c>
      <c r="H173" s="74"/>
      <c r="I173" s="12">
        <f>ROUND(G173*H173,2)</f>
        <v>0</v>
      </c>
      <c r="J173" s="73" t="str">
        <f t="shared" si="52"/>
        <v/>
      </c>
    </row>
    <row r="174" spans="1:10" x14ac:dyDescent="0.3">
      <c r="A174" s="57" t="s">
        <v>209</v>
      </c>
      <c r="B174" s="10" t="s">
        <v>10</v>
      </c>
      <c r="C174" s="11" t="s">
        <v>210</v>
      </c>
      <c r="D174" s="12">
        <v>15</v>
      </c>
      <c r="E174" s="12">
        <v>15.9</v>
      </c>
      <c r="F174" s="12">
        <f>ROUND(D174*E174,2)</f>
        <v>238.5</v>
      </c>
      <c r="G174" s="60">
        <f t="shared" si="72"/>
        <v>15</v>
      </c>
      <c r="H174" s="74"/>
      <c r="I174" s="12">
        <f>ROUND(G174*H174,2)</f>
        <v>0</v>
      </c>
      <c r="J174" s="73" t="str">
        <f t="shared" si="52"/>
        <v/>
      </c>
    </row>
    <row r="175" spans="1:10" x14ac:dyDescent="0.3">
      <c r="A175" s="75"/>
      <c r="B175" s="13"/>
      <c r="C175" s="14" t="s">
        <v>231</v>
      </c>
      <c r="D175" s="12">
        <v>1</v>
      </c>
      <c r="E175" s="15">
        <f>SUM(F173:F174)</f>
        <v>318</v>
      </c>
      <c r="F175" s="15">
        <f>ROUND(D175*E175,2)</f>
        <v>318</v>
      </c>
      <c r="G175" s="12">
        <v>1</v>
      </c>
      <c r="H175" s="15">
        <f>SUM(I173:I174)</f>
        <v>0</v>
      </c>
      <c r="I175" s="15">
        <f>ROUND(G175*H175,2)</f>
        <v>0</v>
      </c>
      <c r="J175" s="73" t="str">
        <f t="shared" si="52"/>
        <v/>
      </c>
    </row>
    <row r="176" spans="1:10" x14ac:dyDescent="0.3">
      <c r="A176" s="67" t="s">
        <v>232</v>
      </c>
      <c r="B176" s="22" t="s">
        <v>5</v>
      </c>
      <c r="C176" s="23" t="s">
        <v>233</v>
      </c>
      <c r="D176" s="24">
        <f t="shared" ref="D176:I176" si="73">D179</f>
        <v>1</v>
      </c>
      <c r="E176" s="24">
        <f t="shared" si="73"/>
        <v>344.5</v>
      </c>
      <c r="F176" s="24">
        <f t="shared" si="73"/>
        <v>344.5</v>
      </c>
      <c r="G176" s="24">
        <f t="shared" si="73"/>
        <v>1</v>
      </c>
      <c r="H176" s="24">
        <f t="shared" si="73"/>
        <v>0</v>
      </c>
      <c r="I176" s="24">
        <f t="shared" si="73"/>
        <v>0</v>
      </c>
      <c r="J176" s="73" t="str">
        <f t="shared" si="52"/>
        <v/>
      </c>
    </row>
    <row r="177" spans="1:10" x14ac:dyDescent="0.3">
      <c r="A177" s="57" t="s">
        <v>207</v>
      </c>
      <c r="B177" s="10" t="s">
        <v>10</v>
      </c>
      <c r="C177" s="11" t="s">
        <v>208</v>
      </c>
      <c r="D177" s="12">
        <v>4</v>
      </c>
      <c r="E177" s="12">
        <v>26.5</v>
      </c>
      <c r="F177" s="12">
        <f>ROUND(D177*E177,2)</f>
        <v>106</v>
      </c>
      <c r="G177" s="60">
        <f t="shared" ref="G177:G178" si="74">D177</f>
        <v>4</v>
      </c>
      <c r="H177" s="74"/>
      <c r="I177" s="12">
        <f>ROUND(G177*H177,2)</f>
        <v>0</v>
      </c>
      <c r="J177" s="73" t="str">
        <f t="shared" si="52"/>
        <v/>
      </c>
    </row>
    <row r="178" spans="1:10" x14ac:dyDescent="0.3">
      <c r="A178" s="57" t="s">
        <v>209</v>
      </c>
      <c r="B178" s="10" t="s">
        <v>10</v>
      </c>
      <c r="C178" s="11" t="s">
        <v>210</v>
      </c>
      <c r="D178" s="12">
        <v>15</v>
      </c>
      <c r="E178" s="12">
        <v>15.9</v>
      </c>
      <c r="F178" s="12">
        <f>ROUND(D178*E178,2)</f>
        <v>238.5</v>
      </c>
      <c r="G178" s="60">
        <f t="shared" si="74"/>
        <v>15</v>
      </c>
      <c r="H178" s="74"/>
      <c r="I178" s="12">
        <f>ROUND(G178*H178,2)</f>
        <v>0</v>
      </c>
      <c r="J178" s="73" t="str">
        <f t="shared" si="52"/>
        <v/>
      </c>
    </row>
    <row r="179" spans="1:10" x14ac:dyDescent="0.3">
      <c r="A179" s="75"/>
      <c r="B179" s="13"/>
      <c r="C179" s="14" t="s">
        <v>234</v>
      </c>
      <c r="D179" s="12">
        <v>1</v>
      </c>
      <c r="E179" s="15">
        <f>SUM(F177:F178)</f>
        <v>344.5</v>
      </c>
      <c r="F179" s="15">
        <f>ROUND(D179*E179,2)</f>
        <v>344.5</v>
      </c>
      <c r="G179" s="12">
        <v>1</v>
      </c>
      <c r="H179" s="15">
        <f>SUM(I177:I178)</f>
        <v>0</v>
      </c>
      <c r="I179" s="15">
        <f>ROUND(G179*H179,2)</f>
        <v>0</v>
      </c>
      <c r="J179" s="73" t="str">
        <f t="shared" si="52"/>
        <v/>
      </c>
    </row>
    <row r="180" spans="1:10" x14ac:dyDescent="0.3">
      <c r="A180" s="67" t="s">
        <v>235</v>
      </c>
      <c r="B180" s="22" t="s">
        <v>5</v>
      </c>
      <c r="C180" s="23" t="s">
        <v>236</v>
      </c>
      <c r="D180" s="24">
        <f t="shared" ref="D180:I180" si="75">D184</f>
        <v>1</v>
      </c>
      <c r="E180" s="24">
        <f t="shared" si="75"/>
        <v>355.1</v>
      </c>
      <c r="F180" s="24">
        <f t="shared" si="75"/>
        <v>355.1</v>
      </c>
      <c r="G180" s="24">
        <f t="shared" si="75"/>
        <v>1</v>
      </c>
      <c r="H180" s="24">
        <f t="shared" si="75"/>
        <v>0</v>
      </c>
      <c r="I180" s="24">
        <f t="shared" si="75"/>
        <v>0</v>
      </c>
      <c r="J180" s="73" t="str">
        <f t="shared" si="52"/>
        <v/>
      </c>
    </row>
    <row r="181" spans="1:10" x14ac:dyDescent="0.3">
      <c r="A181" s="57" t="s">
        <v>214</v>
      </c>
      <c r="B181" s="10" t="s">
        <v>10</v>
      </c>
      <c r="C181" s="11" t="s">
        <v>215</v>
      </c>
      <c r="D181" s="12">
        <v>2</v>
      </c>
      <c r="E181" s="12">
        <v>5.3</v>
      </c>
      <c r="F181" s="12">
        <f>ROUND(D181*E181,2)</f>
        <v>10.6</v>
      </c>
      <c r="G181" s="60">
        <f t="shared" ref="G181:G183" si="76">D181</f>
        <v>2</v>
      </c>
      <c r="H181" s="74"/>
      <c r="I181" s="12">
        <f>ROUND(G181*H181,2)</f>
        <v>0</v>
      </c>
      <c r="J181" s="73" t="str">
        <f t="shared" si="52"/>
        <v/>
      </c>
    </row>
    <row r="182" spans="1:10" x14ac:dyDescent="0.3">
      <c r="A182" s="57" t="s">
        <v>207</v>
      </c>
      <c r="B182" s="10" t="s">
        <v>10</v>
      </c>
      <c r="C182" s="11" t="s">
        <v>208</v>
      </c>
      <c r="D182" s="12">
        <v>4</v>
      </c>
      <c r="E182" s="12">
        <v>26.5</v>
      </c>
      <c r="F182" s="12">
        <f>ROUND(D182*E182,2)</f>
        <v>106</v>
      </c>
      <c r="G182" s="60">
        <f t="shared" si="76"/>
        <v>4</v>
      </c>
      <c r="H182" s="74"/>
      <c r="I182" s="12">
        <f>ROUND(G182*H182,2)</f>
        <v>0</v>
      </c>
      <c r="J182" s="73" t="str">
        <f t="shared" si="52"/>
        <v/>
      </c>
    </row>
    <row r="183" spans="1:10" x14ac:dyDescent="0.3">
      <c r="A183" s="57" t="s">
        <v>209</v>
      </c>
      <c r="B183" s="10" t="s">
        <v>10</v>
      </c>
      <c r="C183" s="11" t="s">
        <v>210</v>
      </c>
      <c r="D183" s="12">
        <v>15</v>
      </c>
      <c r="E183" s="12">
        <v>15.9</v>
      </c>
      <c r="F183" s="12">
        <f>ROUND(D183*E183,2)</f>
        <v>238.5</v>
      </c>
      <c r="G183" s="60">
        <f t="shared" si="76"/>
        <v>15</v>
      </c>
      <c r="H183" s="74"/>
      <c r="I183" s="12">
        <f>ROUND(G183*H183,2)</f>
        <v>0</v>
      </c>
      <c r="J183" s="73" t="str">
        <f t="shared" si="52"/>
        <v/>
      </c>
    </row>
    <row r="184" spans="1:10" x14ac:dyDescent="0.3">
      <c r="A184" s="75"/>
      <c r="B184" s="13"/>
      <c r="C184" s="14" t="s">
        <v>237</v>
      </c>
      <c r="D184" s="12">
        <v>1</v>
      </c>
      <c r="E184" s="15">
        <f>SUM(F181:F183)</f>
        <v>355.1</v>
      </c>
      <c r="F184" s="15">
        <f>ROUND(D184*E184,2)</f>
        <v>355.1</v>
      </c>
      <c r="G184" s="12">
        <v>1</v>
      </c>
      <c r="H184" s="15">
        <f>SUM(I181:I183)</f>
        <v>0</v>
      </c>
      <c r="I184" s="15">
        <f>ROUND(G184*H184,2)</f>
        <v>0</v>
      </c>
      <c r="J184" s="73" t="str">
        <f t="shared" si="52"/>
        <v/>
      </c>
    </row>
    <row r="185" spans="1:10" x14ac:dyDescent="0.3">
      <c r="A185" s="67" t="s">
        <v>238</v>
      </c>
      <c r="B185" s="22" t="s">
        <v>5</v>
      </c>
      <c r="C185" s="23" t="s">
        <v>239</v>
      </c>
      <c r="D185" s="24">
        <f t="shared" ref="D185:I185" si="77">D188</f>
        <v>1</v>
      </c>
      <c r="E185" s="24">
        <f t="shared" si="77"/>
        <v>291.5</v>
      </c>
      <c r="F185" s="24">
        <f t="shared" si="77"/>
        <v>291.5</v>
      </c>
      <c r="G185" s="24">
        <f t="shared" si="77"/>
        <v>1</v>
      </c>
      <c r="H185" s="24">
        <f t="shared" si="77"/>
        <v>0</v>
      </c>
      <c r="I185" s="24">
        <f t="shared" si="77"/>
        <v>0</v>
      </c>
      <c r="J185" s="73" t="str">
        <f t="shared" si="52"/>
        <v/>
      </c>
    </row>
    <row r="186" spans="1:10" x14ac:dyDescent="0.3">
      <c r="A186" s="57" t="s">
        <v>207</v>
      </c>
      <c r="B186" s="10" t="s">
        <v>10</v>
      </c>
      <c r="C186" s="11" t="s">
        <v>208</v>
      </c>
      <c r="D186" s="12">
        <v>2</v>
      </c>
      <c r="E186" s="12">
        <v>26.5</v>
      </c>
      <c r="F186" s="12">
        <f>ROUND(D186*E186,2)</f>
        <v>53</v>
      </c>
      <c r="G186" s="60">
        <f t="shared" ref="G186:G187" si="78">D186</f>
        <v>2</v>
      </c>
      <c r="H186" s="74"/>
      <c r="I186" s="12">
        <f>ROUND(G186*H186,2)</f>
        <v>0</v>
      </c>
      <c r="J186" s="73" t="str">
        <f t="shared" si="52"/>
        <v/>
      </c>
    </row>
    <row r="187" spans="1:10" x14ac:dyDescent="0.3">
      <c r="A187" s="57" t="s">
        <v>209</v>
      </c>
      <c r="B187" s="10" t="s">
        <v>10</v>
      </c>
      <c r="C187" s="11" t="s">
        <v>210</v>
      </c>
      <c r="D187" s="12">
        <v>15</v>
      </c>
      <c r="E187" s="12">
        <v>15.9</v>
      </c>
      <c r="F187" s="12">
        <f>ROUND(D187*E187,2)</f>
        <v>238.5</v>
      </c>
      <c r="G187" s="60">
        <f t="shared" si="78"/>
        <v>15</v>
      </c>
      <c r="H187" s="74"/>
      <c r="I187" s="12">
        <f>ROUND(G187*H187,2)</f>
        <v>0</v>
      </c>
      <c r="J187" s="73" t="str">
        <f t="shared" si="52"/>
        <v/>
      </c>
    </row>
    <row r="188" spans="1:10" x14ac:dyDescent="0.3">
      <c r="A188" s="75"/>
      <c r="B188" s="13"/>
      <c r="C188" s="14" t="s">
        <v>240</v>
      </c>
      <c r="D188" s="12">
        <v>1</v>
      </c>
      <c r="E188" s="15">
        <f>SUM(F186:F187)</f>
        <v>291.5</v>
      </c>
      <c r="F188" s="15">
        <f>ROUND(D188*E188,2)</f>
        <v>291.5</v>
      </c>
      <c r="G188" s="12">
        <v>1</v>
      </c>
      <c r="H188" s="15">
        <f>SUM(I186:I187)</f>
        <v>0</v>
      </c>
      <c r="I188" s="15">
        <f>ROUND(G188*H188,2)</f>
        <v>0</v>
      </c>
      <c r="J188" s="73" t="str">
        <f t="shared" si="52"/>
        <v/>
      </c>
    </row>
    <row r="189" spans="1:10" x14ac:dyDescent="0.3">
      <c r="A189" s="67" t="s">
        <v>241</v>
      </c>
      <c r="B189" s="22" t="s">
        <v>5</v>
      </c>
      <c r="C189" s="23" t="s">
        <v>242</v>
      </c>
      <c r="D189" s="24">
        <f t="shared" ref="D189:I189" si="79">D193</f>
        <v>1</v>
      </c>
      <c r="E189" s="24">
        <f t="shared" si="79"/>
        <v>296.8</v>
      </c>
      <c r="F189" s="24">
        <f t="shared" si="79"/>
        <v>296.8</v>
      </c>
      <c r="G189" s="24">
        <f t="shared" si="79"/>
        <v>1</v>
      </c>
      <c r="H189" s="24">
        <f t="shared" si="79"/>
        <v>0</v>
      </c>
      <c r="I189" s="24">
        <f t="shared" si="79"/>
        <v>0</v>
      </c>
      <c r="J189" s="73" t="str">
        <f t="shared" si="52"/>
        <v/>
      </c>
    </row>
    <row r="190" spans="1:10" x14ac:dyDescent="0.3">
      <c r="A190" s="57" t="s">
        <v>207</v>
      </c>
      <c r="B190" s="10" t="s">
        <v>10</v>
      </c>
      <c r="C190" s="11" t="s">
        <v>208</v>
      </c>
      <c r="D190" s="12">
        <v>2</v>
      </c>
      <c r="E190" s="12">
        <v>26.5</v>
      </c>
      <c r="F190" s="12">
        <f>ROUND(D190*E190,2)</f>
        <v>53</v>
      </c>
      <c r="G190" s="60">
        <f t="shared" ref="G190:G192" si="80">D190</f>
        <v>2</v>
      </c>
      <c r="H190" s="74"/>
      <c r="I190" s="12">
        <f>ROUND(G190*H190,2)</f>
        <v>0</v>
      </c>
      <c r="J190" s="73" t="str">
        <f t="shared" si="52"/>
        <v/>
      </c>
    </row>
    <row r="191" spans="1:10" x14ac:dyDescent="0.3">
      <c r="A191" s="57" t="s">
        <v>214</v>
      </c>
      <c r="B191" s="10" t="s">
        <v>10</v>
      </c>
      <c r="C191" s="11" t="s">
        <v>215</v>
      </c>
      <c r="D191" s="12">
        <v>1</v>
      </c>
      <c r="E191" s="12">
        <v>5.3</v>
      </c>
      <c r="F191" s="12">
        <f>ROUND(D191*E191,2)</f>
        <v>5.3</v>
      </c>
      <c r="G191" s="60">
        <f t="shared" si="80"/>
        <v>1</v>
      </c>
      <c r="H191" s="74"/>
      <c r="I191" s="12">
        <f>ROUND(G191*H191,2)</f>
        <v>0</v>
      </c>
      <c r="J191" s="73" t="str">
        <f t="shared" si="52"/>
        <v/>
      </c>
    </row>
    <row r="192" spans="1:10" x14ac:dyDescent="0.3">
      <c r="A192" s="57" t="s">
        <v>209</v>
      </c>
      <c r="B192" s="10" t="s">
        <v>10</v>
      </c>
      <c r="C192" s="11" t="s">
        <v>210</v>
      </c>
      <c r="D192" s="12">
        <v>15</v>
      </c>
      <c r="E192" s="12">
        <v>15.9</v>
      </c>
      <c r="F192" s="12">
        <f>ROUND(D192*E192,2)</f>
        <v>238.5</v>
      </c>
      <c r="G192" s="60">
        <f t="shared" si="80"/>
        <v>15</v>
      </c>
      <c r="H192" s="74"/>
      <c r="I192" s="12">
        <f>ROUND(G192*H192,2)</f>
        <v>0</v>
      </c>
      <c r="J192" s="73" t="str">
        <f t="shared" si="52"/>
        <v/>
      </c>
    </row>
    <row r="193" spans="1:10" x14ac:dyDescent="0.3">
      <c r="A193" s="75"/>
      <c r="B193" s="13"/>
      <c r="C193" s="14" t="s">
        <v>243</v>
      </c>
      <c r="D193" s="12">
        <v>1</v>
      </c>
      <c r="E193" s="15">
        <f>SUM(F190:F192)</f>
        <v>296.8</v>
      </c>
      <c r="F193" s="15">
        <f>ROUND(D193*E193,2)</f>
        <v>296.8</v>
      </c>
      <c r="G193" s="12">
        <v>1</v>
      </c>
      <c r="H193" s="15">
        <f>SUM(I190:I192)</f>
        <v>0</v>
      </c>
      <c r="I193" s="15">
        <f>ROUND(G193*H193,2)</f>
        <v>0</v>
      </c>
      <c r="J193" s="73" t="str">
        <f t="shared" si="52"/>
        <v/>
      </c>
    </row>
    <row r="194" spans="1:10" x14ac:dyDescent="0.3">
      <c r="A194" s="67" t="s">
        <v>244</v>
      </c>
      <c r="B194" s="22" t="s">
        <v>5</v>
      </c>
      <c r="C194" s="23" t="s">
        <v>245</v>
      </c>
      <c r="D194" s="24">
        <f t="shared" ref="D194:I194" si="81">D198</f>
        <v>1</v>
      </c>
      <c r="E194" s="24">
        <f t="shared" si="81"/>
        <v>296.8</v>
      </c>
      <c r="F194" s="24">
        <f t="shared" si="81"/>
        <v>296.8</v>
      </c>
      <c r="G194" s="24">
        <f t="shared" si="81"/>
        <v>1</v>
      </c>
      <c r="H194" s="24">
        <f t="shared" si="81"/>
        <v>0</v>
      </c>
      <c r="I194" s="24">
        <f t="shared" si="81"/>
        <v>0</v>
      </c>
      <c r="J194" s="73" t="str">
        <f t="shared" si="52"/>
        <v/>
      </c>
    </row>
    <row r="195" spans="1:10" x14ac:dyDescent="0.3">
      <c r="A195" s="57" t="s">
        <v>207</v>
      </c>
      <c r="B195" s="10" t="s">
        <v>10</v>
      </c>
      <c r="C195" s="11" t="s">
        <v>208</v>
      </c>
      <c r="D195" s="12">
        <v>2</v>
      </c>
      <c r="E195" s="12">
        <v>26.5</v>
      </c>
      <c r="F195" s="12">
        <f>ROUND(D195*E195,2)</f>
        <v>53</v>
      </c>
      <c r="G195" s="60">
        <f t="shared" ref="G195:G197" si="82">D195</f>
        <v>2</v>
      </c>
      <c r="H195" s="74"/>
      <c r="I195" s="12">
        <f>ROUND(G195*H195,2)</f>
        <v>0</v>
      </c>
      <c r="J195" s="73" t="str">
        <f t="shared" si="52"/>
        <v/>
      </c>
    </row>
    <row r="196" spans="1:10" x14ac:dyDescent="0.3">
      <c r="A196" s="57" t="s">
        <v>214</v>
      </c>
      <c r="B196" s="10" t="s">
        <v>10</v>
      </c>
      <c r="C196" s="11" t="s">
        <v>215</v>
      </c>
      <c r="D196" s="12">
        <v>1</v>
      </c>
      <c r="E196" s="12">
        <v>5.3</v>
      </c>
      <c r="F196" s="12">
        <f>ROUND(D196*E196,2)</f>
        <v>5.3</v>
      </c>
      <c r="G196" s="60">
        <f t="shared" si="82"/>
        <v>1</v>
      </c>
      <c r="H196" s="74"/>
      <c r="I196" s="12">
        <f>ROUND(G196*H196,2)</f>
        <v>0</v>
      </c>
      <c r="J196" s="73" t="str">
        <f t="shared" si="52"/>
        <v/>
      </c>
    </row>
    <row r="197" spans="1:10" x14ac:dyDescent="0.3">
      <c r="A197" s="57" t="s">
        <v>209</v>
      </c>
      <c r="B197" s="10" t="s">
        <v>10</v>
      </c>
      <c r="C197" s="11" t="s">
        <v>210</v>
      </c>
      <c r="D197" s="12">
        <v>15</v>
      </c>
      <c r="E197" s="12">
        <v>15.9</v>
      </c>
      <c r="F197" s="12">
        <f>ROUND(D197*E197,2)</f>
        <v>238.5</v>
      </c>
      <c r="G197" s="60">
        <f t="shared" si="82"/>
        <v>15</v>
      </c>
      <c r="H197" s="74"/>
      <c r="I197" s="12">
        <f>ROUND(G197*H197,2)</f>
        <v>0</v>
      </c>
      <c r="J197" s="73" t="str">
        <f t="shared" si="52"/>
        <v/>
      </c>
    </row>
    <row r="198" spans="1:10" x14ac:dyDescent="0.3">
      <c r="A198" s="75"/>
      <c r="B198" s="13"/>
      <c r="C198" s="14" t="s">
        <v>246</v>
      </c>
      <c r="D198" s="12">
        <v>1</v>
      </c>
      <c r="E198" s="15">
        <f>SUM(F195:F197)</f>
        <v>296.8</v>
      </c>
      <c r="F198" s="15">
        <f>ROUND(D198*E198,2)</f>
        <v>296.8</v>
      </c>
      <c r="G198" s="12">
        <v>1</v>
      </c>
      <c r="H198" s="15">
        <f>SUM(I195:I197)</f>
        <v>0</v>
      </c>
      <c r="I198" s="15">
        <f>ROUND(G198*H198,2)</f>
        <v>0</v>
      </c>
      <c r="J198" s="73" t="str">
        <f t="shared" si="52"/>
        <v/>
      </c>
    </row>
    <row r="199" spans="1:10" x14ac:dyDescent="0.3">
      <c r="A199" s="67" t="s">
        <v>247</v>
      </c>
      <c r="B199" s="22" t="s">
        <v>5</v>
      </c>
      <c r="C199" s="23" t="s">
        <v>248</v>
      </c>
      <c r="D199" s="24">
        <f t="shared" ref="D199:I199" si="83">D208</f>
        <v>1</v>
      </c>
      <c r="E199" s="24">
        <f t="shared" si="83"/>
        <v>598.9</v>
      </c>
      <c r="F199" s="24">
        <f t="shared" si="83"/>
        <v>598.9</v>
      </c>
      <c r="G199" s="24">
        <f t="shared" si="83"/>
        <v>1</v>
      </c>
      <c r="H199" s="24">
        <f t="shared" si="83"/>
        <v>0</v>
      </c>
      <c r="I199" s="24">
        <f t="shared" si="83"/>
        <v>0</v>
      </c>
      <c r="J199" s="73" t="str">
        <f t="shared" ref="J199:J262" si="84">IF(AND(H199&lt;&gt;"",H199&gt;E199),"VALOR MAYOR DEL PERMITIDO","")</f>
        <v/>
      </c>
    </row>
    <row r="200" spans="1:10" x14ac:dyDescent="0.3">
      <c r="A200" s="57" t="s">
        <v>214</v>
      </c>
      <c r="B200" s="10" t="s">
        <v>10</v>
      </c>
      <c r="C200" s="11" t="s">
        <v>215</v>
      </c>
      <c r="D200" s="12">
        <v>4</v>
      </c>
      <c r="E200" s="12">
        <v>5.3</v>
      </c>
      <c r="F200" s="12">
        <f t="shared" ref="F200:F208" si="85">ROUND(D200*E200,2)</f>
        <v>21.2</v>
      </c>
      <c r="G200" s="60">
        <f t="shared" ref="G200:G207" si="86">D200</f>
        <v>4</v>
      </c>
      <c r="H200" s="74"/>
      <c r="I200" s="12">
        <f t="shared" ref="I200:I208" si="87">ROUND(G200*H200,2)</f>
        <v>0</v>
      </c>
      <c r="J200" s="73" t="str">
        <f t="shared" si="84"/>
        <v/>
      </c>
    </row>
    <row r="201" spans="1:10" x14ac:dyDescent="0.3">
      <c r="A201" s="57" t="s">
        <v>216</v>
      </c>
      <c r="B201" s="10" t="s">
        <v>10</v>
      </c>
      <c r="C201" s="11" t="s">
        <v>217</v>
      </c>
      <c r="D201" s="12">
        <v>10</v>
      </c>
      <c r="E201" s="12">
        <v>5.3</v>
      </c>
      <c r="F201" s="12">
        <f t="shared" si="85"/>
        <v>53</v>
      </c>
      <c r="G201" s="60">
        <f t="shared" si="86"/>
        <v>10</v>
      </c>
      <c r="H201" s="74"/>
      <c r="I201" s="12">
        <f t="shared" si="87"/>
        <v>0</v>
      </c>
      <c r="J201" s="73" t="str">
        <f t="shared" si="84"/>
        <v/>
      </c>
    </row>
    <row r="202" spans="1:10" x14ac:dyDescent="0.3">
      <c r="A202" s="57" t="s">
        <v>218</v>
      </c>
      <c r="B202" s="10" t="s">
        <v>10</v>
      </c>
      <c r="C202" s="11" t="s">
        <v>219</v>
      </c>
      <c r="D202" s="12">
        <v>20</v>
      </c>
      <c r="E202" s="12">
        <v>5.3</v>
      </c>
      <c r="F202" s="12">
        <f t="shared" si="85"/>
        <v>106</v>
      </c>
      <c r="G202" s="60">
        <f t="shared" si="86"/>
        <v>20</v>
      </c>
      <c r="H202" s="74"/>
      <c r="I202" s="12">
        <f t="shared" si="87"/>
        <v>0</v>
      </c>
      <c r="J202" s="73" t="str">
        <f t="shared" si="84"/>
        <v/>
      </c>
    </row>
    <row r="203" spans="1:10" x14ac:dyDescent="0.3">
      <c r="A203" s="57" t="s">
        <v>220</v>
      </c>
      <c r="B203" s="10" t="s">
        <v>10</v>
      </c>
      <c r="C203" s="11" t="s">
        <v>221</v>
      </c>
      <c r="D203" s="12">
        <v>20</v>
      </c>
      <c r="E203" s="12">
        <v>5.3</v>
      </c>
      <c r="F203" s="12">
        <f t="shared" si="85"/>
        <v>106</v>
      </c>
      <c r="G203" s="60">
        <f t="shared" si="86"/>
        <v>20</v>
      </c>
      <c r="H203" s="74"/>
      <c r="I203" s="12">
        <f t="shared" si="87"/>
        <v>0</v>
      </c>
      <c r="J203" s="73" t="str">
        <f t="shared" si="84"/>
        <v/>
      </c>
    </row>
    <row r="204" spans="1:10" x14ac:dyDescent="0.3">
      <c r="A204" s="57" t="s">
        <v>209</v>
      </c>
      <c r="B204" s="10" t="s">
        <v>10</v>
      </c>
      <c r="C204" s="11" t="s">
        <v>210</v>
      </c>
      <c r="D204" s="12">
        <v>15</v>
      </c>
      <c r="E204" s="12">
        <v>15.9</v>
      </c>
      <c r="F204" s="12">
        <f t="shared" si="85"/>
        <v>238.5</v>
      </c>
      <c r="G204" s="60">
        <f t="shared" si="86"/>
        <v>15</v>
      </c>
      <c r="H204" s="74"/>
      <c r="I204" s="12">
        <f t="shared" si="87"/>
        <v>0</v>
      </c>
      <c r="J204" s="73" t="str">
        <f t="shared" si="84"/>
        <v/>
      </c>
    </row>
    <row r="205" spans="1:10" x14ac:dyDescent="0.3">
      <c r="A205" s="57" t="s">
        <v>222</v>
      </c>
      <c r="B205" s="10" t="s">
        <v>10</v>
      </c>
      <c r="C205" s="11" t="s">
        <v>223</v>
      </c>
      <c r="D205" s="12">
        <v>6</v>
      </c>
      <c r="E205" s="12">
        <v>2.12</v>
      </c>
      <c r="F205" s="12">
        <f t="shared" si="85"/>
        <v>12.72</v>
      </c>
      <c r="G205" s="60">
        <f t="shared" si="86"/>
        <v>6</v>
      </c>
      <c r="H205" s="74"/>
      <c r="I205" s="12">
        <f t="shared" si="87"/>
        <v>0</v>
      </c>
      <c r="J205" s="73" t="str">
        <f t="shared" si="84"/>
        <v/>
      </c>
    </row>
    <row r="206" spans="1:10" x14ac:dyDescent="0.3">
      <c r="A206" s="57" t="s">
        <v>224</v>
      </c>
      <c r="B206" s="10" t="s">
        <v>10</v>
      </c>
      <c r="C206" s="11" t="s">
        <v>225</v>
      </c>
      <c r="D206" s="12">
        <v>4</v>
      </c>
      <c r="E206" s="12">
        <v>2.12</v>
      </c>
      <c r="F206" s="12">
        <f t="shared" si="85"/>
        <v>8.48</v>
      </c>
      <c r="G206" s="60">
        <f t="shared" si="86"/>
        <v>4</v>
      </c>
      <c r="H206" s="74"/>
      <c r="I206" s="12">
        <f t="shared" si="87"/>
        <v>0</v>
      </c>
      <c r="J206" s="73" t="str">
        <f t="shared" si="84"/>
        <v/>
      </c>
    </row>
    <row r="207" spans="1:10" x14ac:dyDescent="0.3">
      <c r="A207" s="57" t="s">
        <v>207</v>
      </c>
      <c r="B207" s="10" t="s">
        <v>10</v>
      </c>
      <c r="C207" s="11" t="s">
        <v>208</v>
      </c>
      <c r="D207" s="12">
        <v>2</v>
      </c>
      <c r="E207" s="12">
        <v>26.5</v>
      </c>
      <c r="F207" s="12">
        <f t="shared" si="85"/>
        <v>53</v>
      </c>
      <c r="G207" s="60">
        <f t="shared" si="86"/>
        <v>2</v>
      </c>
      <c r="H207" s="74"/>
      <c r="I207" s="12">
        <f t="shared" si="87"/>
        <v>0</v>
      </c>
      <c r="J207" s="73" t="str">
        <f t="shared" si="84"/>
        <v/>
      </c>
    </row>
    <row r="208" spans="1:10" x14ac:dyDescent="0.3">
      <c r="A208" s="75"/>
      <c r="B208" s="13"/>
      <c r="C208" s="14" t="s">
        <v>249</v>
      </c>
      <c r="D208" s="12">
        <v>1</v>
      </c>
      <c r="E208" s="15">
        <f>SUM(F200:F207)</f>
        <v>598.9</v>
      </c>
      <c r="F208" s="15">
        <f t="shared" si="85"/>
        <v>598.9</v>
      </c>
      <c r="G208" s="12">
        <v>1</v>
      </c>
      <c r="H208" s="15">
        <f>SUM(I200:I207)</f>
        <v>0</v>
      </c>
      <c r="I208" s="15">
        <f t="shared" si="87"/>
        <v>0</v>
      </c>
      <c r="J208" s="73" t="str">
        <f t="shared" si="84"/>
        <v/>
      </c>
    </row>
    <row r="209" spans="1:10" x14ac:dyDescent="0.3">
      <c r="A209" s="67" t="s">
        <v>250</v>
      </c>
      <c r="B209" s="22" t="s">
        <v>5</v>
      </c>
      <c r="C209" s="23" t="s">
        <v>251</v>
      </c>
      <c r="D209" s="24">
        <f t="shared" ref="D209:I209" si="88">D213</f>
        <v>1</v>
      </c>
      <c r="E209" s="24">
        <f t="shared" si="88"/>
        <v>296.8</v>
      </c>
      <c r="F209" s="24">
        <f t="shared" si="88"/>
        <v>296.8</v>
      </c>
      <c r="G209" s="24">
        <f t="shared" si="88"/>
        <v>1</v>
      </c>
      <c r="H209" s="24">
        <f t="shared" si="88"/>
        <v>0</v>
      </c>
      <c r="I209" s="24">
        <f t="shared" si="88"/>
        <v>0</v>
      </c>
      <c r="J209" s="73" t="str">
        <f t="shared" si="84"/>
        <v/>
      </c>
    </row>
    <row r="210" spans="1:10" x14ac:dyDescent="0.3">
      <c r="A210" s="57" t="s">
        <v>207</v>
      </c>
      <c r="B210" s="10" t="s">
        <v>10</v>
      </c>
      <c r="C210" s="11" t="s">
        <v>208</v>
      </c>
      <c r="D210" s="12">
        <v>2</v>
      </c>
      <c r="E210" s="12">
        <v>26.5</v>
      </c>
      <c r="F210" s="12">
        <f>ROUND(D210*E210,2)</f>
        <v>53</v>
      </c>
      <c r="G210" s="60">
        <f t="shared" ref="G210:G212" si="89">D210</f>
        <v>2</v>
      </c>
      <c r="H210" s="74"/>
      <c r="I210" s="12">
        <f>ROUND(G210*H210,2)</f>
        <v>0</v>
      </c>
      <c r="J210" s="73" t="str">
        <f t="shared" si="84"/>
        <v/>
      </c>
    </row>
    <row r="211" spans="1:10" x14ac:dyDescent="0.3">
      <c r="A211" s="57" t="s">
        <v>214</v>
      </c>
      <c r="B211" s="10" t="s">
        <v>10</v>
      </c>
      <c r="C211" s="11" t="s">
        <v>215</v>
      </c>
      <c r="D211" s="12">
        <v>1</v>
      </c>
      <c r="E211" s="12">
        <v>5.3</v>
      </c>
      <c r="F211" s="12">
        <f>ROUND(D211*E211,2)</f>
        <v>5.3</v>
      </c>
      <c r="G211" s="60">
        <f t="shared" si="89"/>
        <v>1</v>
      </c>
      <c r="H211" s="74"/>
      <c r="I211" s="12">
        <f>ROUND(G211*H211,2)</f>
        <v>0</v>
      </c>
      <c r="J211" s="73" t="str">
        <f t="shared" si="84"/>
        <v/>
      </c>
    </row>
    <row r="212" spans="1:10" x14ac:dyDescent="0.3">
      <c r="A212" s="57" t="s">
        <v>209</v>
      </c>
      <c r="B212" s="10" t="s">
        <v>10</v>
      </c>
      <c r="C212" s="11" t="s">
        <v>210</v>
      </c>
      <c r="D212" s="12">
        <v>15</v>
      </c>
      <c r="E212" s="12">
        <v>15.9</v>
      </c>
      <c r="F212" s="12">
        <f>ROUND(D212*E212,2)</f>
        <v>238.5</v>
      </c>
      <c r="G212" s="60">
        <f t="shared" si="89"/>
        <v>15</v>
      </c>
      <c r="H212" s="74"/>
      <c r="I212" s="12">
        <f>ROUND(G212*H212,2)</f>
        <v>0</v>
      </c>
      <c r="J212" s="73" t="str">
        <f t="shared" si="84"/>
        <v/>
      </c>
    </row>
    <row r="213" spans="1:10" x14ac:dyDescent="0.3">
      <c r="A213" s="75"/>
      <c r="B213" s="13"/>
      <c r="C213" s="14" t="s">
        <v>252</v>
      </c>
      <c r="D213" s="12">
        <v>1</v>
      </c>
      <c r="E213" s="15">
        <f>SUM(F210:F212)</f>
        <v>296.8</v>
      </c>
      <c r="F213" s="15">
        <f>ROUND(D213*E213,2)</f>
        <v>296.8</v>
      </c>
      <c r="G213" s="12">
        <v>1</v>
      </c>
      <c r="H213" s="15">
        <f>SUM(I210:I212)</f>
        <v>0</v>
      </c>
      <c r="I213" s="15">
        <f>ROUND(G213*H213,2)</f>
        <v>0</v>
      </c>
      <c r="J213" s="73" t="str">
        <f t="shared" si="84"/>
        <v/>
      </c>
    </row>
    <row r="214" spans="1:10" x14ac:dyDescent="0.3">
      <c r="A214" s="67" t="s">
        <v>253</v>
      </c>
      <c r="B214" s="22" t="s">
        <v>5</v>
      </c>
      <c r="C214" s="23" t="s">
        <v>254</v>
      </c>
      <c r="D214" s="24">
        <f t="shared" ref="D214:I214" si="90">D218</f>
        <v>1</v>
      </c>
      <c r="E214" s="24">
        <f t="shared" si="90"/>
        <v>296.8</v>
      </c>
      <c r="F214" s="24">
        <f t="shared" si="90"/>
        <v>296.8</v>
      </c>
      <c r="G214" s="24">
        <f t="shared" si="90"/>
        <v>1</v>
      </c>
      <c r="H214" s="24">
        <f t="shared" si="90"/>
        <v>0</v>
      </c>
      <c r="I214" s="24">
        <f t="shared" si="90"/>
        <v>0</v>
      </c>
      <c r="J214" s="73" t="str">
        <f t="shared" si="84"/>
        <v/>
      </c>
    </row>
    <row r="215" spans="1:10" x14ac:dyDescent="0.3">
      <c r="A215" s="57" t="s">
        <v>207</v>
      </c>
      <c r="B215" s="10" t="s">
        <v>10</v>
      </c>
      <c r="C215" s="11" t="s">
        <v>208</v>
      </c>
      <c r="D215" s="12">
        <v>2</v>
      </c>
      <c r="E215" s="12">
        <v>26.5</v>
      </c>
      <c r="F215" s="12">
        <f>ROUND(D215*E215,2)</f>
        <v>53</v>
      </c>
      <c r="G215" s="60">
        <f t="shared" ref="G215:G217" si="91">D215</f>
        <v>2</v>
      </c>
      <c r="H215" s="74"/>
      <c r="I215" s="12">
        <f>ROUND(G215*H215,2)</f>
        <v>0</v>
      </c>
      <c r="J215" s="73" t="str">
        <f t="shared" si="84"/>
        <v/>
      </c>
    </row>
    <row r="216" spans="1:10" x14ac:dyDescent="0.3">
      <c r="A216" s="57" t="s">
        <v>214</v>
      </c>
      <c r="B216" s="10" t="s">
        <v>10</v>
      </c>
      <c r="C216" s="11" t="s">
        <v>215</v>
      </c>
      <c r="D216" s="12">
        <v>1</v>
      </c>
      <c r="E216" s="12">
        <v>5.3</v>
      </c>
      <c r="F216" s="12">
        <f>ROUND(D216*E216,2)</f>
        <v>5.3</v>
      </c>
      <c r="G216" s="60">
        <f t="shared" si="91"/>
        <v>1</v>
      </c>
      <c r="H216" s="74"/>
      <c r="I216" s="12">
        <f>ROUND(G216*H216,2)</f>
        <v>0</v>
      </c>
      <c r="J216" s="73" t="str">
        <f t="shared" si="84"/>
        <v/>
      </c>
    </row>
    <row r="217" spans="1:10" x14ac:dyDescent="0.3">
      <c r="A217" s="57" t="s">
        <v>209</v>
      </c>
      <c r="B217" s="10" t="s">
        <v>10</v>
      </c>
      <c r="C217" s="11" t="s">
        <v>210</v>
      </c>
      <c r="D217" s="12">
        <v>15</v>
      </c>
      <c r="E217" s="12">
        <v>15.9</v>
      </c>
      <c r="F217" s="12">
        <f>ROUND(D217*E217,2)</f>
        <v>238.5</v>
      </c>
      <c r="G217" s="60">
        <f t="shared" si="91"/>
        <v>15</v>
      </c>
      <c r="H217" s="74"/>
      <c r="I217" s="12">
        <f>ROUND(G217*H217,2)</f>
        <v>0</v>
      </c>
      <c r="J217" s="73" t="str">
        <f t="shared" si="84"/>
        <v/>
      </c>
    </row>
    <row r="218" spans="1:10" x14ac:dyDescent="0.3">
      <c r="A218" s="75"/>
      <c r="B218" s="13"/>
      <c r="C218" s="14" t="s">
        <v>255</v>
      </c>
      <c r="D218" s="12">
        <v>1</v>
      </c>
      <c r="E218" s="15">
        <f>SUM(F215:F217)</f>
        <v>296.8</v>
      </c>
      <c r="F218" s="15">
        <f>ROUND(D218*E218,2)</f>
        <v>296.8</v>
      </c>
      <c r="G218" s="12">
        <v>1</v>
      </c>
      <c r="H218" s="15">
        <f>SUM(I215:I217)</f>
        <v>0</v>
      </c>
      <c r="I218" s="15">
        <f>ROUND(G218*H218,2)</f>
        <v>0</v>
      </c>
      <c r="J218" s="73" t="str">
        <f t="shared" si="84"/>
        <v/>
      </c>
    </row>
    <row r="219" spans="1:10" x14ac:dyDescent="0.3">
      <c r="A219" s="67" t="s">
        <v>256</v>
      </c>
      <c r="B219" s="22" t="s">
        <v>5</v>
      </c>
      <c r="C219" s="23" t="s">
        <v>257</v>
      </c>
      <c r="D219" s="24">
        <f t="shared" ref="D219:I219" si="92">D222</f>
        <v>1</v>
      </c>
      <c r="E219" s="24">
        <f t="shared" si="92"/>
        <v>249.1</v>
      </c>
      <c r="F219" s="24">
        <f t="shared" si="92"/>
        <v>249.1</v>
      </c>
      <c r="G219" s="24">
        <f t="shared" si="92"/>
        <v>1</v>
      </c>
      <c r="H219" s="24">
        <f t="shared" si="92"/>
        <v>0</v>
      </c>
      <c r="I219" s="24">
        <f t="shared" si="92"/>
        <v>0</v>
      </c>
      <c r="J219" s="73" t="str">
        <f t="shared" si="84"/>
        <v/>
      </c>
    </row>
    <row r="220" spans="1:10" x14ac:dyDescent="0.3">
      <c r="A220" s="57" t="s">
        <v>214</v>
      </c>
      <c r="B220" s="10" t="s">
        <v>10</v>
      </c>
      <c r="C220" s="11" t="s">
        <v>215</v>
      </c>
      <c r="D220" s="12">
        <v>2</v>
      </c>
      <c r="E220" s="12">
        <v>5.3</v>
      </c>
      <c r="F220" s="12">
        <f>ROUND(D220*E220,2)</f>
        <v>10.6</v>
      </c>
      <c r="G220" s="60">
        <f t="shared" ref="G220:G221" si="93">D220</f>
        <v>2</v>
      </c>
      <c r="H220" s="74"/>
      <c r="I220" s="12">
        <f>ROUND(G220*H220,2)</f>
        <v>0</v>
      </c>
      <c r="J220" s="73" t="str">
        <f t="shared" si="84"/>
        <v/>
      </c>
    </row>
    <row r="221" spans="1:10" x14ac:dyDescent="0.3">
      <c r="A221" s="57" t="s">
        <v>209</v>
      </c>
      <c r="B221" s="10" t="s">
        <v>10</v>
      </c>
      <c r="C221" s="11" t="s">
        <v>210</v>
      </c>
      <c r="D221" s="12">
        <v>15</v>
      </c>
      <c r="E221" s="12">
        <v>15.9</v>
      </c>
      <c r="F221" s="12">
        <f>ROUND(D221*E221,2)</f>
        <v>238.5</v>
      </c>
      <c r="G221" s="60">
        <f t="shared" si="93"/>
        <v>15</v>
      </c>
      <c r="H221" s="74"/>
      <c r="I221" s="12">
        <f>ROUND(G221*H221,2)</f>
        <v>0</v>
      </c>
      <c r="J221" s="73" t="str">
        <f t="shared" si="84"/>
        <v/>
      </c>
    </row>
    <row r="222" spans="1:10" x14ac:dyDescent="0.3">
      <c r="A222" s="75"/>
      <c r="B222" s="13"/>
      <c r="C222" s="14" t="s">
        <v>258</v>
      </c>
      <c r="D222" s="12">
        <v>1</v>
      </c>
      <c r="E222" s="15">
        <f>SUM(F220:F221)</f>
        <v>249.1</v>
      </c>
      <c r="F222" s="15">
        <f>ROUND(D222*E222,2)</f>
        <v>249.1</v>
      </c>
      <c r="G222" s="12">
        <v>1</v>
      </c>
      <c r="H222" s="15">
        <f>SUM(I220:I221)</f>
        <v>0</v>
      </c>
      <c r="I222" s="15">
        <f>ROUND(G222*H222,2)</f>
        <v>0</v>
      </c>
      <c r="J222" s="73" t="str">
        <f t="shared" si="84"/>
        <v/>
      </c>
    </row>
    <row r="223" spans="1:10" x14ac:dyDescent="0.3">
      <c r="A223" s="67" t="s">
        <v>259</v>
      </c>
      <c r="B223" s="22" t="s">
        <v>5</v>
      </c>
      <c r="C223" s="23" t="s">
        <v>260</v>
      </c>
      <c r="D223" s="24">
        <f t="shared" ref="D223:I223" si="94">D226</f>
        <v>1</v>
      </c>
      <c r="E223" s="24">
        <f t="shared" si="94"/>
        <v>249.1</v>
      </c>
      <c r="F223" s="24">
        <f t="shared" si="94"/>
        <v>249.1</v>
      </c>
      <c r="G223" s="24">
        <f t="shared" si="94"/>
        <v>1</v>
      </c>
      <c r="H223" s="24">
        <f t="shared" si="94"/>
        <v>0</v>
      </c>
      <c r="I223" s="24">
        <f t="shared" si="94"/>
        <v>0</v>
      </c>
      <c r="J223" s="73" t="str">
        <f t="shared" si="84"/>
        <v/>
      </c>
    </row>
    <row r="224" spans="1:10" x14ac:dyDescent="0.3">
      <c r="A224" s="57" t="s">
        <v>214</v>
      </c>
      <c r="B224" s="10" t="s">
        <v>10</v>
      </c>
      <c r="C224" s="11" t="s">
        <v>215</v>
      </c>
      <c r="D224" s="12">
        <v>2</v>
      </c>
      <c r="E224" s="12">
        <v>5.3</v>
      </c>
      <c r="F224" s="12">
        <f>ROUND(D224*E224,2)</f>
        <v>10.6</v>
      </c>
      <c r="G224" s="60">
        <f t="shared" ref="G224:G225" si="95">D224</f>
        <v>2</v>
      </c>
      <c r="H224" s="74"/>
      <c r="I224" s="12">
        <f>ROUND(G224*H224,2)</f>
        <v>0</v>
      </c>
      <c r="J224" s="73" t="str">
        <f t="shared" si="84"/>
        <v/>
      </c>
    </row>
    <row r="225" spans="1:10" x14ac:dyDescent="0.3">
      <c r="A225" s="57" t="s">
        <v>209</v>
      </c>
      <c r="B225" s="10" t="s">
        <v>10</v>
      </c>
      <c r="C225" s="11" t="s">
        <v>210</v>
      </c>
      <c r="D225" s="12">
        <v>15</v>
      </c>
      <c r="E225" s="12">
        <v>15.9</v>
      </c>
      <c r="F225" s="12">
        <f>ROUND(D225*E225,2)</f>
        <v>238.5</v>
      </c>
      <c r="G225" s="60">
        <f t="shared" si="95"/>
        <v>15</v>
      </c>
      <c r="H225" s="74"/>
      <c r="I225" s="12">
        <f>ROUND(G225*H225,2)</f>
        <v>0</v>
      </c>
      <c r="J225" s="73" t="str">
        <f t="shared" si="84"/>
        <v/>
      </c>
    </row>
    <row r="226" spans="1:10" x14ac:dyDescent="0.3">
      <c r="A226" s="75"/>
      <c r="B226" s="13"/>
      <c r="C226" s="14" t="s">
        <v>261</v>
      </c>
      <c r="D226" s="12">
        <v>1</v>
      </c>
      <c r="E226" s="15">
        <f>SUM(F224:F225)</f>
        <v>249.1</v>
      </c>
      <c r="F226" s="15">
        <f>ROUND(D226*E226,2)</f>
        <v>249.1</v>
      </c>
      <c r="G226" s="12">
        <v>1</v>
      </c>
      <c r="H226" s="15">
        <f>SUM(I224:I225)</f>
        <v>0</v>
      </c>
      <c r="I226" s="15">
        <f>ROUND(G226*H226,2)</f>
        <v>0</v>
      </c>
      <c r="J226" s="73" t="str">
        <f t="shared" si="84"/>
        <v/>
      </c>
    </row>
    <row r="227" spans="1:10" x14ac:dyDescent="0.3">
      <c r="A227" s="67" t="s">
        <v>262</v>
      </c>
      <c r="B227" s="22" t="s">
        <v>5</v>
      </c>
      <c r="C227" s="23" t="s">
        <v>263</v>
      </c>
      <c r="D227" s="24">
        <f t="shared" ref="D227:I227" si="96">D230</f>
        <v>1</v>
      </c>
      <c r="E227" s="24">
        <f t="shared" si="96"/>
        <v>249.1</v>
      </c>
      <c r="F227" s="24">
        <f t="shared" si="96"/>
        <v>249.1</v>
      </c>
      <c r="G227" s="24">
        <f t="shared" si="96"/>
        <v>1</v>
      </c>
      <c r="H227" s="24">
        <f t="shared" si="96"/>
        <v>0</v>
      </c>
      <c r="I227" s="24">
        <f t="shared" si="96"/>
        <v>0</v>
      </c>
      <c r="J227" s="73" t="str">
        <f t="shared" si="84"/>
        <v/>
      </c>
    </row>
    <row r="228" spans="1:10" x14ac:dyDescent="0.3">
      <c r="A228" s="57" t="s">
        <v>214</v>
      </c>
      <c r="B228" s="10" t="s">
        <v>10</v>
      </c>
      <c r="C228" s="11" t="s">
        <v>215</v>
      </c>
      <c r="D228" s="12">
        <v>2</v>
      </c>
      <c r="E228" s="12">
        <v>5.3</v>
      </c>
      <c r="F228" s="12">
        <f>ROUND(D228*E228,2)</f>
        <v>10.6</v>
      </c>
      <c r="G228" s="60">
        <f t="shared" ref="G228:G229" si="97">D228</f>
        <v>2</v>
      </c>
      <c r="H228" s="74"/>
      <c r="I228" s="12">
        <f>ROUND(G228*H228,2)</f>
        <v>0</v>
      </c>
      <c r="J228" s="73" t="str">
        <f t="shared" si="84"/>
        <v/>
      </c>
    </row>
    <row r="229" spans="1:10" x14ac:dyDescent="0.3">
      <c r="A229" s="57" t="s">
        <v>209</v>
      </c>
      <c r="B229" s="10" t="s">
        <v>10</v>
      </c>
      <c r="C229" s="11" t="s">
        <v>210</v>
      </c>
      <c r="D229" s="12">
        <v>15</v>
      </c>
      <c r="E229" s="12">
        <v>15.9</v>
      </c>
      <c r="F229" s="12">
        <f>ROUND(D229*E229,2)</f>
        <v>238.5</v>
      </c>
      <c r="G229" s="60">
        <f t="shared" si="97"/>
        <v>15</v>
      </c>
      <c r="H229" s="74"/>
      <c r="I229" s="12">
        <f>ROUND(G229*H229,2)</f>
        <v>0</v>
      </c>
      <c r="J229" s="73" t="str">
        <f t="shared" si="84"/>
        <v/>
      </c>
    </row>
    <row r="230" spans="1:10" x14ac:dyDescent="0.3">
      <c r="A230" s="75"/>
      <c r="B230" s="13"/>
      <c r="C230" s="14" t="s">
        <v>264</v>
      </c>
      <c r="D230" s="12">
        <v>1</v>
      </c>
      <c r="E230" s="15">
        <f>SUM(F228:F229)</f>
        <v>249.1</v>
      </c>
      <c r="F230" s="15">
        <f>ROUND(D230*E230,2)</f>
        <v>249.1</v>
      </c>
      <c r="G230" s="12">
        <v>1</v>
      </c>
      <c r="H230" s="15">
        <f>SUM(I228:I229)</f>
        <v>0</v>
      </c>
      <c r="I230" s="15">
        <f>ROUND(G230*H230,2)</f>
        <v>0</v>
      </c>
      <c r="J230" s="73" t="str">
        <f t="shared" si="84"/>
        <v/>
      </c>
    </row>
    <row r="231" spans="1:10" x14ac:dyDescent="0.3">
      <c r="A231" s="75"/>
      <c r="B231" s="13"/>
      <c r="C231" s="14" t="s">
        <v>265</v>
      </c>
      <c r="D231" s="12">
        <v>1</v>
      </c>
      <c r="E231" s="15">
        <f>F151+F152+F156+F157+F161+F172+F176+F180+F185+F189+F194+F199+F209+F214+F219+F223+F227</f>
        <v>7335.2</v>
      </c>
      <c r="F231" s="15">
        <f>ROUND(D231*E231,2)</f>
        <v>7335.2</v>
      </c>
      <c r="G231" s="12">
        <v>1</v>
      </c>
      <c r="H231" s="15">
        <f>I151+I152+I156+I157+I161+I172+I176+I180+I185+I189+I194+I199+I209+I214+I219+I223+I227</f>
        <v>0</v>
      </c>
      <c r="I231" s="15">
        <f>ROUND(G231*H231,2)</f>
        <v>0</v>
      </c>
      <c r="J231" s="73" t="str">
        <f t="shared" si="84"/>
        <v/>
      </c>
    </row>
    <row r="232" spans="1:10" x14ac:dyDescent="0.3">
      <c r="A232" s="66" t="s">
        <v>266</v>
      </c>
      <c r="B232" s="19" t="s">
        <v>5</v>
      </c>
      <c r="C232" s="20" t="s">
        <v>267</v>
      </c>
      <c r="D232" s="21">
        <f t="shared" ref="D232:I232" si="98">D285</f>
        <v>1</v>
      </c>
      <c r="E232" s="21">
        <f t="shared" si="98"/>
        <v>4701.1000000000004</v>
      </c>
      <c r="F232" s="21">
        <f t="shared" si="98"/>
        <v>4701.1000000000004</v>
      </c>
      <c r="G232" s="21">
        <f t="shared" si="98"/>
        <v>1</v>
      </c>
      <c r="H232" s="21">
        <f t="shared" si="98"/>
        <v>0</v>
      </c>
      <c r="I232" s="21">
        <f t="shared" si="98"/>
        <v>0</v>
      </c>
      <c r="J232" s="73" t="str">
        <f t="shared" si="84"/>
        <v/>
      </c>
    </row>
    <row r="233" spans="1:10" x14ac:dyDescent="0.3">
      <c r="A233" s="57" t="s">
        <v>268</v>
      </c>
      <c r="B233" s="10" t="s">
        <v>10</v>
      </c>
      <c r="C233" s="11" t="s">
        <v>195</v>
      </c>
      <c r="D233" s="12">
        <v>1</v>
      </c>
      <c r="E233" s="12">
        <v>1590</v>
      </c>
      <c r="F233" s="12">
        <f>ROUND(D233*E233,2)</f>
        <v>1590</v>
      </c>
      <c r="G233" s="60">
        <f t="shared" ref="G233" si="99">D233</f>
        <v>1</v>
      </c>
      <c r="H233" s="74"/>
      <c r="I233" s="12">
        <f>ROUND(G233*H233,2)</f>
        <v>0</v>
      </c>
      <c r="J233" s="73" t="str">
        <f t="shared" si="84"/>
        <v/>
      </c>
    </row>
    <row r="234" spans="1:10" x14ac:dyDescent="0.3">
      <c r="A234" s="67" t="s">
        <v>269</v>
      </c>
      <c r="B234" s="22" t="s">
        <v>5</v>
      </c>
      <c r="C234" s="23" t="s">
        <v>197</v>
      </c>
      <c r="D234" s="24">
        <f t="shared" ref="D234:I234" si="100">D237</f>
        <v>1</v>
      </c>
      <c r="E234" s="24">
        <f t="shared" si="100"/>
        <v>837.4</v>
      </c>
      <c r="F234" s="24">
        <f t="shared" si="100"/>
        <v>837.4</v>
      </c>
      <c r="G234" s="24">
        <f t="shared" si="100"/>
        <v>1</v>
      </c>
      <c r="H234" s="24">
        <f t="shared" si="100"/>
        <v>0</v>
      </c>
      <c r="I234" s="24">
        <f t="shared" si="100"/>
        <v>0</v>
      </c>
      <c r="J234" s="73" t="str">
        <f t="shared" si="84"/>
        <v/>
      </c>
    </row>
    <row r="235" spans="1:10" x14ac:dyDescent="0.3">
      <c r="A235" s="57" t="s">
        <v>270</v>
      </c>
      <c r="B235" s="10" t="s">
        <v>10</v>
      </c>
      <c r="C235" s="11" t="s">
        <v>199</v>
      </c>
      <c r="D235" s="12">
        <v>1</v>
      </c>
      <c r="E235" s="12">
        <v>551.20000000000005</v>
      </c>
      <c r="F235" s="12">
        <f>ROUND(D235*E235,2)</f>
        <v>551.20000000000005</v>
      </c>
      <c r="G235" s="60">
        <f t="shared" ref="G235:G236" si="101">D235</f>
        <v>1</v>
      </c>
      <c r="H235" s="74"/>
      <c r="I235" s="12">
        <f>ROUND(G235*H235,2)</f>
        <v>0</v>
      </c>
      <c r="J235" s="73" t="str">
        <f t="shared" si="84"/>
        <v/>
      </c>
    </row>
    <row r="236" spans="1:10" x14ac:dyDescent="0.3">
      <c r="A236" s="57" t="s">
        <v>271</v>
      </c>
      <c r="B236" s="10" t="s">
        <v>10</v>
      </c>
      <c r="C236" s="11" t="s">
        <v>201</v>
      </c>
      <c r="D236" s="12">
        <v>1</v>
      </c>
      <c r="E236" s="12">
        <v>286.2</v>
      </c>
      <c r="F236" s="12">
        <f>ROUND(D236*E236,2)</f>
        <v>286.2</v>
      </c>
      <c r="G236" s="60">
        <f t="shared" si="101"/>
        <v>1</v>
      </c>
      <c r="H236" s="74"/>
      <c r="I236" s="12">
        <f>ROUND(G236*H236,2)</f>
        <v>0</v>
      </c>
      <c r="J236" s="73" t="str">
        <f t="shared" si="84"/>
        <v/>
      </c>
    </row>
    <row r="237" spans="1:10" x14ac:dyDescent="0.3">
      <c r="A237" s="75"/>
      <c r="B237" s="13"/>
      <c r="C237" s="14" t="s">
        <v>272</v>
      </c>
      <c r="D237" s="12">
        <v>1</v>
      </c>
      <c r="E237" s="15">
        <f>SUM(F235:F236)</f>
        <v>837.4</v>
      </c>
      <c r="F237" s="15">
        <f>ROUND(D237*E237,2)</f>
        <v>837.4</v>
      </c>
      <c r="G237" s="12">
        <v>1</v>
      </c>
      <c r="H237" s="15">
        <f>SUM(I235:I236)</f>
        <v>0</v>
      </c>
      <c r="I237" s="15">
        <f>ROUND(G237*H237,2)</f>
        <v>0</v>
      </c>
      <c r="J237" s="73" t="str">
        <f t="shared" si="84"/>
        <v/>
      </c>
    </row>
    <row r="238" spans="1:10" x14ac:dyDescent="0.3">
      <c r="A238" s="57" t="s">
        <v>273</v>
      </c>
      <c r="B238" s="10" t="s">
        <v>10</v>
      </c>
      <c r="C238" s="11" t="s">
        <v>204</v>
      </c>
      <c r="D238" s="12">
        <v>1</v>
      </c>
      <c r="E238" s="12">
        <v>190.8</v>
      </c>
      <c r="F238" s="12">
        <f>ROUND(D238*E238,2)</f>
        <v>190.8</v>
      </c>
      <c r="G238" s="12">
        <v>1</v>
      </c>
      <c r="H238" s="74"/>
      <c r="I238" s="12">
        <f>ROUND(G238*H238,2)</f>
        <v>0</v>
      </c>
      <c r="J238" s="73" t="str">
        <f t="shared" si="84"/>
        <v/>
      </c>
    </row>
    <row r="239" spans="1:10" x14ac:dyDescent="0.3">
      <c r="A239" s="67" t="s">
        <v>274</v>
      </c>
      <c r="B239" s="22" t="s">
        <v>5</v>
      </c>
      <c r="C239" s="23" t="s">
        <v>213</v>
      </c>
      <c r="D239" s="24">
        <f t="shared" ref="D239:I239" si="102">D242</f>
        <v>1</v>
      </c>
      <c r="E239" s="24">
        <f t="shared" si="102"/>
        <v>84.8</v>
      </c>
      <c r="F239" s="24">
        <f t="shared" si="102"/>
        <v>84.8</v>
      </c>
      <c r="G239" s="24">
        <f t="shared" si="102"/>
        <v>1</v>
      </c>
      <c r="H239" s="24">
        <f t="shared" si="102"/>
        <v>0</v>
      </c>
      <c r="I239" s="24">
        <f t="shared" si="102"/>
        <v>0</v>
      </c>
      <c r="J239" s="73" t="str">
        <f t="shared" si="84"/>
        <v/>
      </c>
    </row>
    <row r="240" spans="1:10" x14ac:dyDescent="0.3">
      <c r="A240" s="57" t="s">
        <v>275</v>
      </c>
      <c r="B240" s="10" t="s">
        <v>10</v>
      </c>
      <c r="C240" s="11" t="s">
        <v>276</v>
      </c>
      <c r="D240" s="12">
        <v>1</v>
      </c>
      <c r="E240" s="12">
        <v>5.3</v>
      </c>
      <c r="F240" s="12">
        <f>ROUND(D240*E240,2)</f>
        <v>5.3</v>
      </c>
      <c r="G240" s="60">
        <f t="shared" ref="G240:G241" si="103">D240</f>
        <v>1</v>
      </c>
      <c r="H240" s="74"/>
      <c r="I240" s="12">
        <f>ROUND(G240*H240,2)</f>
        <v>0</v>
      </c>
      <c r="J240" s="73" t="str">
        <f t="shared" si="84"/>
        <v/>
      </c>
    </row>
    <row r="241" spans="1:10" x14ac:dyDescent="0.3">
      <c r="A241" s="57" t="s">
        <v>277</v>
      </c>
      <c r="B241" s="10" t="s">
        <v>10</v>
      </c>
      <c r="C241" s="11" t="s">
        <v>278</v>
      </c>
      <c r="D241" s="12">
        <v>15</v>
      </c>
      <c r="E241" s="12">
        <v>5.3</v>
      </c>
      <c r="F241" s="12">
        <f>ROUND(D241*E241,2)</f>
        <v>79.5</v>
      </c>
      <c r="G241" s="60">
        <f t="shared" si="103"/>
        <v>15</v>
      </c>
      <c r="H241" s="74"/>
      <c r="I241" s="12">
        <f>ROUND(G241*H241,2)</f>
        <v>0</v>
      </c>
      <c r="J241" s="73" t="str">
        <f t="shared" si="84"/>
        <v/>
      </c>
    </row>
    <row r="242" spans="1:10" x14ac:dyDescent="0.3">
      <c r="A242" s="75"/>
      <c r="B242" s="13"/>
      <c r="C242" s="14" t="s">
        <v>279</v>
      </c>
      <c r="D242" s="12">
        <v>1</v>
      </c>
      <c r="E242" s="15">
        <f>SUM(F240:F241)</f>
        <v>84.8</v>
      </c>
      <c r="F242" s="15">
        <f>ROUND(D242*E242,2)</f>
        <v>84.8</v>
      </c>
      <c r="G242" s="12">
        <v>1</v>
      </c>
      <c r="H242" s="15">
        <f>SUM(I240:I241)</f>
        <v>0</v>
      </c>
      <c r="I242" s="15">
        <f>ROUND(G242*H242,2)</f>
        <v>0</v>
      </c>
      <c r="J242" s="73" t="str">
        <f t="shared" si="84"/>
        <v/>
      </c>
    </row>
    <row r="243" spans="1:10" x14ac:dyDescent="0.3">
      <c r="A243" s="67" t="s">
        <v>280</v>
      </c>
      <c r="B243" s="22" t="s">
        <v>5</v>
      </c>
      <c r="C243" s="23" t="s">
        <v>242</v>
      </c>
      <c r="D243" s="24">
        <f t="shared" ref="D243:I243" si="104">D245</f>
        <v>1</v>
      </c>
      <c r="E243" s="24">
        <f t="shared" si="104"/>
        <v>5.3</v>
      </c>
      <c r="F243" s="24">
        <f t="shared" si="104"/>
        <v>5.3</v>
      </c>
      <c r="G243" s="24">
        <f t="shared" si="104"/>
        <v>1</v>
      </c>
      <c r="H243" s="24">
        <f t="shared" si="104"/>
        <v>0</v>
      </c>
      <c r="I243" s="24">
        <f t="shared" si="104"/>
        <v>0</v>
      </c>
      <c r="J243" s="73" t="str">
        <f t="shared" si="84"/>
        <v/>
      </c>
    </row>
    <row r="244" spans="1:10" x14ac:dyDescent="0.3">
      <c r="A244" s="57" t="s">
        <v>275</v>
      </c>
      <c r="B244" s="10" t="s">
        <v>10</v>
      </c>
      <c r="C244" s="11" t="s">
        <v>276</v>
      </c>
      <c r="D244" s="12">
        <v>1</v>
      </c>
      <c r="E244" s="12">
        <v>5.3</v>
      </c>
      <c r="F244" s="12">
        <f>ROUND(D244*E244,2)</f>
        <v>5.3</v>
      </c>
      <c r="G244" s="60">
        <f t="shared" ref="G244" si="105">D244</f>
        <v>1</v>
      </c>
      <c r="H244" s="74"/>
      <c r="I244" s="12">
        <f>ROUND(G244*H244,2)</f>
        <v>0</v>
      </c>
      <c r="J244" s="73" t="str">
        <f t="shared" si="84"/>
        <v/>
      </c>
    </row>
    <row r="245" spans="1:10" x14ac:dyDescent="0.3">
      <c r="A245" s="75"/>
      <c r="B245" s="13"/>
      <c r="C245" s="14" t="s">
        <v>281</v>
      </c>
      <c r="D245" s="12">
        <v>1</v>
      </c>
      <c r="E245" s="15">
        <f>F244</f>
        <v>5.3</v>
      </c>
      <c r="F245" s="15">
        <f>ROUND(D245*E245,2)</f>
        <v>5.3</v>
      </c>
      <c r="G245" s="12">
        <v>1</v>
      </c>
      <c r="H245" s="15">
        <f>I244</f>
        <v>0</v>
      </c>
      <c r="I245" s="15">
        <f>ROUND(G245*H245,2)</f>
        <v>0</v>
      </c>
      <c r="J245" s="73" t="str">
        <f t="shared" si="84"/>
        <v/>
      </c>
    </row>
    <row r="246" spans="1:10" x14ac:dyDescent="0.3">
      <c r="A246" s="67" t="s">
        <v>282</v>
      </c>
      <c r="B246" s="22" t="s">
        <v>5</v>
      </c>
      <c r="C246" s="23" t="s">
        <v>245</v>
      </c>
      <c r="D246" s="24">
        <f t="shared" ref="D246:I246" si="106">D248</f>
        <v>1</v>
      </c>
      <c r="E246" s="24">
        <f t="shared" si="106"/>
        <v>5.3</v>
      </c>
      <c r="F246" s="24">
        <f t="shared" si="106"/>
        <v>5.3</v>
      </c>
      <c r="G246" s="24">
        <f t="shared" si="106"/>
        <v>1</v>
      </c>
      <c r="H246" s="24">
        <f t="shared" si="106"/>
        <v>0</v>
      </c>
      <c r="I246" s="24">
        <f t="shared" si="106"/>
        <v>0</v>
      </c>
      <c r="J246" s="73" t="str">
        <f t="shared" si="84"/>
        <v/>
      </c>
    </row>
    <row r="247" spans="1:10" x14ac:dyDescent="0.3">
      <c r="A247" s="57" t="s">
        <v>275</v>
      </c>
      <c r="B247" s="10" t="s">
        <v>10</v>
      </c>
      <c r="C247" s="11" t="s">
        <v>276</v>
      </c>
      <c r="D247" s="12">
        <v>1</v>
      </c>
      <c r="E247" s="12">
        <v>5.3</v>
      </c>
      <c r="F247" s="12">
        <f>ROUND(D247*E247,2)</f>
        <v>5.3</v>
      </c>
      <c r="G247" s="60">
        <f t="shared" ref="G247" si="107">D247</f>
        <v>1</v>
      </c>
      <c r="H247" s="74"/>
      <c r="I247" s="12">
        <f>ROUND(G247*H247,2)</f>
        <v>0</v>
      </c>
      <c r="J247" s="73" t="str">
        <f t="shared" si="84"/>
        <v/>
      </c>
    </row>
    <row r="248" spans="1:10" x14ac:dyDescent="0.3">
      <c r="A248" s="75"/>
      <c r="B248" s="13"/>
      <c r="C248" s="14" t="s">
        <v>283</v>
      </c>
      <c r="D248" s="12">
        <v>1</v>
      </c>
      <c r="E248" s="15">
        <f>F247</f>
        <v>5.3</v>
      </c>
      <c r="F248" s="15">
        <f>ROUND(D248*E248,2)</f>
        <v>5.3</v>
      </c>
      <c r="G248" s="12">
        <v>1</v>
      </c>
      <c r="H248" s="15">
        <f>I247</f>
        <v>0</v>
      </c>
      <c r="I248" s="15">
        <f>ROUND(G248*H248,2)</f>
        <v>0</v>
      </c>
      <c r="J248" s="73" t="str">
        <f t="shared" si="84"/>
        <v/>
      </c>
    </row>
    <row r="249" spans="1:10" x14ac:dyDescent="0.3">
      <c r="A249" s="67" t="s">
        <v>284</v>
      </c>
      <c r="B249" s="22" t="s">
        <v>5</v>
      </c>
      <c r="C249" s="23" t="s">
        <v>248</v>
      </c>
      <c r="D249" s="24">
        <f t="shared" ref="D249:I249" si="108">D262</f>
        <v>1</v>
      </c>
      <c r="E249" s="24">
        <f t="shared" si="108"/>
        <v>646.6</v>
      </c>
      <c r="F249" s="24">
        <f t="shared" si="108"/>
        <v>646.6</v>
      </c>
      <c r="G249" s="24">
        <f t="shared" si="108"/>
        <v>1</v>
      </c>
      <c r="H249" s="24">
        <f t="shared" si="108"/>
        <v>0</v>
      </c>
      <c r="I249" s="24">
        <f t="shared" si="108"/>
        <v>0</v>
      </c>
      <c r="J249" s="73" t="str">
        <f t="shared" si="84"/>
        <v/>
      </c>
    </row>
    <row r="250" spans="1:10" x14ac:dyDescent="0.3">
      <c r="A250" s="57" t="s">
        <v>275</v>
      </c>
      <c r="B250" s="10" t="s">
        <v>10</v>
      </c>
      <c r="C250" s="11" t="s">
        <v>276</v>
      </c>
      <c r="D250" s="12">
        <v>4</v>
      </c>
      <c r="E250" s="12">
        <v>5.3</v>
      </c>
      <c r="F250" s="12">
        <f t="shared" ref="F250:F262" si="109">ROUND(D250*E250,2)</f>
        <v>21.2</v>
      </c>
      <c r="G250" s="60">
        <f t="shared" ref="G250:G261" si="110">D250</f>
        <v>4</v>
      </c>
      <c r="H250" s="74"/>
      <c r="I250" s="12">
        <f t="shared" ref="I250:I262" si="111">ROUND(G250*H250,2)</f>
        <v>0</v>
      </c>
      <c r="J250" s="73" t="str">
        <f t="shared" si="84"/>
        <v/>
      </c>
    </row>
    <row r="251" spans="1:10" x14ac:dyDescent="0.3">
      <c r="A251" s="57" t="s">
        <v>277</v>
      </c>
      <c r="B251" s="10" t="s">
        <v>10</v>
      </c>
      <c r="C251" s="11" t="s">
        <v>278</v>
      </c>
      <c r="D251" s="12">
        <v>10</v>
      </c>
      <c r="E251" s="12">
        <v>5.3</v>
      </c>
      <c r="F251" s="12">
        <f t="shared" si="109"/>
        <v>53</v>
      </c>
      <c r="G251" s="60">
        <f t="shared" si="110"/>
        <v>10</v>
      </c>
      <c r="H251" s="74"/>
      <c r="I251" s="12">
        <f t="shared" si="111"/>
        <v>0</v>
      </c>
      <c r="J251" s="73" t="str">
        <f t="shared" si="84"/>
        <v/>
      </c>
    </row>
    <row r="252" spans="1:10" x14ac:dyDescent="0.3">
      <c r="A252" s="57" t="s">
        <v>285</v>
      </c>
      <c r="B252" s="10" t="s">
        <v>10</v>
      </c>
      <c r="C252" s="11" t="s">
        <v>286</v>
      </c>
      <c r="D252" s="12">
        <v>20</v>
      </c>
      <c r="E252" s="12">
        <v>5.3</v>
      </c>
      <c r="F252" s="12">
        <f t="shared" si="109"/>
        <v>106</v>
      </c>
      <c r="G252" s="60">
        <f t="shared" si="110"/>
        <v>20</v>
      </c>
      <c r="H252" s="74"/>
      <c r="I252" s="12">
        <f t="shared" si="111"/>
        <v>0</v>
      </c>
      <c r="J252" s="73" t="str">
        <f t="shared" si="84"/>
        <v/>
      </c>
    </row>
    <row r="253" spans="1:10" x14ac:dyDescent="0.3">
      <c r="A253" s="57" t="s">
        <v>287</v>
      </c>
      <c r="B253" s="10" t="s">
        <v>10</v>
      </c>
      <c r="C253" s="11" t="s">
        <v>288</v>
      </c>
      <c r="D253" s="12">
        <v>20</v>
      </c>
      <c r="E253" s="12">
        <v>5.3</v>
      </c>
      <c r="F253" s="12">
        <f t="shared" si="109"/>
        <v>106</v>
      </c>
      <c r="G253" s="60">
        <f t="shared" si="110"/>
        <v>20</v>
      </c>
      <c r="H253" s="74"/>
      <c r="I253" s="12">
        <f t="shared" si="111"/>
        <v>0</v>
      </c>
      <c r="J253" s="73" t="str">
        <f t="shared" si="84"/>
        <v/>
      </c>
    </row>
    <row r="254" spans="1:10" x14ac:dyDescent="0.3">
      <c r="A254" s="57" t="s">
        <v>289</v>
      </c>
      <c r="B254" s="10" t="s">
        <v>10</v>
      </c>
      <c r="C254" s="11" t="s">
        <v>290</v>
      </c>
      <c r="D254" s="12">
        <v>8</v>
      </c>
      <c r="E254" s="12">
        <v>15.9</v>
      </c>
      <c r="F254" s="12">
        <f t="shared" si="109"/>
        <v>127.2</v>
      </c>
      <c r="G254" s="60">
        <f t="shared" si="110"/>
        <v>8</v>
      </c>
      <c r="H254" s="74"/>
      <c r="I254" s="12">
        <f t="shared" si="111"/>
        <v>0</v>
      </c>
      <c r="J254" s="73" t="str">
        <f t="shared" si="84"/>
        <v/>
      </c>
    </row>
    <row r="255" spans="1:10" x14ac:dyDescent="0.3">
      <c r="A255" s="57" t="s">
        <v>291</v>
      </c>
      <c r="B255" s="10" t="s">
        <v>10</v>
      </c>
      <c r="C255" s="11" t="s">
        <v>292</v>
      </c>
      <c r="D255" s="12">
        <v>6</v>
      </c>
      <c r="E255" s="12">
        <v>4.24</v>
      </c>
      <c r="F255" s="12">
        <f t="shared" si="109"/>
        <v>25.44</v>
      </c>
      <c r="G255" s="60">
        <f t="shared" si="110"/>
        <v>6</v>
      </c>
      <c r="H255" s="74"/>
      <c r="I255" s="12">
        <f t="shared" si="111"/>
        <v>0</v>
      </c>
      <c r="J255" s="73" t="str">
        <f t="shared" si="84"/>
        <v/>
      </c>
    </row>
    <row r="256" spans="1:10" x14ac:dyDescent="0.3">
      <c r="A256" s="57" t="s">
        <v>293</v>
      </c>
      <c r="B256" s="10" t="s">
        <v>10</v>
      </c>
      <c r="C256" s="11" t="s">
        <v>294</v>
      </c>
      <c r="D256" s="12">
        <v>2</v>
      </c>
      <c r="E256" s="12">
        <v>2.12</v>
      </c>
      <c r="F256" s="12">
        <f t="shared" si="109"/>
        <v>4.24</v>
      </c>
      <c r="G256" s="60">
        <f t="shared" si="110"/>
        <v>2</v>
      </c>
      <c r="H256" s="74"/>
      <c r="I256" s="12">
        <f t="shared" si="111"/>
        <v>0</v>
      </c>
      <c r="J256" s="73" t="str">
        <f t="shared" si="84"/>
        <v/>
      </c>
    </row>
    <row r="257" spans="1:10" x14ac:dyDescent="0.3">
      <c r="A257" s="57" t="s">
        <v>295</v>
      </c>
      <c r="B257" s="10" t="s">
        <v>10</v>
      </c>
      <c r="C257" s="11" t="s">
        <v>296</v>
      </c>
      <c r="D257" s="12">
        <v>2</v>
      </c>
      <c r="E257" s="12">
        <v>26.5</v>
      </c>
      <c r="F257" s="12">
        <f t="shared" si="109"/>
        <v>53</v>
      </c>
      <c r="G257" s="60">
        <f t="shared" si="110"/>
        <v>2</v>
      </c>
      <c r="H257" s="74"/>
      <c r="I257" s="12">
        <f t="shared" si="111"/>
        <v>0</v>
      </c>
      <c r="J257" s="73" t="str">
        <f t="shared" si="84"/>
        <v/>
      </c>
    </row>
    <row r="258" spans="1:10" x14ac:dyDescent="0.3">
      <c r="A258" s="57" t="s">
        <v>297</v>
      </c>
      <c r="B258" s="10" t="s">
        <v>10</v>
      </c>
      <c r="C258" s="11" t="s">
        <v>223</v>
      </c>
      <c r="D258" s="12">
        <v>10</v>
      </c>
      <c r="E258" s="12">
        <v>2.12</v>
      </c>
      <c r="F258" s="12">
        <f t="shared" si="109"/>
        <v>21.2</v>
      </c>
      <c r="G258" s="60">
        <f t="shared" si="110"/>
        <v>10</v>
      </c>
      <c r="H258" s="74"/>
      <c r="I258" s="12">
        <f t="shared" si="111"/>
        <v>0</v>
      </c>
      <c r="J258" s="73" t="str">
        <f t="shared" si="84"/>
        <v/>
      </c>
    </row>
    <row r="259" spans="1:10" x14ac:dyDescent="0.3">
      <c r="A259" s="57" t="s">
        <v>298</v>
      </c>
      <c r="B259" s="10" t="s">
        <v>10</v>
      </c>
      <c r="C259" s="11" t="s">
        <v>299</v>
      </c>
      <c r="D259" s="12">
        <v>10</v>
      </c>
      <c r="E259" s="12">
        <v>2.12</v>
      </c>
      <c r="F259" s="12">
        <f t="shared" si="109"/>
        <v>21.2</v>
      </c>
      <c r="G259" s="60">
        <f t="shared" si="110"/>
        <v>10</v>
      </c>
      <c r="H259" s="74"/>
      <c r="I259" s="12">
        <f t="shared" si="111"/>
        <v>0</v>
      </c>
      <c r="J259" s="73" t="str">
        <f t="shared" si="84"/>
        <v/>
      </c>
    </row>
    <row r="260" spans="1:10" x14ac:dyDescent="0.3">
      <c r="A260" s="57" t="s">
        <v>300</v>
      </c>
      <c r="B260" s="10" t="s">
        <v>10</v>
      </c>
      <c r="C260" s="11" t="s">
        <v>227</v>
      </c>
      <c r="D260" s="12">
        <v>4</v>
      </c>
      <c r="E260" s="12">
        <v>5.3</v>
      </c>
      <c r="F260" s="12">
        <f t="shared" si="109"/>
        <v>21.2</v>
      </c>
      <c r="G260" s="60">
        <f t="shared" si="110"/>
        <v>4</v>
      </c>
      <c r="H260" s="74"/>
      <c r="I260" s="12">
        <f t="shared" si="111"/>
        <v>0</v>
      </c>
      <c r="J260" s="73" t="str">
        <f t="shared" si="84"/>
        <v/>
      </c>
    </row>
    <row r="261" spans="1:10" x14ac:dyDescent="0.3">
      <c r="A261" s="57" t="s">
        <v>301</v>
      </c>
      <c r="B261" s="10" t="s">
        <v>10</v>
      </c>
      <c r="C261" s="11" t="s">
        <v>302</v>
      </c>
      <c r="D261" s="12">
        <v>2</v>
      </c>
      <c r="E261" s="12">
        <v>43.46</v>
      </c>
      <c r="F261" s="12">
        <f t="shared" si="109"/>
        <v>86.92</v>
      </c>
      <c r="G261" s="60">
        <f t="shared" si="110"/>
        <v>2</v>
      </c>
      <c r="H261" s="74"/>
      <c r="I261" s="12">
        <f t="shared" si="111"/>
        <v>0</v>
      </c>
      <c r="J261" s="73" t="str">
        <f t="shared" si="84"/>
        <v/>
      </c>
    </row>
    <row r="262" spans="1:10" x14ac:dyDescent="0.3">
      <c r="A262" s="75"/>
      <c r="B262" s="13"/>
      <c r="C262" s="14" t="s">
        <v>303</v>
      </c>
      <c r="D262" s="12">
        <v>1</v>
      </c>
      <c r="E262" s="15">
        <f>SUM(F250:F261)</f>
        <v>646.6</v>
      </c>
      <c r="F262" s="15">
        <f t="shared" si="109"/>
        <v>646.6</v>
      </c>
      <c r="G262" s="12">
        <v>1</v>
      </c>
      <c r="H262" s="15">
        <f>SUM(I250:I261)</f>
        <v>0</v>
      </c>
      <c r="I262" s="15">
        <f t="shared" si="111"/>
        <v>0</v>
      </c>
      <c r="J262" s="73" t="str">
        <f t="shared" si="84"/>
        <v/>
      </c>
    </row>
    <row r="263" spans="1:10" x14ac:dyDescent="0.3">
      <c r="A263" s="67" t="s">
        <v>304</v>
      </c>
      <c r="B263" s="22" t="s">
        <v>5</v>
      </c>
      <c r="C263" s="23" t="s">
        <v>251</v>
      </c>
      <c r="D263" s="24">
        <f t="shared" ref="D263:I263" si="112">D267</f>
        <v>1</v>
      </c>
      <c r="E263" s="24">
        <f t="shared" si="112"/>
        <v>296.8</v>
      </c>
      <c r="F263" s="24">
        <f t="shared" si="112"/>
        <v>296.8</v>
      </c>
      <c r="G263" s="24">
        <f t="shared" si="112"/>
        <v>1</v>
      </c>
      <c r="H263" s="24">
        <f t="shared" si="112"/>
        <v>0</v>
      </c>
      <c r="I263" s="24">
        <f t="shared" si="112"/>
        <v>0</v>
      </c>
      <c r="J263" s="73" t="str">
        <f t="shared" ref="J263:J326" si="113">IF(AND(H263&lt;&gt;"",H263&gt;E263),"VALOR MAYOR DEL PERMITIDO","")</f>
        <v/>
      </c>
    </row>
    <row r="264" spans="1:10" x14ac:dyDescent="0.3">
      <c r="A264" s="57" t="s">
        <v>295</v>
      </c>
      <c r="B264" s="10" t="s">
        <v>10</v>
      </c>
      <c r="C264" s="11" t="s">
        <v>296</v>
      </c>
      <c r="D264" s="12">
        <v>2</v>
      </c>
      <c r="E264" s="12">
        <v>26.5</v>
      </c>
      <c r="F264" s="12">
        <f>ROUND(D264*E264,2)</f>
        <v>53</v>
      </c>
      <c r="G264" s="60">
        <f t="shared" ref="G264:G266" si="114">D264</f>
        <v>2</v>
      </c>
      <c r="H264" s="74"/>
      <c r="I264" s="12">
        <f>ROUND(G264*H264,2)</f>
        <v>0</v>
      </c>
      <c r="J264" s="73" t="str">
        <f t="shared" si="113"/>
        <v/>
      </c>
    </row>
    <row r="265" spans="1:10" x14ac:dyDescent="0.3">
      <c r="A265" s="57" t="s">
        <v>305</v>
      </c>
      <c r="B265" s="10" t="s">
        <v>10</v>
      </c>
      <c r="C265" s="11" t="s">
        <v>306</v>
      </c>
      <c r="D265" s="12">
        <v>1</v>
      </c>
      <c r="E265" s="12">
        <v>5.3</v>
      </c>
      <c r="F265" s="12">
        <f>ROUND(D265*E265,2)</f>
        <v>5.3</v>
      </c>
      <c r="G265" s="60">
        <f t="shared" si="114"/>
        <v>1</v>
      </c>
      <c r="H265" s="74"/>
      <c r="I265" s="12">
        <f>ROUND(G265*H265,2)</f>
        <v>0</v>
      </c>
      <c r="J265" s="73" t="str">
        <f t="shared" si="113"/>
        <v/>
      </c>
    </row>
    <row r="266" spans="1:10" x14ac:dyDescent="0.3">
      <c r="A266" s="57" t="s">
        <v>307</v>
      </c>
      <c r="B266" s="10" t="s">
        <v>10</v>
      </c>
      <c r="C266" s="11" t="s">
        <v>308</v>
      </c>
      <c r="D266" s="12">
        <v>15</v>
      </c>
      <c r="E266" s="12">
        <v>15.9</v>
      </c>
      <c r="F266" s="12">
        <f>ROUND(D266*E266,2)</f>
        <v>238.5</v>
      </c>
      <c r="G266" s="60">
        <f t="shared" si="114"/>
        <v>15</v>
      </c>
      <c r="H266" s="74"/>
      <c r="I266" s="12">
        <f>ROUND(G266*H266,2)</f>
        <v>0</v>
      </c>
      <c r="J266" s="73" t="str">
        <f t="shared" si="113"/>
        <v/>
      </c>
    </row>
    <row r="267" spans="1:10" x14ac:dyDescent="0.3">
      <c r="A267" s="75"/>
      <c r="B267" s="13"/>
      <c r="C267" s="14" t="s">
        <v>309</v>
      </c>
      <c r="D267" s="12">
        <v>1</v>
      </c>
      <c r="E267" s="15">
        <f>SUM(F264:F266)</f>
        <v>296.8</v>
      </c>
      <c r="F267" s="15">
        <f>ROUND(D267*E267,2)</f>
        <v>296.8</v>
      </c>
      <c r="G267" s="12">
        <v>1</v>
      </c>
      <c r="H267" s="15">
        <f>SUM(I264:I266)</f>
        <v>0</v>
      </c>
      <c r="I267" s="15">
        <f>ROUND(G267*H267,2)</f>
        <v>0</v>
      </c>
      <c r="J267" s="73" t="str">
        <f t="shared" si="113"/>
        <v/>
      </c>
    </row>
    <row r="268" spans="1:10" x14ac:dyDescent="0.3">
      <c r="A268" s="67" t="s">
        <v>310</v>
      </c>
      <c r="B268" s="22" t="s">
        <v>5</v>
      </c>
      <c r="C268" s="23" t="s">
        <v>254</v>
      </c>
      <c r="D268" s="24">
        <f t="shared" ref="D268:I268" si="115">D272</f>
        <v>1</v>
      </c>
      <c r="E268" s="24">
        <f t="shared" si="115"/>
        <v>296.8</v>
      </c>
      <c r="F268" s="24">
        <f t="shared" si="115"/>
        <v>296.8</v>
      </c>
      <c r="G268" s="24">
        <f t="shared" si="115"/>
        <v>1</v>
      </c>
      <c r="H268" s="24">
        <f t="shared" si="115"/>
        <v>0</v>
      </c>
      <c r="I268" s="24">
        <f t="shared" si="115"/>
        <v>0</v>
      </c>
      <c r="J268" s="73" t="str">
        <f t="shared" si="113"/>
        <v/>
      </c>
    </row>
    <row r="269" spans="1:10" x14ac:dyDescent="0.3">
      <c r="A269" s="57" t="s">
        <v>295</v>
      </c>
      <c r="B269" s="10" t="s">
        <v>10</v>
      </c>
      <c r="C269" s="11" t="s">
        <v>296</v>
      </c>
      <c r="D269" s="12">
        <v>2</v>
      </c>
      <c r="E269" s="12">
        <v>26.5</v>
      </c>
      <c r="F269" s="12">
        <f>ROUND(D269*E269,2)</f>
        <v>53</v>
      </c>
      <c r="G269" s="60">
        <f t="shared" ref="G269:G271" si="116">D269</f>
        <v>2</v>
      </c>
      <c r="H269" s="74"/>
      <c r="I269" s="12">
        <f>ROUND(G269*H269,2)</f>
        <v>0</v>
      </c>
      <c r="J269" s="73" t="str">
        <f t="shared" si="113"/>
        <v/>
      </c>
    </row>
    <row r="270" spans="1:10" x14ac:dyDescent="0.3">
      <c r="A270" s="57" t="s">
        <v>305</v>
      </c>
      <c r="B270" s="10" t="s">
        <v>10</v>
      </c>
      <c r="C270" s="11" t="s">
        <v>306</v>
      </c>
      <c r="D270" s="12">
        <v>1</v>
      </c>
      <c r="E270" s="12">
        <v>5.3</v>
      </c>
      <c r="F270" s="12">
        <f>ROUND(D270*E270,2)</f>
        <v>5.3</v>
      </c>
      <c r="G270" s="60">
        <f t="shared" si="116"/>
        <v>1</v>
      </c>
      <c r="H270" s="74"/>
      <c r="I270" s="12">
        <f>ROUND(G270*H270,2)</f>
        <v>0</v>
      </c>
      <c r="J270" s="73" t="str">
        <f t="shared" si="113"/>
        <v/>
      </c>
    </row>
    <row r="271" spans="1:10" x14ac:dyDescent="0.3">
      <c r="A271" s="57" t="s">
        <v>307</v>
      </c>
      <c r="B271" s="10" t="s">
        <v>10</v>
      </c>
      <c r="C271" s="11" t="s">
        <v>308</v>
      </c>
      <c r="D271" s="12">
        <v>15</v>
      </c>
      <c r="E271" s="12">
        <v>15.9</v>
      </c>
      <c r="F271" s="12">
        <f>ROUND(D271*E271,2)</f>
        <v>238.5</v>
      </c>
      <c r="G271" s="60">
        <f t="shared" si="116"/>
        <v>15</v>
      </c>
      <c r="H271" s="74"/>
      <c r="I271" s="12">
        <f>ROUND(G271*H271,2)</f>
        <v>0</v>
      </c>
      <c r="J271" s="73" t="str">
        <f t="shared" si="113"/>
        <v/>
      </c>
    </row>
    <row r="272" spans="1:10" x14ac:dyDescent="0.3">
      <c r="A272" s="75"/>
      <c r="B272" s="13"/>
      <c r="C272" s="14" t="s">
        <v>311</v>
      </c>
      <c r="D272" s="12">
        <v>1</v>
      </c>
      <c r="E272" s="15">
        <f>SUM(F269:F271)</f>
        <v>296.8</v>
      </c>
      <c r="F272" s="15">
        <f>ROUND(D272*E272,2)</f>
        <v>296.8</v>
      </c>
      <c r="G272" s="12">
        <v>1</v>
      </c>
      <c r="H272" s="15">
        <f>SUM(I269:I271)</f>
        <v>0</v>
      </c>
      <c r="I272" s="15">
        <f>ROUND(G272*H272,2)</f>
        <v>0</v>
      </c>
      <c r="J272" s="73" t="str">
        <f t="shared" si="113"/>
        <v/>
      </c>
    </row>
    <row r="273" spans="1:10" x14ac:dyDescent="0.3">
      <c r="A273" s="67" t="s">
        <v>312</v>
      </c>
      <c r="B273" s="22" t="s">
        <v>5</v>
      </c>
      <c r="C273" s="23" t="s">
        <v>257</v>
      </c>
      <c r="D273" s="24">
        <f t="shared" ref="D273:I273" si="117">D276</f>
        <v>1</v>
      </c>
      <c r="E273" s="24">
        <f t="shared" si="117"/>
        <v>249.1</v>
      </c>
      <c r="F273" s="24">
        <f t="shared" si="117"/>
        <v>249.1</v>
      </c>
      <c r="G273" s="24">
        <f t="shared" si="117"/>
        <v>1</v>
      </c>
      <c r="H273" s="24">
        <f t="shared" si="117"/>
        <v>0</v>
      </c>
      <c r="I273" s="24">
        <f t="shared" si="117"/>
        <v>0</v>
      </c>
      <c r="J273" s="73" t="str">
        <f t="shared" si="113"/>
        <v/>
      </c>
    </row>
    <row r="274" spans="1:10" x14ac:dyDescent="0.3">
      <c r="A274" s="57" t="s">
        <v>305</v>
      </c>
      <c r="B274" s="10" t="s">
        <v>10</v>
      </c>
      <c r="C274" s="11" t="s">
        <v>306</v>
      </c>
      <c r="D274" s="12">
        <v>2</v>
      </c>
      <c r="E274" s="12">
        <v>5.3</v>
      </c>
      <c r="F274" s="12">
        <f>ROUND(D274*E274,2)</f>
        <v>10.6</v>
      </c>
      <c r="G274" s="60">
        <f t="shared" ref="G274:G275" si="118">D274</f>
        <v>2</v>
      </c>
      <c r="H274" s="74"/>
      <c r="I274" s="12">
        <f>ROUND(G274*H274,2)</f>
        <v>0</v>
      </c>
      <c r="J274" s="73" t="str">
        <f t="shared" si="113"/>
        <v/>
      </c>
    </row>
    <row r="275" spans="1:10" x14ac:dyDescent="0.3">
      <c r="A275" s="57" t="s">
        <v>307</v>
      </c>
      <c r="B275" s="10" t="s">
        <v>10</v>
      </c>
      <c r="C275" s="11" t="s">
        <v>308</v>
      </c>
      <c r="D275" s="12">
        <v>15</v>
      </c>
      <c r="E275" s="12">
        <v>15.9</v>
      </c>
      <c r="F275" s="12">
        <f>ROUND(D275*E275,2)</f>
        <v>238.5</v>
      </c>
      <c r="G275" s="60">
        <f t="shared" si="118"/>
        <v>15</v>
      </c>
      <c r="H275" s="74"/>
      <c r="I275" s="12">
        <f>ROUND(G275*H275,2)</f>
        <v>0</v>
      </c>
      <c r="J275" s="73" t="str">
        <f t="shared" si="113"/>
        <v/>
      </c>
    </row>
    <row r="276" spans="1:10" x14ac:dyDescent="0.3">
      <c r="A276" s="75"/>
      <c r="B276" s="13"/>
      <c r="C276" s="14" t="s">
        <v>313</v>
      </c>
      <c r="D276" s="12">
        <v>1</v>
      </c>
      <c r="E276" s="15">
        <f>SUM(F274:F275)</f>
        <v>249.1</v>
      </c>
      <c r="F276" s="15">
        <f>ROUND(D276*E276,2)</f>
        <v>249.1</v>
      </c>
      <c r="G276" s="12">
        <v>1</v>
      </c>
      <c r="H276" s="15">
        <f>SUM(I274:I275)</f>
        <v>0</v>
      </c>
      <c r="I276" s="15">
        <f>ROUND(G276*H276,2)</f>
        <v>0</v>
      </c>
      <c r="J276" s="73" t="str">
        <f t="shared" si="113"/>
        <v/>
      </c>
    </row>
    <row r="277" spans="1:10" x14ac:dyDescent="0.3">
      <c r="A277" s="67" t="s">
        <v>314</v>
      </c>
      <c r="B277" s="22" t="s">
        <v>5</v>
      </c>
      <c r="C277" s="23" t="s">
        <v>260</v>
      </c>
      <c r="D277" s="24">
        <f t="shared" ref="D277:I277" si="119">D280</f>
        <v>1</v>
      </c>
      <c r="E277" s="24">
        <f t="shared" si="119"/>
        <v>249.1</v>
      </c>
      <c r="F277" s="24">
        <f t="shared" si="119"/>
        <v>249.1</v>
      </c>
      <c r="G277" s="24">
        <f t="shared" si="119"/>
        <v>1</v>
      </c>
      <c r="H277" s="24">
        <f t="shared" si="119"/>
        <v>0</v>
      </c>
      <c r="I277" s="24">
        <f t="shared" si="119"/>
        <v>0</v>
      </c>
      <c r="J277" s="73" t="str">
        <f t="shared" si="113"/>
        <v/>
      </c>
    </row>
    <row r="278" spans="1:10" x14ac:dyDescent="0.3">
      <c r="A278" s="57" t="s">
        <v>305</v>
      </c>
      <c r="B278" s="10" t="s">
        <v>10</v>
      </c>
      <c r="C278" s="11" t="s">
        <v>306</v>
      </c>
      <c r="D278" s="12">
        <v>2</v>
      </c>
      <c r="E278" s="12">
        <v>5.3</v>
      </c>
      <c r="F278" s="12">
        <f>ROUND(D278*E278,2)</f>
        <v>10.6</v>
      </c>
      <c r="G278" s="60">
        <f t="shared" ref="G278:G279" si="120">D278</f>
        <v>2</v>
      </c>
      <c r="H278" s="74"/>
      <c r="I278" s="12">
        <f>ROUND(G278*H278,2)</f>
        <v>0</v>
      </c>
      <c r="J278" s="73" t="str">
        <f t="shared" si="113"/>
        <v/>
      </c>
    </row>
    <row r="279" spans="1:10" x14ac:dyDescent="0.3">
      <c r="A279" s="57" t="s">
        <v>307</v>
      </c>
      <c r="B279" s="10" t="s">
        <v>10</v>
      </c>
      <c r="C279" s="11" t="s">
        <v>308</v>
      </c>
      <c r="D279" s="12">
        <v>15</v>
      </c>
      <c r="E279" s="12">
        <v>15.9</v>
      </c>
      <c r="F279" s="12">
        <f>ROUND(D279*E279,2)</f>
        <v>238.5</v>
      </c>
      <c r="G279" s="60">
        <f t="shared" si="120"/>
        <v>15</v>
      </c>
      <c r="H279" s="74"/>
      <c r="I279" s="12">
        <f>ROUND(G279*H279,2)</f>
        <v>0</v>
      </c>
      <c r="J279" s="73" t="str">
        <f t="shared" si="113"/>
        <v/>
      </c>
    </row>
    <row r="280" spans="1:10" x14ac:dyDescent="0.3">
      <c r="A280" s="75"/>
      <c r="B280" s="13"/>
      <c r="C280" s="14" t="s">
        <v>315</v>
      </c>
      <c r="D280" s="12">
        <v>1</v>
      </c>
      <c r="E280" s="15">
        <f>SUM(F278:F279)</f>
        <v>249.1</v>
      </c>
      <c r="F280" s="15">
        <f>ROUND(D280*E280,2)</f>
        <v>249.1</v>
      </c>
      <c r="G280" s="12">
        <v>1</v>
      </c>
      <c r="H280" s="15">
        <f>SUM(I278:I279)</f>
        <v>0</v>
      </c>
      <c r="I280" s="15">
        <f>ROUND(G280*H280,2)</f>
        <v>0</v>
      </c>
      <c r="J280" s="73" t="str">
        <f t="shared" si="113"/>
        <v/>
      </c>
    </row>
    <row r="281" spans="1:10" x14ac:dyDescent="0.3">
      <c r="A281" s="67" t="s">
        <v>316</v>
      </c>
      <c r="B281" s="22" t="s">
        <v>5</v>
      </c>
      <c r="C281" s="23" t="s">
        <v>263</v>
      </c>
      <c r="D281" s="24">
        <f t="shared" ref="D281:I281" si="121">D284</f>
        <v>1</v>
      </c>
      <c r="E281" s="24">
        <f t="shared" si="121"/>
        <v>249.1</v>
      </c>
      <c r="F281" s="24">
        <f t="shared" si="121"/>
        <v>249.1</v>
      </c>
      <c r="G281" s="24">
        <f t="shared" si="121"/>
        <v>1</v>
      </c>
      <c r="H281" s="24">
        <f t="shared" si="121"/>
        <v>0</v>
      </c>
      <c r="I281" s="24">
        <f t="shared" si="121"/>
        <v>0</v>
      </c>
      <c r="J281" s="73" t="str">
        <f t="shared" si="113"/>
        <v/>
      </c>
    </row>
    <row r="282" spans="1:10" x14ac:dyDescent="0.3">
      <c r="A282" s="57" t="s">
        <v>305</v>
      </c>
      <c r="B282" s="10" t="s">
        <v>10</v>
      </c>
      <c r="C282" s="11" t="s">
        <v>306</v>
      </c>
      <c r="D282" s="12">
        <v>2</v>
      </c>
      <c r="E282" s="12">
        <v>5.3</v>
      </c>
      <c r="F282" s="12">
        <f>ROUND(D282*E282,2)</f>
        <v>10.6</v>
      </c>
      <c r="G282" s="60">
        <f t="shared" ref="G282:G283" si="122">D282</f>
        <v>2</v>
      </c>
      <c r="H282" s="74"/>
      <c r="I282" s="12">
        <f>ROUND(G282*H282,2)</f>
        <v>0</v>
      </c>
      <c r="J282" s="73" t="str">
        <f t="shared" si="113"/>
        <v/>
      </c>
    </row>
    <row r="283" spans="1:10" x14ac:dyDescent="0.3">
      <c r="A283" s="57" t="s">
        <v>307</v>
      </c>
      <c r="B283" s="10" t="s">
        <v>10</v>
      </c>
      <c r="C283" s="11" t="s">
        <v>308</v>
      </c>
      <c r="D283" s="12">
        <v>15</v>
      </c>
      <c r="E283" s="12">
        <v>15.9</v>
      </c>
      <c r="F283" s="12">
        <f>ROUND(D283*E283,2)</f>
        <v>238.5</v>
      </c>
      <c r="G283" s="60">
        <f t="shared" si="122"/>
        <v>15</v>
      </c>
      <c r="H283" s="74"/>
      <c r="I283" s="12">
        <f>ROUND(G283*H283,2)</f>
        <v>0</v>
      </c>
      <c r="J283" s="73" t="str">
        <f t="shared" si="113"/>
        <v/>
      </c>
    </row>
    <row r="284" spans="1:10" x14ac:dyDescent="0.3">
      <c r="A284" s="75"/>
      <c r="B284" s="13"/>
      <c r="C284" s="14" t="s">
        <v>317</v>
      </c>
      <c r="D284" s="12">
        <v>1</v>
      </c>
      <c r="E284" s="15">
        <f>SUM(F282:F283)</f>
        <v>249.1</v>
      </c>
      <c r="F284" s="15">
        <f>ROUND(D284*E284,2)</f>
        <v>249.1</v>
      </c>
      <c r="G284" s="12">
        <v>1</v>
      </c>
      <c r="H284" s="15">
        <f>SUM(I282:I283)</f>
        <v>0</v>
      </c>
      <c r="I284" s="15">
        <f>ROUND(G284*H284,2)</f>
        <v>0</v>
      </c>
      <c r="J284" s="73" t="str">
        <f t="shared" si="113"/>
        <v/>
      </c>
    </row>
    <row r="285" spans="1:10" x14ac:dyDescent="0.3">
      <c r="A285" s="75"/>
      <c r="B285" s="13"/>
      <c r="C285" s="14" t="s">
        <v>318</v>
      </c>
      <c r="D285" s="12">
        <v>1</v>
      </c>
      <c r="E285" s="15">
        <f>F233+F234+F238+F239+F243+F246+F249+F263+F268+F273+F277+F281</f>
        <v>4701.1000000000004</v>
      </c>
      <c r="F285" s="15">
        <f>ROUND(D285*E285,2)</f>
        <v>4701.1000000000004</v>
      </c>
      <c r="G285" s="12">
        <v>1</v>
      </c>
      <c r="H285" s="15">
        <f>I233+I234+I238+I239+I243+I246+I249+I263+I268+I273+I277+I281</f>
        <v>0</v>
      </c>
      <c r="I285" s="15">
        <f>ROUND(G285*H285,2)</f>
        <v>0</v>
      </c>
      <c r="J285" s="73" t="str">
        <f t="shared" si="113"/>
        <v/>
      </c>
    </row>
    <row r="286" spans="1:10" x14ac:dyDescent="0.3">
      <c r="A286" s="66" t="s">
        <v>319</v>
      </c>
      <c r="B286" s="19" t="s">
        <v>5</v>
      </c>
      <c r="C286" s="20" t="s">
        <v>320</v>
      </c>
      <c r="D286" s="21">
        <f t="shared" ref="D286:I286" si="123">D348</f>
        <v>1</v>
      </c>
      <c r="E286" s="21">
        <f t="shared" si="123"/>
        <v>6392.86</v>
      </c>
      <c r="F286" s="21">
        <f t="shared" si="123"/>
        <v>6392.86</v>
      </c>
      <c r="G286" s="21">
        <f t="shared" si="123"/>
        <v>1</v>
      </c>
      <c r="H286" s="21">
        <f t="shared" si="123"/>
        <v>0</v>
      </c>
      <c r="I286" s="21">
        <f t="shared" si="123"/>
        <v>0</v>
      </c>
      <c r="J286" s="73" t="str">
        <f t="shared" si="113"/>
        <v/>
      </c>
    </row>
    <row r="287" spans="1:10" x14ac:dyDescent="0.3">
      <c r="A287" s="57" t="s">
        <v>321</v>
      </c>
      <c r="B287" s="10" t="s">
        <v>10</v>
      </c>
      <c r="C287" s="11" t="s">
        <v>322</v>
      </c>
      <c r="D287" s="12">
        <v>1</v>
      </c>
      <c r="E287" s="12">
        <v>1590</v>
      </c>
      <c r="F287" s="12">
        <f>ROUND(D287*E287,2)</f>
        <v>1590</v>
      </c>
      <c r="G287" s="60">
        <f t="shared" ref="G287" si="124">D287</f>
        <v>1</v>
      </c>
      <c r="H287" s="74"/>
      <c r="I287" s="12">
        <f>ROUND(G287*H287,2)</f>
        <v>0</v>
      </c>
      <c r="J287" s="73" t="str">
        <f t="shared" si="113"/>
        <v/>
      </c>
    </row>
    <row r="288" spans="1:10" x14ac:dyDescent="0.3">
      <c r="A288" s="67" t="s">
        <v>323</v>
      </c>
      <c r="B288" s="22" t="s">
        <v>5</v>
      </c>
      <c r="C288" s="23" t="s">
        <v>197</v>
      </c>
      <c r="D288" s="24">
        <f t="shared" ref="D288:I288" si="125">D291</f>
        <v>1</v>
      </c>
      <c r="E288" s="24">
        <f t="shared" si="125"/>
        <v>922.2</v>
      </c>
      <c r="F288" s="24">
        <f t="shared" si="125"/>
        <v>922.2</v>
      </c>
      <c r="G288" s="24">
        <f t="shared" si="125"/>
        <v>1</v>
      </c>
      <c r="H288" s="24">
        <f t="shared" si="125"/>
        <v>0</v>
      </c>
      <c r="I288" s="24">
        <f t="shared" si="125"/>
        <v>0</v>
      </c>
      <c r="J288" s="73" t="str">
        <f t="shared" si="113"/>
        <v/>
      </c>
    </row>
    <row r="289" spans="1:10" x14ac:dyDescent="0.3">
      <c r="A289" s="57" t="s">
        <v>324</v>
      </c>
      <c r="B289" s="10" t="s">
        <v>10</v>
      </c>
      <c r="C289" s="11" t="s">
        <v>199</v>
      </c>
      <c r="D289" s="12">
        <v>1</v>
      </c>
      <c r="E289" s="12">
        <v>551.20000000000005</v>
      </c>
      <c r="F289" s="12">
        <f>ROUND(D289*E289,2)</f>
        <v>551.20000000000005</v>
      </c>
      <c r="G289" s="60">
        <f t="shared" ref="G289:G290" si="126">D289</f>
        <v>1</v>
      </c>
      <c r="H289" s="74"/>
      <c r="I289" s="12">
        <f>ROUND(G289*H289,2)</f>
        <v>0</v>
      </c>
      <c r="J289" s="73" t="str">
        <f t="shared" si="113"/>
        <v/>
      </c>
    </row>
    <row r="290" spans="1:10" x14ac:dyDescent="0.3">
      <c r="A290" s="57" t="s">
        <v>325</v>
      </c>
      <c r="B290" s="10" t="s">
        <v>10</v>
      </c>
      <c r="C290" s="11" t="s">
        <v>201</v>
      </c>
      <c r="D290" s="12">
        <v>1</v>
      </c>
      <c r="E290" s="12">
        <v>371</v>
      </c>
      <c r="F290" s="12">
        <f>ROUND(D290*E290,2)</f>
        <v>371</v>
      </c>
      <c r="G290" s="60">
        <f t="shared" si="126"/>
        <v>1</v>
      </c>
      <c r="H290" s="74"/>
      <c r="I290" s="12">
        <f>ROUND(G290*H290,2)</f>
        <v>0</v>
      </c>
      <c r="J290" s="73" t="str">
        <f t="shared" si="113"/>
        <v/>
      </c>
    </row>
    <row r="291" spans="1:10" x14ac:dyDescent="0.3">
      <c r="A291" s="75"/>
      <c r="B291" s="13"/>
      <c r="C291" s="14" t="s">
        <v>326</v>
      </c>
      <c r="D291" s="12">
        <v>1</v>
      </c>
      <c r="E291" s="15">
        <f>SUM(F289:F290)</f>
        <v>922.2</v>
      </c>
      <c r="F291" s="15">
        <f>ROUND(D291*E291,2)</f>
        <v>922.2</v>
      </c>
      <c r="G291" s="12">
        <v>1</v>
      </c>
      <c r="H291" s="15">
        <f>SUM(I289:I290)</f>
        <v>0</v>
      </c>
      <c r="I291" s="15">
        <f>ROUND(G291*H291,2)</f>
        <v>0</v>
      </c>
      <c r="J291" s="73" t="str">
        <f t="shared" si="113"/>
        <v/>
      </c>
    </row>
    <row r="292" spans="1:10" x14ac:dyDescent="0.3">
      <c r="A292" s="57" t="s">
        <v>327</v>
      </c>
      <c r="B292" s="10" t="s">
        <v>10</v>
      </c>
      <c r="C292" s="11" t="s">
        <v>328</v>
      </c>
      <c r="D292" s="12">
        <v>1</v>
      </c>
      <c r="E292" s="12">
        <v>190.8</v>
      </c>
      <c r="F292" s="12">
        <f>ROUND(D292*E292,2)</f>
        <v>190.8</v>
      </c>
      <c r="G292" s="12">
        <v>1</v>
      </c>
      <c r="H292" s="74"/>
      <c r="I292" s="12">
        <f>ROUND(G292*H292,2)</f>
        <v>0</v>
      </c>
      <c r="J292" s="73" t="str">
        <f t="shared" si="113"/>
        <v/>
      </c>
    </row>
    <row r="293" spans="1:10" x14ac:dyDescent="0.3">
      <c r="A293" s="67" t="s">
        <v>329</v>
      </c>
      <c r="B293" s="22" t="s">
        <v>5</v>
      </c>
      <c r="C293" s="23" t="s">
        <v>206</v>
      </c>
      <c r="D293" s="24">
        <f t="shared" ref="D293:I293" si="127">D296</f>
        <v>1</v>
      </c>
      <c r="E293" s="24">
        <f t="shared" si="127"/>
        <v>318</v>
      </c>
      <c r="F293" s="24">
        <f t="shared" si="127"/>
        <v>318</v>
      </c>
      <c r="G293" s="24">
        <f t="shared" si="127"/>
        <v>1</v>
      </c>
      <c r="H293" s="24">
        <f t="shared" si="127"/>
        <v>0</v>
      </c>
      <c r="I293" s="24">
        <f t="shared" si="127"/>
        <v>0</v>
      </c>
      <c r="J293" s="73" t="str">
        <f t="shared" si="113"/>
        <v/>
      </c>
    </row>
    <row r="294" spans="1:10" x14ac:dyDescent="0.3">
      <c r="A294" s="57" t="s">
        <v>330</v>
      </c>
      <c r="B294" s="10" t="s">
        <v>10</v>
      </c>
      <c r="C294" s="11" t="s">
        <v>331</v>
      </c>
      <c r="D294" s="12">
        <v>3</v>
      </c>
      <c r="E294" s="12">
        <v>26.5</v>
      </c>
      <c r="F294" s="12">
        <f>ROUND(D294*E294,2)</f>
        <v>79.5</v>
      </c>
      <c r="G294" s="60">
        <f t="shared" ref="G294:G295" si="128">D294</f>
        <v>3</v>
      </c>
      <c r="H294" s="74"/>
      <c r="I294" s="12">
        <f>ROUND(G294*H294,2)</f>
        <v>0</v>
      </c>
      <c r="J294" s="73" t="str">
        <f t="shared" si="113"/>
        <v/>
      </c>
    </row>
    <row r="295" spans="1:10" x14ac:dyDescent="0.3">
      <c r="A295" s="57" t="s">
        <v>332</v>
      </c>
      <c r="B295" s="10" t="s">
        <v>10</v>
      </c>
      <c r="C295" s="11" t="s">
        <v>333</v>
      </c>
      <c r="D295" s="12">
        <v>15</v>
      </c>
      <c r="E295" s="12">
        <v>15.9</v>
      </c>
      <c r="F295" s="12">
        <f>ROUND(D295*E295,2)</f>
        <v>238.5</v>
      </c>
      <c r="G295" s="60">
        <f t="shared" si="128"/>
        <v>15</v>
      </c>
      <c r="H295" s="74"/>
      <c r="I295" s="12">
        <f>ROUND(G295*H295,2)</f>
        <v>0</v>
      </c>
      <c r="J295" s="73" t="str">
        <f t="shared" si="113"/>
        <v/>
      </c>
    </row>
    <row r="296" spans="1:10" x14ac:dyDescent="0.3">
      <c r="A296" s="75"/>
      <c r="B296" s="13"/>
      <c r="C296" s="14" t="s">
        <v>334</v>
      </c>
      <c r="D296" s="12">
        <v>1</v>
      </c>
      <c r="E296" s="15">
        <f>SUM(F294:F295)</f>
        <v>318</v>
      </c>
      <c r="F296" s="15">
        <f>ROUND(D296*E296,2)</f>
        <v>318</v>
      </c>
      <c r="G296" s="12">
        <v>1</v>
      </c>
      <c r="H296" s="15">
        <f>SUM(I294:I295)</f>
        <v>0</v>
      </c>
      <c r="I296" s="15">
        <f>ROUND(G296*H296,2)</f>
        <v>0</v>
      </c>
      <c r="J296" s="73" t="str">
        <f t="shared" si="113"/>
        <v/>
      </c>
    </row>
    <row r="297" spans="1:10" x14ac:dyDescent="0.3">
      <c r="A297" s="67" t="s">
        <v>335</v>
      </c>
      <c r="B297" s="22" t="s">
        <v>5</v>
      </c>
      <c r="C297" s="23" t="s">
        <v>213</v>
      </c>
      <c r="D297" s="24">
        <f t="shared" ref="D297:I297" si="129">D307</f>
        <v>1</v>
      </c>
      <c r="E297" s="24">
        <f t="shared" si="129"/>
        <v>863.9</v>
      </c>
      <c r="F297" s="24">
        <f t="shared" si="129"/>
        <v>863.9</v>
      </c>
      <c r="G297" s="24">
        <f t="shared" si="129"/>
        <v>1</v>
      </c>
      <c r="H297" s="24">
        <f t="shared" si="129"/>
        <v>0</v>
      </c>
      <c r="I297" s="24">
        <f t="shared" si="129"/>
        <v>0</v>
      </c>
      <c r="J297" s="73" t="str">
        <f t="shared" si="113"/>
        <v/>
      </c>
    </row>
    <row r="298" spans="1:10" x14ac:dyDescent="0.3">
      <c r="A298" s="57" t="s">
        <v>336</v>
      </c>
      <c r="B298" s="10" t="s">
        <v>10</v>
      </c>
      <c r="C298" s="11" t="s">
        <v>306</v>
      </c>
      <c r="D298" s="12">
        <v>1</v>
      </c>
      <c r="E298" s="12">
        <v>5.3</v>
      </c>
      <c r="F298" s="12">
        <f t="shared" ref="F298:F307" si="130">ROUND(D298*E298,2)</f>
        <v>5.3</v>
      </c>
      <c r="G298" s="60">
        <f t="shared" ref="G298:G306" si="131">D298</f>
        <v>1</v>
      </c>
      <c r="H298" s="74"/>
      <c r="I298" s="12">
        <f t="shared" ref="I298:I307" si="132">ROUND(G298*H298,2)</f>
        <v>0</v>
      </c>
      <c r="J298" s="73" t="str">
        <f t="shared" si="113"/>
        <v/>
      </c>
    </row>
    <row r="299" spans="1:10" x14ac:dyDescent="0.3">
      <c r="A299" s="57" t="s">
        <v>337</v>
      </c>
      <c r="B299" s="10" t="s">
        <v>10</v>
      </c>
      <c r="C299" s="11" t="s">
        <v>338</v>
      </c>
      <c r="D299" s="12">
        <v>15</v>
      </c>
      <c r="E299" s="12">
        <v>5.3</v>
      </c>
      <c r="F299" s="12">
        <f t="shared" si="130"/>
        <v>79.5</v>
      </c>
      <c r="G299" s="60">
        <f t="shared" si="131"/>
        <v>15</v>
      </c>
      <c r="H299" s="74"/>
      <c r="I299" s="12">
        <f t="shared" si="132"/>
        <v>0</v>
      </c>
      <c r="J299" s="73" t="str">
        <f t="shared" si="113"/>
        <v/>
      </c>
    </row>
    <row r="300" spans="1:10" x14ac:dyDescent="0.3">
      <c r="A300" s="57" t="s">
        <v>339</v>
      </c>
      <c r="B300" s="10" t="s">
        <v>10</v>
      </c>
      <c r="C300" s="11" t="s">
        <v>340</v>
      </c>
      <c r="D300" s="12">
        <v>35</v>
      </c>
      <c r="E300" s="12">
        <v>5.3</v>
      </c>
      <c r="F300" s="12">
        <f t="shared" si="130"/>
        <v>185.5</v>
      </c>
      <c r="G300" s="60">
        <f t="shared" si="131"/>
        <v>35</v>
      </c>
      <c r="H300" s="74"/>
      <c r="I300" s="12">
        <f t="shared" si="132"/>
        <v>0</v>
      </c>
      <c r="J300" s="73" t="str">
        <f t="shared" si="113"/>
        <v/>
      </c>
    </row>
    <row r="301" spans="1:10" x14ac:dyDescent="0.3">
      <c r="A301" s="57" t="s">
        <v>341</v>
      </c>
      <c r="B301" s="10" t="s">
        <v>10</v>
      </c>
      <c r="C301" s="11" t="s">
        <v>342</v>
      </c>
      <c r="D301" s="12">
        <v>8</v>
      </c>
      <c r="E301" s="12">
        <v>5.3</v>
      </c>
      <c r="F301" s="12">
        <f t="shared" si="130"/>
        <v>42.4</v>
      </c>
      <c r="G301" s="60">
        <f t="shared" si="131"/>
        <v>8</v>
      </c>
      <c r="H301" s="74"/>
      <c r="I301" s="12">
        <f t="shared" si="132"/>
        <v>0</v>
      </c>
      <c r="J301" s="73" t="str">
        <f t="shared" si="113"/>
        <v/>
      </c>
    </row>
    <row r="302" spans="1:10" x14ac:dyDescent="0.3">
      <c r="A302" s="57" t="s">
        <v>332</v>
      </c>
      <c r="B302" s="10" t="s">
        <v>10</v>
      </c>
      <c r="C302" s="11" t="s">
        <v>333</v>
      </c>
      <c r="D302" s="12">
        <v>15</v>
      </c>
      <c r="E302" s="12">
        <v>15.9</v>
      </c>
      <c r="F302" s="12">
        <f t="shared" si="130"/>
        <v>238.5</v>
      </c>
      <c r="G302" s="60">
        <f t="shared" si="131"/>
        <v>15</v>
      </c>
      <c r="H302" s="74"/>
      <c r="I302" s="12">
        <f t="shared" si="132"/>
        <v>0</v>
      </c>
      <c r="J302" s="73" t="str">
        <f t="shared" si="113"/>
        <v/>
      </c>
    </row>
    <row r="303" spans="1:10" x14ac:dyDescent="0.3">
      <c r="A303" s="57" t="s">
        <v>343</v>
      </c>
      <c r="B303" s="10" t="s">
        <v>10</v>
      </c>
      <c r="C303" s="11" t="s">
        <v>292</v>
      </c>
      <c r="D303" s="12">
        <v>50</v>
      </c>
      <c r="E303" s="12">
        <v>4.24</v>
      </c>
      <c r="F303" s="12">
        <f t="shared" si="130"/>
        <v>212</v>
      </c>
      <c r="G303" s="60">
        <f t="shared" si="131"/>
        <v>50</v>
      </c>
      <c r="H303" s="74"/>
      <c r="I303" s="12">
        <f t="shared" si="132"/>
        <v>0</v>
      </c>
      <c r="J303" s="73" t="str">
        <f t="shared" si="113"/>
        <v/>
      </c>
    </row>
    <row r="304" spans="1:10" x14ac:dyDescent="0.3">
      <c r="A304" s="57" t="s">
        <v>344</v>
      </c>
      <c r="B304" s="10" t="s">
        <v>10</v>
      </c>
      <c r="C304" s="11" t="s">
        <v>345</v>
      </c>
      <c r="D304" s="12">
        <v>10</v>
      </c>
      <c r="E304" s="12">
        <v>2.12</v>
      </c>
      <c r="F304" s="12">
        <f t="shared" si="130"/>
        <v>21.2</v>
      </c>
      <c r="G304" s="60">
        <f t="shared" si="131"/>
        <v>10</v>
      </c>
      <c r="H304" s="74"/>
      <c r="I304" s="12">
        <f t="shared" si="132"/>
        <v>0</v>
      </c>
      <c r="J304" s="73" t="str">
        <f t="shared" si="113"/>
        <v/>
      </c>
    </row>
    <row r="305" spans="1:10" x14ac:dyDescent="0.3">
      <c r="A305" s="57" t="s">
        <v>346</v>
      </c>
      <c r="B305" s="10" t="s">
        <v>10</v>
      </c>
      <c r="C305" s="11" t="s">
        <v>347</v>
      </c>
      <c r="D305" s="12">
        <v>10</v>
      </c>
      <c r="E305" s="12">
        <v>5.3</v>
      </c>
      <c r="F305" s="12">
        <f t="shared" si="130"/>
        <v>53</v>
      </c>
      <c r="G305" s="60">
        <f t="shared" si="131"/>
        <v>10</v>
      </c>
      <c r="H305" s="74"/>
      <c r="I305" s="12">
        <f t="shared" si="132"/>
        <v>0</v>
      </c>
      <c r="J305" s="73" t="str">
        <f t="shared" si="113"/>
        <v/>
      </c>
    </row>
    <row r="306" spans="1:10" x14ac:dyDescent="0.3">
      <c r="A306" s="57" t="s">
        <v>330</v>
      </c>
      <c r="B306" s="10" t="s">
        <v>10</v>
      </c>
      <c r="C306" s="11" t="s">
        <v>331</v>
      </c>
      <c r="D306" s="12">
        <v>1</v>
      </c>
      <c r="E306" s="12">
        <v>26.5</v>
      </c>
      <c r="F306" s="12">
        <f t="shared" si="130"/>
        <v>26.5</v>
      </c>
      <c r="G306" s="60">
        <f t="shared" si="131"/>
        <v>1</v>
      </c>
      <c r="H306" s="74"/>
      <c r="I306" s="12">
        <f t="shared" si="132"/>
        <v>0</v>
      </c>
      <c r="J306" s="73" t="str">
        <f t="shared" si="113"/>
        <v/>
      </c>
    </row>
    <row r="307" spans="1:10" x14ac:dyDescent="0.3">
      <c r="A307" s="75"/>
      <c r="B307" s="13"/>
      <c r="C307" s="14" t="s">
        <v>348</v>
      </c>
      <c r="D307" s="12">
        <v>1</v>
      </c>
      <c r="E307" s="15">
        <f>SUM(F298:F306)</f>
        <v>863.9</v>
      </c>
      <c r="F307" s="15">
        <f t="shared" si="130"/>
        <v>863.9</v>
      </c>
      <c r="G307" s="12">
        <v>1</v>
      </c>
      <c r="H307" s="15">
        <f>SUM(I298:I306)</f>
        <v>0</v>
      </c>
      <c r="I307" s="15">
        <f t="shared" si="132"/>
        <v>0</v>
      </c>
      <c r="J307" s="73" t="str">
        <f t="shared" si="113"/>
        <v/>
      </c>
    </row>
    <row r="308" spans="1:10" x14ac:dyDescent="0.3">
      <c r="A308" s="67" t="s">
        <v>349</v>
      </c>
      <c r="B308" s="22" t="s">
        <v>5</v>
      </c>
      <c r="C308" s="23" t="s">
        <v>230</v>
      </c>
      <c r="D308" s="24">
        <f t="shared" ref="D308:I308" si="133">D311</f>
        <v>1</v>
      </c>
      <c r="E308" s="24">
        <f t="shared" si="133"/>
        <v>318</v>
      </c>
      <c r="F308" s="24">
        <f t="shared" si="133"/>
        <v>318</v>
      </c>
      <c r="G308" s="24">
        <f t="shared" si="133"/>
        <v>1</v>
      </c>
      <c r="H308" s="24">
        <f t="shared" si="133"/>
        <v>0</v>
      </c>
      <c r="I308" s="24">
        <f t="shared" si="133"/>
        <v>0</v>
      </c>
      <c r="J308" s="73" t="str">
        <f t="shared" si="113"/>
        <v/>
      </c>
    </row>
    <row r="309" spans="1:10" x14ac:dyDescent="0.3">
      <c r="A309" s="57" t="s">
        <v>330</v>
      </c>
      <c r="B309" s="10" t="s">
        <v>10</v>
      </c>
      <c r="C309" s="11" t="s">
        <v>331</v>
      </c>
      <c r="D309" s="12">
        <v>3</v>
      </c>
      <c r="E309" s="12">
        <v>26.5</v>
      </c>
      <c r="F309" s="12">
        <f>ROUND(D309*E309,2)</f>
        <v>79.5</v>
      </c>
      <c r="G309" s="60">
        <f t="shared" ref="G309:G310" si="134">D309</f>
        <v>3</v>
      </c>
      <c r="H309" s="74"/>
      <c r="I309" s="12">
        <f>ROUND(G309*H309,2)</f>
        <v>0</v>
      </c>
      <c r="J309" s="73" t="str">
        <f t="shared" si="113"/>
        <v/>
      </c>
    </row>
    <row r="310" spans="1:10" x14ac:dyDescent="0.3">
      <c r="A310" s="57" t="s">
        <v>332</v>
      </c>
      <c r="B310" s="10" t="s">
        <v>10</v>
      </c>
      <c r="C310" s="11" t="s">
        <v>333</v>
      </c>
      <c r="D310" s="12">
        <v>15</v>
      </c>
      <c r="E310" s="12">
        <v>15.9</v>
      </c>
      <c r="F310" s="12">
        <f>ROUND(D310*E310,2)</f>
        <v>238.5</v>
      </c>
      <c r="G310" s="60">
        <f t="shared" si="134"/>
        <v>15</v>
      </c>
      <c r="H310" s="74"/>
      <c r="I310" s="12">
        <f>ROUND(G310*H310,2)</f>
        <v>0</v>
      </c>
      <c r="J310" s="73" t="str">
        <f t="shared" si="113"/>
        <v/>
      </c>
    </row>
    <row r="311" spans="1:10" x14ac:dyDescent="0.3">
      <c r="A311" s="75"/>
      <c r="B311" s="13"/>
      <c r="C311" s="14" t="s">
        <v>350</v>
      </c>
      <c r="D311" s="12">
        <v>1</v>
      </c>
      <c r="E311" s="15">
        <f>SUM(F309:F310)</f>
        <v>318</v>
      </c>
      <c r="F311" s="15">
        <f>ROUND(D311*E311,2)</f>
        <v>318</v>
      </c>
      <c r="G311" s="12">
        <v>1</v>
      </c>
      <c r="H311" s="15">
        <f>SUM(I309:I310)</f>
        <v>0</v>
      </c>
      <c r="I311" s="15">
        <f>ROUND(G311*H311,2)</f>
        <v>0</v>
      </c>
      <c r="J311" s="73" t="str">
        <f t="shared" si="113"/>
        <v/>
      </c>
    </row>
    <row r="312" spans="1:10" x14ac:dyDescent="0.3">
      <c r="A312" s="67" t="s">
        <v>351</v>
      </c>
      <c r="B312" s="22" t="s">
        <v>5</v>
      </c>
      <c r="C312" s="23" t="s">
        <v>233</v>
      </c>
      <c r="D312" s="24">
        <f t="shared" ref="D312:I312" si="135">D315</f>
        <v>1</v>
      </c>
      <c r="E312" s="24">
        <f t="shared" si="135"/>
        <v>344.5</v>
      </c>
      <c r="F312" s="24">
        <f t="shared" si="135"/>
        <v>344.5</v>
      </c>
      <c r="G312" s="24">
        <f t="shared" si="135"/>
        <v>1</v>
      </c>
      <c r="H312" s="24">
        <f t="shared" si="135"/>
        <v>0</v>
      </c>
      <c r="I312" s="24">
        <f t="shared" si="135"/>
        <v>0</v>
      </c>
      <c r="J312" s="73" t="str">
        <f t="shared" si="113"/>
        <v/>
      </c>
    </row>
    <row r="313" spans="1:10" x14ac:dyDescent="0.3">
      <c r="A313" s="57" t="s">
        <v>330</v>
      </c>
      <c r="B313" s="10" t="s">
        <v>10</v>
      </c>
      <c r="C313" s="11" t="s">
        <v>331</v>
      </c>
      <c r="D313" s="12">
        <v>4</v>
      </c>
      <c r="E313" s="12">
        <v>26.5</v>
      </c>
      <c r="F313" s="12">
        <f>ROUND(D313*E313,2)</f>
        <v>106</v>
      </c>
      <c r="G313" s="60">
        <f t="shared" ref="G313:G314" si="136">D313</f>
        <v>4</v>
      </c>
      <c r="H313" s="74"/>
      <c r="I313" s="12">
        <f>ROUND(G313*H313,2)</f>
        <v>0</v>
      </c>
      <c r="J313" s="73" t="str">
        <f t="shared" si="113"/>
        <v/>
      </c>
    </row>
    <row r="314" spans="1:10" x14ac:dyDescent="0.3">
      <c r="A314" s="57" t="s">
        <v>332</v>
      </c>
      <c r="B314" s="10" t="s">
        <v>10</v>
      </c>
      <c r="C314" s="11" t="s">
        <v>333</v>
      </c>
      <c r="D314" s="12">
        <v>15</v>
      </c>
      <c r="E314" s="12">
        <v>15.9</v>
      </c>
      <c r="F314" s="12">
        <f>ROUND(D314*E314,2)</f>
        <v>238.5</v>
      </c>
      <c r="G314" s="60">
        <f t="shared" si="136"/>
        <v>15</v>
      </c>
      <c r="H314" s="74"/>
      <c r="I314" s="12">
        <f>ROUND(G314*H314,2)</f>
        <v>0</v>
      </c>
      <c r="J314" s="73" t="str">
        <f t="shared" si="113"/>
        <v/>
      </c>
    </row>
    <row r="315" spans="1:10" x14ac:dyDescent="0.3">
      <c r="A315" s="75"/>
      <c r="B315" s="13"/>
      <c r="C315" s="14" t="s">
        <v>352</v>
      </c>
      <c r="D315" s="12">
        <v>1</v>
      </c>
      <c r="E315" s="15">
        <f>SUM(F313:F314)</f>
        <v>344.5</v>
      </c>
      <c r="F315" s="15">
        <f>ROUND(D315*E315,2)</f>
        <v>344.5</v>
      </c>
      <c r="G315" s="12">
        <v>1</v>
      </c>
      <c r="H315" s="15">
        <f>SUM(I313:I314)</f>
        <v>0</v>
      </c>
      <c r="I315" s="15">
        <f>ROUND(G315*H315,2)</f>
        <v>0</v>
      </c>
      <c r="J315" s="73" t="str">
        <f t="shared" si="113"/>
        <v/>
      </c>
    </row>
    <row r="316" spans="1:10" x14ac:dyDescent="0.3">
      <c r="A316" s="67" t="s">
        <v>353</v>
      </c>
      <c r="B316" s="22" t="s">
        <v>5</v>
      </c>
      <c r="C316" s="23" t="s">
        <v>236</v>
      </c>
      <c r="D316" s="24">
        <f t="shared" ref="D316:I316" si="137">D320</f>
        <v>1</v>
      </c>
      <c r="E316" s="24">
        <f t="shared" si="137"/>
        <v>355.1</v>
      </c>
      <c r="F316" s="24">
        <f t="shared" si="137"/>
        <v>355.1</v>
      </c>
      <c r="G316" s="24">
        <f t="shared" si="137"/>
        <v>1</v>
      </c>
      <c r="H316" s="24">
        <f t="shared" si="137"/>
        <v>0</v>
      </c>
      <c r="I316" s="24">
        <f t="shared" si="137"/>
        <v>0</v>
      </c>
      <c r="J316" s="73" t="str">
        <f t="shared" si="113"/>
        <v/>
      </c>
    </row>
    <row r="317" spans="1:10" x14ac:dyDescent="0.3">
      <c r="A317" s="57" t="s">
        <v>336</v>
      </c>
      <c r="B317" s="10" t="s">
        <v>10</v>
      </c>
      <c r="C317" s="11" t="s">
        <v>306</v>
      </c>
      <c r="D317" s="12">
        <v>2</v>
      </c>
      <c r="E317" s="12">
        <v>5.3</v>
      </c>
      <c r="F317" s="12">
        <f>ROUND(D317*E317,2)</f>
        <v>10.6</v>
      </c>
      <c r="G317" s="60">
        <f t="shared" ref="G317:G319" si="138">D317</f>
        <v>2</v>
      </c>
      <c r="H317" s="74"/>
      <c r="I317" s="12">
        <f>ROUND(G317*H317,2)</f>
        <v>0</v>
      </c>
      <c r="J317" s="73" t="str">
        <f t="shared" si="113"/>
        <v/>
      </c>
    </row>
    <row r="318" spans="1:10" x14ac:dyDescent="0.3">
      <c r="A318" s="57" t="s">
        <v>330</v>
      </c>
      <c r="B318" s="10" t="s">
        <v>10</v>
      </c>
      <c r="C318" s="11" t="s">
        <v>331</v>
      </c>
      <c r="D318" s="12">
        <v>4</v>
      </c>
      <c r="E318" s="12">
        <v>26.5</v>
      </c>
      <c r="F318" s="12">
        <f>ROUND(D318*E318,2)</f>
        <v>106</v>
      </c>
      <c r="G318" s="60">
        <f t="shared" si="138"/>
        <v>4</v>
      </c>
      <c r="H318" s="74"/>
      <c r="I318" s="12">
        <f>ROUND(G318*H318,2)</f>
        <v>0</v>
      </c>
      <c r="J318" s="73" t="str">
        <f t="shared" si="113"/>
        <v/>
      </c>
    </row>
    <row r="319" spans="1:10" x14ac:dyDescent="0.3">
      <c r="A319" s="57" t="s">
        <v>332</v>
      </c>
      <c r="B319" s="10" t="s">
        <v>10</v>
      </c>
      <c r="C319" s="11" t="s">
        <v>333</v>
      </c>
      <c r="D319" s="12">
        <v>15</v>
      </c>
      <c r="E319" s="12">
        <v>15.9</v>
      </c>
      <c r="F319" s="12">
        <f>ROUND(D319*E319,2)</f>
        <v>238.5</v>
      </c>
      <c r="G319" s="60">
        <f t="shared" si="138"/>
        <v>15</v>
      </c>
      <c r="H319" s="74"/>
      <c r="I319" s="12">
        <f>ROUND(G319*H319,2)</f>
        <v>0</v>
      </c>
      <c r="J319" s="73" t="str">
        <f t="shared" si="113"/>
        <v/>
      </c>
    </row>
    <row r="320" spans="1:10" x14ac:dyDescent="0.3">
      <c r="A320" s="75"/>
      <c r="B320" s="13"/>
      <c r="C320" s="14" t="s">
        <v>354</v>
      </c>
      <c r="D320" s="12">
        <v>1</v>
      </c>
      <c r="E320" s="15">
        <f>SUM(F317:F319)</f>
        <v>355.1</v>
      </c>
      <c r="F320" s="15">
        <f>ROUND(D320*E320,2)</f>
        <v>355.1</v>
      </c>
      <c r="G320" s="12">
        <v>1</v>
      </c>
      <c r="H320" s="15">
        <f>SUM(I317:I319)</f>
        <v>0</v>
      </c>
      <c r="I320" s="15">
        <f>ROUND(G320*H320,2)</f>
        <v>0</v>
      </c>
      <c r="J320" s="73" t="str">
        <f t="shared" si="113"/>
        <v/>
      </c>
    </row>
    <row r="321" spans="1:10" x14ac:dyDescent="0.3">
      <c r="A321" s="67" t="s">
        <v>355</v>
      </c>
      <c r="B321" s="22" t="s">
        <v>5</v>
      </c>
      <c r="C321" s="23" t="s">
        <v>239</v>
      </c>
      <c r="D321" s="24">
        <f t="shared" ref="D321:I321" si="139">D324</f>
        <v>1</v>
      </c>
      <c r="E321" s="24">
        <f t="shared" si="139"/>
        <v>291.5</v>
      </c>
      <c r="F321" s="24">
        <f t="shared" si="139"/>
        <v>291.5</v>
      </c>
      <c r="G321" s="24">
        <f t="shared" si="139"/>
        <v>1</v>
      </c>
      <c r="H321" s="24">
        <f t="shared" si="139"/>
        <v>0</v>
      </c>
      <c r="I321" s="24">
        <f t="shared" si="139"/>
        <v>0</v>
      </c>
      <c r="J321" s="73" t="str">
        <f t="shared" si="113"/>
        <v/>
      </c>
    </row>
    <row r="322" spans="1:10" x14ac:dyDescent="0.3">
      <c r="A322" s="57" t="s">
        <v>330</v>
      </c>
      <c r="B322" s="10" t="s">
        <v>10</v>
      </c>
      <c r="C322" s="11" t="s">
        <v>331</v>
      </c>
      <c r="D322" s="12">
        <v>2</v>
      </c>
      <c r="E322" s="12">
        <v>26.5</v>
      </c>
      <c r="F322" s="12">
        <f>ROUND(D322*E322,2)</f>
        <v>53</v>
      </c>
      <c r="G322" s="60">
        <f t="shared" ref="G322:G323" si="140">D322</f>
        <v>2</v>
      </c>
      <c r="H322" s="74"/>
      <c r="I322" s="12">
        <f>ROUND(G322*H322,2)</f>
        <v>0</v>
      </c>
      <c r="J322" s="73" t="str">
        <f t="shared" si="113"/>
        <v/>
      </c>
    </row>
    <row r="323" spans="1:10" x14ac:dyDescent="0.3">
      <c r="A323" s="57" t="s">
        <v>332</v>
      </c>
      <c r="B323" s="10" t="s">
        <v>10</v>
      </c>
      <c r="C323" s="11" t="s">
        <v>333</v>
      </c>
      <c r="D323" s="12">
        <v>15</v>
      </c>
      <c r="E323" s="12">
        <v>15.9</v>
      </c>
      <c r="F323" s="12">
        <f>ROUND(D323*E323,2)</f>
        <v>238.5</v>
      </c>
      <c r="G323" s="60">
        <f t="shared" si="140"/>
        <v>15</v>
      </c>
      <c r="H323" s="74"/>
      <c r="I323" s="12">
        <f>ROUND(G323*H323,2)</f>
        <v>0</v>
      </c>
      <c r="J323" s="73" t="str">
        <f t="shared" si="113"/>
        <v/>
      </c>
    </row>
    <row r="324" spans="1:10" x14ac:dyDescent="0.3">
      <c r="A324" s="75"/>
      <c r="B324" s="13"/>
      <c r="C324" s="14" t="s">
        <v>356</v>
      </c>
      <c r="D324" s="12">
        <v>1</v>
      </c>
      <c r="E324" s="15">
        <f>SUM(F322:F323)</f>
        <v>291.5</v>
      </c>
      <c r="F324" s="15">
        <f>ROUND(D324*E324,2)</f>
        <v>291.5</v>
      </c>
      <c r="G324" s="12">
        <v>1</v>
      </c>
      <c r="H324" s="15">
        <f>SUM(I322:I323)</f>
        <v>0</v>
      </c>
      <c r="I324" s="15">
        <f>ROUND(G324*H324,2)</f>
        <v>0</v>
      </c>
      <c r="J324" s="73" t="str">
        <f t="shared" si="113"/>
        <v/>
      </c>
    </row>
    <row r="325" spans="1:10" x14ac:dyDescent="0.3">
      <c r="A325" s="67" t="s">
        <v>357</v>
      </c>
      <c r="B325" s="22" t="s">
        <v>5</v>
      </c>
      <c r="C325" s="23" t="s">
        <v>242</v>
      </c>
      <c r="D325" s="24">
        <f t="shared" ref="D325:I325" si="141">D329</f>
        <v>1</v>
      </c>
      <c r="E325" s="24">
        <f t="shared" si="141"/>
        <v>296.8</v>
      </c>
      <c r="F325" s="24">
        <f t="shared" si="141"/>
        <v>296.8</v>
      </c>
      <c r="G325" s="24">
        <f t="shared" si="141"/>
        <v>1</v>
      </c>
      <c r="H325" s="24">
        <f t="shared" si="141"/>
        <v>0</v>
      </c>
      <c r="I325" s="24">
        <f t="shared" si="141"/>
        <v>0</v>
      </c>
      <c r="J325" s="73" t="str">
        <f t="shared" si="113"/>
        <v/>
      </c>
    </row>
    <row r="326" spans="1:10" x14ac:dyDescent="0.3">
      <c r="A326" s="57" t="s">
        <v>336</v>
      </c>
      <c r="B326" s="10" t="s">
        <v>10</v>
      </c>
      <c r="C326" s="11" t="s">
        <v>306</v>
      </c>
      <c r="D326" s="12">
        <v>1</v>
      </c>
      <c r="E326" s="12">
        <v>5.3</v>
      </c>
      <c r="F326" s="12">
        <f>ROUND(D326*E326,2)</f>
        <v>5.3</v>
      </c>
      <c r="G326" s="60">
        <f t="shared" ref="G326:G328" si="142">D326</f>
        <v>1</v>
      </c>
      <c r="H326" s="74"/>
      <c r="I326" s="12">
        <f>ROUND(G326*H326,2)</f>
        <v>0</v>
      </c>
      <c r="J326" s="73" t="str">
        <f t="shared" si="113"/>
        <v/>
      </c>
    </row>
    <row r="327" spans="1:10" x14ac:dyDescent="0.3">
      <c r="A327" s="57" t="s">
        <v>330</v>
      </c>
      <c r="B327" s="10" t="s">
        <v>10</v>
      </c>
      <c r="C327" s="11" t="s">
        <v>331</v>
      </c>
      <c r="D327" s="12">
        <v>2</v>
      </c>
      <c r="E327" s="12">
        <v>26.5</v>
      </c>
      <c r="F327" s="12">
        <f>ROUND(D327*E327,2)</f>
        <v>53</v>
      </c>
      <c r="G327" s="60">
        <f t="shared" si="142"/>
        <v>2</v>
      </c>
      <c r="H327" s="74"/>
      <c r="I327" s="12">
        <f>ROUND(G327*H327,2)</f>
        <v>0</v>
      </c>
      <c r="J327" s="73" t="str">
        <f t="shared" ref="J327:J390" si="143">IF(AND(H327&lt;&gt;"",H327&gt;E327),"VALOR MAYOR DEL PERMITIDO","")</f>
        <v/>
      </c>
    </row>
    <row r="328" spans="1:10" x14ac:dyDescent="0.3">
      <c r="A328" s="57" t="s">
        <v>332</v>
      </c>
      <c r="B328" s="10" t="s">
        <v>10</v>
      </c>
      <c r="C328" s="11" t="s">
        <v>333</v>
      </c>
      <c r="D328" s="12">
        <v>15</v>
      </c>
      <c r="E328" s="12">
        <v>15.9</v>
      </c>
      <c r="F328" s="12">
        <f>ROUND(D328*E328,2)</f>
        <v>238.5</v>
      </c>
      <c r="G328" s="60">
        <f t="shared" si="142"/>
        <v>15</v>
      </c>
      <c r="H328" s="74"/>
      <c r="I328" s="12">
        <f>ROUND(G328*H328,2)</f>
        <v>0</v>
      </c>
      <c r="J328" s="73" t="str">
        <f t="shared" si="143"/>
        <v/>
      </c>
    </row>
    <row r="329" spans="1:10" x14ac:dyDescent="0.3">
      <c r="A329" s="75"/>
      <c r="B329" s="13"/>
      <c r="C329" s="14" t="s">
        <v>358</v>
      </c>
      <c r="D329" s="12">
        <v>1</v>
      </c>
      <c r="E329" s="15">
        <f>SUM(F326:F328)</f>
        <v>296.8</v>
      </c>
      <c r="F329" s="15">
        <f>ROUND(D329*E329,2)</f>
        <v>296.8</v>
      </c>
      <c r="G329" s="12">
        <v>1</v>
      </c>
      <c r="H329" s="15">
        <f>SUM(I326:I328)</f>
        <v>0</v>
      </c>
      <c r="I329" s="15">
        <f>ROUND(G329*H329,2)</f>
        <v>0</v>
      </c>
      <c r="J329" s="73" t="str">
        <f t="shared" si="143"/>
        <v/>
      </c>
    </row>
    <row r="330" spans="1:10" x14ac:dyDescent="0.3">
      <c r="A330" s="67" t="s">
        <v>359</v>
      </c>
      <c r="B330" s="22" t="s">
        <v>5</v>
      </c>
      <c r="C330" s="23" t="s">
        <v>245</v>
      </c>
      <c r="D330" s="24">
        <f t="shared" ref="D330:I330" si="144">D334</f>
        <v>1</v>
      </c>
      <c r="E330" s="24">
        <f t="shared" si="144"/>
        <v>296.8</v>
      </c>
      <c r="F330" s="24">
        <f t="shared" si="144"/>
        <v>296.8</v>
      </c>
      <c r="G330" s="24">
        <f t="shared" si="144"/>
        <v>1</v>
      </c>
      <c r="H330" s="24">
        <f t="shared" si="144"/>
        <v>0</v>
      </c>
      <c r="I330" s="24">
        <f t="shared" si="144"/>
        <v>0</v>
      </c>
      <c r="J330" s="73" t="str">
        <f t="shared" si="143"/>
        <v/>
      </c>
    </row>
    <row r="331" spans="1:10" x14ac:dyDescent="0.3">
      <c r="A331" s="57" t="s">
        <v>336</v>
      </c>
      <c r="B331" s="10" t="s">
        <v>10</v>
      </c>
      <c r="C331" s="11" t="s">
        <v>306</v>
      </c>
      <c r="D331" s="12">
        <v>1</v>
      </c>
      <c r="E331" s="12">
        <v>5.3</v>
      </c>
      <c r="F331" s="12">
        <f>ROUND(D331*E331,2)</f>
        <v>5.3</v>
      </c>
      <c r="G331" s="60">
        <f t="shared" ref="G331:G333" si="145">D331</f>
        <v>1</v>
      </c>
      <c r="H331" s="74"/>
      <c r="I331" s="12">
        <f>ROUND(G331*H331,2)</f>
        <v>0</v>
      </c>
      <c r="J331" s="73" t="str">
        <f t="shared" si="143"/>
        <v/>
      </c>
    </row>
    <row r="332" spans="1:10" x14ac:dyDescent="0.3">
      <c r="A332" s="57" t="s">
        <v>330</v>
      </c>
      <c r="B332" s="10" t="s">
        <v>10</v>
      </c>
      <c r="C332" s="11" t="s">
        <v>331</v>
      </c>
      <c r="D332" s="12">
        <v>2</v>
      </c>
      <c r="E332" s="12">
        <v>26.5</v>
      </c>
      <c r="F332" s="12">
        <f>ROUND(D332*E332,2)</f>
        <v>53</v>
      </c>
      <c r="G332" s="60">
        <f t="shared" si="145"/>
        <v>2</v>
      </c>
      <c r="H332" s="74"/>
      <c r="I332" s="12">
        <f>ROUND(G332*H332,2)</f>
        <v>0</v>
      </c>
      <c r="J332" s="73" t="str">
        <f t="shared" si="143"/>
        <v/>
      </c>
    </row>
    <row r="333" spans="1:10" x14ac:dyDescent="0.3">
      <c r="A333" s="57" t="s">
        <v>332</v>
      </c>
      <c r="B333" s="10" t="s">
        <v>10</v>
      </c>
      <c r="C333" s="11" t="s">
        <v>333</v>
      </c>
      <c r="D333" s="12">
        <v>15</v>
      </c>
      <c r="E333" s="12">
        <v>15.9</v>
      </c>
      <c r="F333" s="12">
        <f>ROUND(D333*E333,2)</f>
        <v>238.5</v>
      </c>
      <c r="G333" s="60">
        <f t="shared" si="145"/>
        <v>15</v>
      </c>
      <c r="H333" s="74"/>
      <c r="I333" s="12">
        <f>ROUND(G333*H333,2)</f>
        <v>0</v>
      </c>
      <c r="J333" s="73" t="str">
        <f t="shared" si="143"/>
        <v/>
      </c>
    </row>
    <row r="334" spans="1:10" x14ac:dyDescent="0.3">
      <c r="A334" s="75"/>
      <c r="B334" s="13"/>
      <c r="C334" s="14" t="s">
        <v>360</v>
      </c>
      <c r="D334" s="12">
        <v>1</v>
      </c>
      <c r="E334" s="15">
        <f>SUM(F331:F333)</f>
        <v>296.8</v>
      </c>
      <c r="F334" s="15">
        <f>ROUND(D334*E334,2)</f>
        <v>296.8</v>
      </c>
      <c r="G334" s="12">
        <v>1</v>
      </c>
      <c r="H334" s="15">
        <f>SUM(I331:I333)</f>
        <v>0</v>
      </c>
      <c r="I334" s="15">
        <f>ROUND(G334*H334,2)</f>
        <v>0</v>
      </c>
      <c r="J334" s="73" t="str">
        <f t="shared" si="143"/>
        <v/>
      </c>
    </row>
    <row r="335" spans="1:10" x14ac:dyDescent="0.3">
      <c r="A335" s="67" t="s">
        <v>361</v>
      </c>
      <c r="B335" s="22" t="s">
        <v>5</v>
      </c>
      <c r="C335" s="23" t="s">
        <v>248</v>
      </c>
      <c r="D335" s="24">
        <f t="shared" ref="D335:I335" si="146">D347</f>
        <v>1</v>
      </c>
      <c r="E335" s="24">
        <f t="shared" si="146"/>
        <v>605.26</v>
      </c>
      <c r="F335" s="24">
        <f t="shared" si="146"/>
        <v>605.26</v>
      </c>
      <c r="G335" s="24">
        <f t="shared" si="146"/>
        <v>1</v>
      </c>
      <c r="H335" s="24">
        <f t="shared" si="146"/>
        <v>0</v>
      </c>
      <c r="I335" s="24">
        <f t="shared" si="146"/>
        <v>0</v>
      </c>
      <c r="J335" s="73" t="str">
        <f t="shared" si="143"/>
        <v/>
      </c>
    </row>
    <row r="336" spans="1:10" x14ac:dyDescent="0.3">
      <c r="A336" s="57" t="s">
        <v>336</v>
      </c>
      <c r="B336" s="10" t="s">
        <v>10</v>
      </c>
      <c r="C336" s="11" t="s">
        <v>306</v>
      </c>
      <c r="D336" s="12">
        <v>4</v>
      </c>
      <c r="E336" s="12">
        <v>5.3</v>
      </c>
      <c r="F336" s="12">
        <f t="shared" ref="F336:F351" si="147">ROUND(D336*E336,2)</f>
        <v>21.2</v>
      </c>
      <c r="G336" s="60">
        <f t="shared" ref="G336:G346" si="148">D336</f>
        <v>4</v>
      </c>
      <c r="H336" s="74"/>
      <c r="I336" s="12">
        <f t="shared" ref="I336:I351" si="149">ROUND(G336*H336,2)</f>
        <v>0</v>
      </c>
      <c r="J336" s="73" t="str">
        <f t="shared" si="143"/>
        <v/>
      </c>
    </row>
    <row r="337" spans="1:10" x14ac:dyDescent="0.3">
      <c r="A337" s="57" t="s">
        <v>337</v>
      </c>
      <c r="B337" s="10" t="s">
        <v>10</v>
      </c>
      <c r="C337" s="11" t="s">
        <v>338</v>
      </c>
      <c r="D337" s="12">
        <v>10</v>
      </c>
      <c r="E337" s="12">
        <v>5.3</v>
      </c>
      <c r="F337" s="12">
        <f t="shared" si="147"/>
        <v>53</v>
      </c>
      <c r="G337" s="60">
        <f t="shared" si="148"/>
        <v>10</v>
      </c>
      <c r="H337" s="74"/>
      <c r="I337" s="12">
        <f t="shared" si="149"/>
        <v>0</v>
      </c>
      <c r="J337" s="73" t="str">
        <f t="shared" si="143"/>
        <v/>
      </c>
    </row>
    <row r="338" spans="1:10" x14ac:dyDescent="0.3">
      <c r="A338" s="57" t="s">
        <v>339</v>
      </c>
      <c r="B338" s="10" t="s">
        <v>10</v>
      </c>
      <c r="C338" s="11" t="s">
        <v>340</v>
      </c>
      <c r="D338" s="12">
        <v>20</v>
      </c>
      <c r="E338" s="12">
        <v>5.3</v>
      </c>
      <c r="F338" s="12">
        <f t="shared" si="147"/>
        <v>106</v>
      </c>
      <c r="G338" s="60">
        <f t="shared" si="148"/>
        <v>20</v>
      </c>
      <c r="H338" s="74"/>
      <c r="I338" s="12">
        <f t="shared" si="149"/>
        <v>0</v>
      </c>
      <c r="J338" s="73" t="str">
        <f t="shared" si="143"/>
        <v/>
      </c>
    </row>
    <row r="339" spans="1:10" x14ac:dyDescent="0.3">
      <c r="A339" s="57" t="s">
        <v>341</v>
      </c>
      <c r="B339" s="10" t="s">
        <v>10</v>
      </c>
      <c r="C339" s="11" t="s">
        <v>342</v>
      </c>
      <c r="D339" s="12">
        <v>20</v>
      </c>
      <c r="E339" s="12">
        <v>5.3</v>
      </c>
      <c r="F339" s="12">
        <f t="shared" si="147"/>
        <v>106</v>
      </c>
      <c r="G339" s="60">
        <f t="shared" si="148"/>
        <v>20</v>
      </c>
      <c r="H339" s="74"/>
      <c r="I339" s="12">
        <f t="shared" si="149"/>
        <v>0</v>
      </c>
      <c r="J339" s="73" t="str">
        <f t="shared" si="143"/>
        <v/>
      </c>
    </row>
    <row r="340" spans="1:10" x14ac:dyDescent="0.3">
      <c r="A340" s="57" t="s">
        <v>332</v>
      </c>
      <c r="B340" s="10" t="s">
        <v>10</v>
      </c>
      <c r="C340" s="11" t="s">
        <v>333</v>
      </c>
      <c r="D340" s="12">
        <v>7</v>
      </c>
      <c r="E340" s="12">
        <v>15.9</v>
      </c>
      <c r="F340" s="12">
        <f t="shared" si="147"/>
        <v>111.3</v>
      </c>
      <c r="G340" s="60">
        <f t="shared" si="148"/>
        <v>7</v>
      </c>
      <c r="H340" s="74"/>
      <c r="I340" s="12">
        <f t="shared" si="149"/>
        <v>0</v>
      </c>
      <c r="J340" s="73" t="str">
        <f t="shared" si="143"/>
        <v/>
      </c>
    </row>
    <row r="341" spans="1:10" x14ac:dyDescent="0.3">
      <c r="A341" s="57" t="s">
        <v>344</v>
      </c>
      <c r="B341" s="10" t="s">
        <v>10</v>
      </c>
      <c r="C341" s="11" t="s">
        <v>345</v>
      </c>
      <c r="D341" s="12">
        <v>2</v>
      </c>
      <c r="E341" s="12">
        <v>2.12</v>
      </c>
      <c r="F341" s="12">
        <f t="shared" si="147"/>
        <v>4.24</v>
      </c>
      <c r="G341" s="60">
        <f t="shared" si="148"/>
        <v>2</v>
      </c>
      <c r="H341" s="74"/>
      <c r="I341" s="12">
        <f t="shared" si="149"/>
        <v>0</v>
      </c>
      <c r="J341" s="73" t="str">
        <f t="shared" si="143"/>
        <v/>
      </c>
    </row>
    <row r="342" spans="1:10" x14ac:dyDescent="0.3">
      <c r="A342" s="57" t="s">
        <v>330</v>
      </c>
      <c r="B342" s="10" t="s">
        <v>10</v>
      </c>
      <c r="C342" s="11" t="s">
        <v>331</v>
      </c>
      <c r="D342" s="12">
        <v>2</v>
      </c>
      <c r="E342" s="12">
        <v>26.5</v>
      </c>
      <c r="F342" s="12">
        <f t="shared" si="147"/>
        <v>53</v>
      </c>
      <c r="G342" s="60">
        <f t="shared" si="148"/>
        <v>2</v>
      </c>
      <c r="H342" s="74"/>
      <c r="I342" s="12">
        <f t="shared" si="149"/>
        <v>0</v>
      </c>
      <c r="J342" s="73" t="str">
        <f t="shared" si="143"/>
        <v/>
      </c>
    </row>
    <row r="343" spans="1:10" x14ac:dyDescent="0.3">
      <c r="A343" s="57" t="s">
        <v>362</v>
      </c>
      <c r="B343" s="10" t="s">
        <v>10</v>
      </c>
      <c r="C343" s="11" t="s">
        <v>363</v>
      </c>
      <c r="D343" s="12">
        <v>10</v>
      </c>
      <c r="E343" s="12">
        <v>2.12</v>
      </c>
      <c r="F343" s="12">
        <f t="shared" si="147"/>
        <v>21.2</v>
      </c>
      <c r="G343" s="60">
        <f t="shared" si="148"/>
        <v>10</v>
      </c>
      <c r="H343" s="74"/>
      <c r="I343" s="12">
        <f t="shared" si="149"/>
        <v>0</v>
      </c>
      <c r="J343" s="73" t="str">
        <f t="shared" si="143"/>
        <v/>
      </c>
    </row>
    <row r="344" spans="1:10" x14ac:dyDescent="0.3">
      <c r="A344" s="57" t="s">
        <v>364</v>
      </c>
      <c r="B344" s="10" t="s">
        <v>10</v>
      </c>
      <c r="C344" s="11" t="s">
        <v>365</v>
      </c>
      <c r="D344" s="12">
        <v>10</v>
      </c>
      <c r="E344" s="12">
        <v>2.12</v>
      </c>
      <c r="F344" s="12">
        <f t="shared" si="147"/>
        <v>21.2</v>
      </c>
      <c r="G344" s="60">
        <f t="shared" si="148"/>
        <v>10</v>
      </c>
      <c r="H344" s="74"/>
      <c r="I344" s="12">
        <f t="shared" si="149"/>
        <v>0</v>
      </c>
      <c r="J344" s="73" t="str">
        <f t="shared" si="143"/>
        <v/>
      </c>
    </row>
    <row r="345" spans="1:10" x14ac:dyDescent="0.3">
      <c r="A345" s="57" t="s">
        <v>366</v>
      </c>
      <c r="B345" s="10" t="s">
        <v>10</v>
      </c>
      <c r="C345" s="11" t="s">
        <v>347</v>
      </c>
      <c r="D345" s="12">
        <v>4</v>
      </c>
      <c r="E345" s="12">
        <v>5.3</v>
      </c>
      <c r="F345" s="12">
        <f t="shared" si="147"/>
        <v>21.2</v>
      </c>
      <c r="G345" s="60">
        <f t="shared" si="148"/>
        <v>4</v>
      </c>
      <c r="H345" s="74"/>
      <c r="I345" s="12">
        <f t="shared" si="149"/>
        <v>0</v>
      </c>
      <c r="J345" s="73" t="str">
        <f t="shared" si="143"/>
        <v/>
      </c>
    </row>
    <row r="346" spans="1:10" x14ac:dyDescent="0.3">
      <c r="A346" s="57" t="s">
        <v>367</v>
      </c>
      <c r="B346" s="10" t="s">
        <v>10</v>
      </c>
      <c r="C346" s="11" t="s">
        <v>302</v>
      </c>
      <c r="D346" s="12">
        <v>2</v>
      </c>
      <c r="E346" s="12">
        <v>43.46</v>
      </c>
      <c r="F346" s="12">
        <f t="shared" si="147"/>
        <v>86.92</v>
      </c>
      <c r="G346" s="60">
        <f t="shared" si="148"/>
        <v>2</v>
      </c>
      <c r="H346" s="74"/>
      <c r="I346" s="12">
        <f t="shared" si="149"/>
        <v>0</v>
      </c>
      <c r="J346" s="73" t="str">
        <f t="shared" si="143"/>
        <v/>
      </c>
    </row>
    <row r="347" spans="1:10" x14ac:dyDescent="0.3">
      <c r="A347" s="75"/>
      <c r="B347" s="13"/>
      <c r="C347" s="14" t="s">
        <v>368</v>
      </c>
      <c r="D347" s="12">
        <v>1</v>
      </c>
      <c r="E347" s="15">
        <f>SUM(F336:F346)</f>
        <v>605.26</v>
      </c>
      <c r="F347" s="15">
        <f t="shared" si="147"/>
        <v>605.26</v>
      </c>
      <c r="G347" s="12">
        <v>1</v>
      </c>
      <c r="H347" s="15">
        <f>SUM(I336:I346)</f>
        <v>0</v>
      </c>
      <c r="I347" s="15">
        <f t="shared" si="149"/>
        <v>0</v>
      </c>
      <c r="J347" s="73" t="str">
        <f t="shared" si="143"/>
        <v/>
      </c>
    </row>
    <row r="348" spans="1:10" x14ac:dyDescent="0.3">
      <c r="A348" s="75"/>
      <c r="B348" s="13"/>
      <c r="C348" s="14" t="s">
        <v>369</v>
      </c>
      <c r="D348" s="12">
        <v>1</v>
      </c>
      <c r="E348" s="15">
        <f>F287+F288+F292+F293+F297+F308+F312+F316+F321+F325+F330+F335</f>
        <v>6392.86</v>
      </c>
      <c r="F348" s="15">
        <f t="shared" si="147"/>
        <v>6392.86</v>
      </c>
      <c r="G348" s="12">
        <v>1</v>
      </c>
      <c r="H348" s="15">
        <f>I287+I288+I292+I293+I297+I308+I312+I316+I321+I325+I330+I335</f>
        <v>0</v>
      </c>
      <c r="I348" s="15">
        <f t="shared" si="149"/>
        <v>0</v>
      </c>
      <c r="J348" s="73" t="str">
        <f t="shared" si="143"/>
        <v/>
      </c>
    </row>
    <row r="349" spans="1:10" x14ac:dyDescent="0.3">
      <c r="A349" s="75"/>
      <c r="B349" s="13"/>
      <c r="C349" s="14" t="s">
        <v>370</v>
      </c>
      <c r="D349" s="12">
        <v>1</v>
      </c>
      <c r="E349" s="15">
        <f>F150+F232+F286</f>
        <v>18429.16</v>
      </c>
      <c r="F349" s="15">
        <f t="shared" si="147"/>
        <v>18429.16</v>
      </c>
      <c r="G349" s="12">
        <v>1</v>
      </c>
      <c r="H349" s="15">
        <f>I150+I232+I286</f>
        <v>0</v>
      </c>
      <c r="I349" s="15">
        <f t="shared" si="149"/>
        <v>0</v>
      </c>
      <c r="J349" s="73" t="str">
        <f t="shared" si="143"/>
        <v/>
      </c>
    </row>
    <row r="350" spans="1:10" x14ac:dyDescent="0.3">
      <c r="A350" s="57" t="s">
        <v>371</v>
      </c>
      <c r="B350" s="10" t="s">
        <v>35</v>
      </c>
      <c r="C350" s="11" t="s">
        <v>372</v>
      </c>
      <c r="D350" s="12">
        <v>1</v>
      </c>
      <c r="E350" s="12">
        <v>15000</v>
      </c>
      <c r="F350" s="12">
        <f t="shared" si="147"/>
        <v>15000</v>
      </c>
      <c r="G350" s="12">
        <v>1</v>
      </c>
      <c r="H350" s="12">
        <v>15000</v>
      </c>
      <c r="I350" s="12">
        <f t="shared" si="149"/>
        <v>15000</v>
      </c>
      <c r="J350" s="73" t="str">
        <f t="shared" si="143"/>
        <v/>
      </c>
    </row>
    <row r="351" spans="1:10" x14ac:dyDescent="0.3">
      <c r="A351" s="75"/>
      <c r="B351" s="13"/>
      <c r="C351" s="14" t="s">
        <v>373</v>
      </c>
      <c r="D351" s="12">
        <v>1</v>
      </c>
      <c r="E351" s="15">
        <f>F34+F149+F350</f>
        <v>73224.34</v>
      </c>
      <c r="F351" s="15">
        <f t="shared" si="147"/>
        <v>73224.34</v>
      </c>
      <c r="G351" s="12">
        <v>1</v>
      </c>
      <c r="H351" s="15">
        <f>I34+I149+I350</f>
        <v>15000</v>
      </c>
      <c r="I351" s="15">
        <f t="shared" si="149"/>
        <v>15000</v>
      </c>
      <c r="J351" s="73" t="str">
        <f t="shared" si="143"/>
        <v/>
      </c>
    </row>
    <row r="352" spans="1:10" x14ac:dyDescent="0.3">
      <c r="A352" s="64" t="s">
        <v>374</v>
      </c>
      <c r="B352" s="7" t="s">
        <v>5</v>
      </c>
      <c r="C352" s="8" t="s">
        <v>375</v>
      </c>
      <c r="D352" s="9">
        <f t="shared" ref="D352:I352" si="150">D359</f>
        <v>1</v>
      </c>
      <c r="E352" s="9">
        <f t="shared" si="150"/>
        <v>73648.800000000003</v>
      </c>
      <c r="F352" s="9">
        <f t="shared" si="150"/>
        <v>73648.800000000003</v>
      </c>
      <c r="G352" s="9">
        <f t="shared" si="150"/>
        <v>1</v>
      </c>
      <c r="H352" s="9">
        <f t="shared" si="150"/>
        <v>0</v>
      </c>
      <c r="I352" s="9">
        <f t="shared" si="150"/>
        <v>0</v>
      </c>
      <c r="J352" s="73" t="str">
        <f t="shared" si="143"/>
        <v/>
      </c>
    </row>
    <row r="353" spans="1:10" x14ac:dyDescent="0.3">
      <c r="A353" s="57" t="s">
        <v>376</v>
      </c>
      <c r="B353" s="10" t="s">
        <v>377</v>
      </c>
      <c r="C353" s="11" t="s">
        <v>378</v>
      </c>
      <c r="D353" s="60">
        <v>28</v>
      </c>
      <c r="E353" s="12">
        <v>127.2</v>
      </c>
      <c r="F353" s="12">
        <f t="shared" ref="F353:F359" si="151">ROUND(D353*E353,2)</f>
        <v>3561.6</v>
      </c>
      <c r="G353" s="60">
        <f t="shared" ref="G353:G358" si="152">D353</f>
        <v>28</v>
      </c>
      <c r="H353" s="74"/>
      <c r="I353" s="12">
        <f t="shared" ref="I353:I359" si="153">ROUND(G353*H353,2)</f>
        <v>0</v>
      </c>
      <c r="J353" s="73" t="str">
        <f t="shared" si="143"/>
        <v/>
      </c>
    </row>
    <row r="354" spans="1:10" x14ac:dyDescent="0.3">
      <c r="A354" s="57" t="s">
        <v>379</v>
      </c>
      <c r="B354" s="10" t="s">
        <v>377</v>
      </c>
      <c r="C354" s="11" t="s">
        <v>380</v>
      </c>
      <c r="D354" s="60">
        <v>28</v>
      </c>
      <c r="E354" s="12">
        <v>954</v>
      </c>
      <c r="F354" s="12">
        <f t="shared" si="151"/>
        <v>26712</v>
      </c>
      <c r="G354" s="60">
        <f t="shared" si="152"/>
        <v>28</v>
      </c>
      <c r="H354" s="74"/>
      <c r="I354" s="12">
        <f t="shared" si="153"/>
        <v>0</v>
      </c>
      <c r="J354" s="73" t="str">
        <f t="shared" si="143"/>
        <v/>
      </c>
    </row>
    <row r="355" spans="1:10" x14ac:dyDescent="0.3">
      <c r="A355" s="57" t="s">
        <v>381</v>
      </c>
      <c r="B355" s="10" t="s">
        <v>377</v>
      </c>
      <c r="C355" s="11" t="s">
        <v>382</v>
      </c>
      <c r="D355" s="60">
        <v>28</v>
      </c>
      <c r="E355" s="12">
        <v>212</v>
      </c>
      <c r="F355" s="12">
        <f t="shared" si="151"/>
        <v>5936</v>
      </c>
      <c r="G355" s="60">
        <f t="shared" si="152"/>
        <v>28</v>
      </c>
      <c r="H355" s="74"/>
      <c r="I355" s="12">
        <f t="shared" si="153"/>
        <v>0</v>
      </c>
      <c r="J355" s="73" t="str">
        <f t="shared" si="143"/>
        <v/>
      </c>
    </row>
    <row r="356" spans="1:10" x14ac:dyDescent="0.3">
      <c r="A356" s="57" t="s">
        <v>383</v>
      </c>
      <c r="B356" s="10" t="s">
        <v>377</v>
      </c>
      <c r="C356" s="11" t="s">
        <v>384</v>
      </c>
      <c r="D356" s="60">
        <v>28</v>
      </c>
      <c r="E356" s="12">
        <v>371</v>
      </c>
      <c r="F356" s="12">
        <f t="shared" si="151"/>
        <v>10388</v>
      </c>
      <c r="G356" s="60">
        <f t="shared" si="152"/>
        <v>28</v>
      </c>
      <c r="H356" s="74"/>
      <c r="I356" s="12">
        <f t="shared" si="153"/>
        <v>0</v>
      </c>
      <c r="J356" s="73" t="str">
        <f t="shared" si="143"/>
        <v/>
      </c>
    </row>
    <row r="357" spans="1:10" x14ac:dyDescent="0.3">
      <c r="A357" s="57" t="s">
        <v>385</v>
      </c>
      <c r="B357" s="10" t="s">
        <v>377</v>
      </c>
      <c r="C357" s="11" t="s">
        <v>386</v>
      </c>
      <c r="D357" s="60">
        <v>8</v>
      </c>
      <c r="E357" s="12">
        <v>1690.7</v>
      </c>
      <c r="F357" s="12">
        <f t="shared" si="151"/>
        <v>13525.6</v>
      </c>
      <c r="G357" s="60">
        <f t="shared" si="152"/>
        <v>8</v>
      </c>
      <c r="H357" s="74"/>
      <c r="I357" s="12">
        <f t="shared" si="153"/>
        <v>0</v>
      </c>
      <c r="J357" s="73" t="str">
        <f t="shared" si="143"/>
        <v/>
      </c>
    </row>
    <row r="358" spans="1:10" x14ac:dyDescent="0.3">
      <c r="A358" s="57" t="s">
        <v>387</v>
      </c>
      <c r="B358" s="10" t="s">
        <v>377</v>
      </c>
      <c r="C358" s="11" t="s">
        <v>388</v>
      </c>
      <c r="D358" s="60">
        <v>8</v>
      </c>
      <c r="E358" s="12">
        <v>1690.7</v>
      </c>
      <c r="F358" s="12">
        <f t="shared" si="151"/>
        <v>13525.6</v>
      </c>
      <c r="G358" s="60">
        <f t="shared" si="152"/>
        <v>8</v>
      </c>
      <c r="H358" s="74"/>
      <c r="I358" s="12">
        <f t="shared" si="153"/>
        <v>0</v>
      </c>
      <c r="J358" s="73" t="str">
        <f t="shared" si="143"/>
        <v/>
      </c>
    </row>
    <row r="359" spans="1:10" x14ac:dyDescent="0.3">
      <c r="A359" s="75"/>
      <c r="B359" s="13"/>
      <c r="C359" s="14" t="s">
        <v>389</v>
      </c>
      <c r="D359" s="12">
        <v>1</v>
      </c>
      <c r="E359" s="15">
        <f>SUM(F353:F358)</f>
        <v>73648.800000000003</v>
      </c>
      <c r="F359" s="15">
        <f t="shared" si="151"/>
        <v>73648.800000000003</v>
      </c>
      <c r="G359" s="12">
        <v>1</v>
      </c>
      <c r="H359" s="15">
        <f>SUM(I353:I358)</f>
        <v>0</v>
      </c>
      <c r="I359" s="15">
        <f t="shared" si="153"/>
        <v>0</v>
      </c>
      <c r="J359" s="73" t="str">
        <f t="shared" si="143"/>
        <v/>
      </c>
    </row>
    <row r="360" spans="1:10" x14ac:dyDescent="0.3">
      <c r="A360" s="64" t="s">
        <v>390</v>
      </c>
      <c r="B360" s="7" t="s">
        <v>5</v>
      </c>
      <c r="C360" s="8" t="s">
        <v>391</v>
      </c>
      <c r="D360" s="9">
        <f t="shared" ref="D360:I360" si="154">D537</f>
        <v>1</v>
      </c>
      <c r="E360" s="9">
        <f t="shared" si="154"/>
        <v>282445.86</v>
      </c>
      <c r="F360" s="9">
        <f t="shared" si="154"/>
        <v>282445.86</v>
      </c>
      <c r="G360" s="9">
        <f t="shared" si="154"/>
        <v>1</v>
      </c>
      <c r="H360" s="9">
        <f t="shared" si="154"/>
        <v>0</v>
      </c>
      <c r="I360" s="9">
        <f t="shared" si="154"/>
        <v>0</v>
      </c>
      <c r="J360" s="73" t="str">
        <f t="shared" si="143"/>
        <v/>
      </c>
    </row>
    <row r="361" spans="1:10" x14ac:dyDescent="0.3">
      <c r="A361" s="65" t="s">
        <v>392</v>
      </c>
      <c r="B361" s="16" t="s">
        <v>5</v>
      </c>
      <c r="C361" s="17" t="s">
        <v>393</v>
      </c>
      <c r="D361" s="18">
        <f t="shared" ref="D361:I361" si="155">D410</f>
        <v>1</v>
      </c>
      <c r="E361" s="18">
        <f t="shared" si="155"/>
        <v>55304.86</v>
      </c>
      <c r="F361" s="18">
        <f t="shared" si="155"/>
        <v>55304.86</v>
      </c>
      <c r="G361" s="18">
        <f t="shared" si="155"/>
        <v>1</v>
      </c>
      <c r="H361" s="18">
        <f t="shared" si="155"/>
        <v>0</v>
      </c>
      <c r="I361" s="18">
        <f t="shared" si="155"/>
        <v>0</v>
      </c>
      <c r="J361" s="73" t="str">
        <f t="shared" si="143"/>
        <v/>
      </c>
    </row>
    <row r="362" spans="1:10" x14ac:dyDescent="0.3">
      <c r="A362" s="66" t="s">
        <v>394</v>
      </c>
      <c r="B362" s="19" t="s">
        <v>5</v>
      </c>
      <c r="C362" s="20" t="s">
        <v>395</v>
      </c>
      <c r="D362" s="21">
        <f t="shared" ref="D362:I362" si="156">D385</f>
        <v>1</v>
      </c>
      <c r="E362" s="21">
        <f t="shared" si="156"/>
        <v>9923.16</v>
      </c>
      <c r="F362" s="21">
        <f t="shared" si="156"/>
        <v>9923.16</v>
      </c>
      <c r="G362" s="21">
        <f t="shared" si="156"/>
        <v>1</v>
      </c>
      <c r="H362" s="21">
        <f t="shared" si="156"/>
        <v>0</v>
      </c>
      <c r="I362" s="21">
        <f t="shared" si="156"/>
        <v>0</v>
      </c>
      <c r="J362" s="73" t="str">
        <f t="shared" si="143"/>
        <v/>
      </c>
    </row>
    <row r="363" spans="1:10" x14ac:dyDescent="0.3">
      <c r="A363" s="57" t="s">
        <v>396</v>
      </c>
      <c r="B363" s="10" t="s">
        <v>58</v>
      </c>
      <c r="C363" s="11" t="s">
        <v>397</v>
      </c>
      <c r="D363" s="12">
        <v>35</v>
      </c>
      <c r="E363" s="12">
        <v>17.510000000000002</v>
      </c>
      <c r="F363" s="12">
        <f t="shared" ref="F363:F385" si="157">ROUND(D363*E363,2)</f>
        <v>612.85</v>
      </c>
      <c r="G363" s="60">
        <f t="shared" ref="G363:G384" si="158">D363</f>
        <v>35</v>
      </c>
      <c r="H363" s="74"/>
      <c r="I363" s="12">
        <f t="shared" ref="I363:I385" si="159">ROUND(G363*H363,2)</f>
        <v>0</v>
      </c>
      <c r="J363" s="73" t="str">
        <f t="shared" si="143"/>
        <v/>
      </c>
    </row>
    <row r="364" spans="1:10" x14ac:dyDescent="0.3">
      <c r="A364" s="57" t="s">
        <v>398</v>
      </c>
      <c r="B364" s="10" t="s">
        <v>58</v>
      </c>
      <c r="C364" s="11" t="s">
        <v>399</v>
      </c>
      <c r="D364" s="12">
        <v>15</v>
      </c>
      <c r="E364" s="12">
        <v>17.39</v>
      </c>
      <c r="F364" s="12">
        <f t="shared" si="157"/>
        <v>260.85000000000002</v>
      </c>
      <c r="G364" s="60">
        <f t="shared" si="158"/>
        <v>15</v>
      </c>
      <c r="H364" s="74"/>
      <c r="I364" s="12">
        <f t="shared" si="159"/>
        <v>0</v>
      </c>
      <c r="J364" s="73" t="str">
        <f t="shared" si="143"/>
        <v/>
      </c>
    </row>
    <row r="365" spans="1:10" x14ac:dyDescent="0.3">
      <c r="A365" s="57" t="s">
        <v>400</v>
      </c>
      <c r="B365" s="10" t="s">
        <v>58</v>
      </c>
      <c r="C365" s="11" t="s">
        <v>401</v>
      </c>
      <c r="D365" s="12">
        <v>26</v>
      </c>
      <c r="E365" s="12">
        <v>18.25</v>
      </c>
      <c r="F365" s="12">
        <f t="shared" si="157"/>
        <v>474.5</v>
      </c>
      <c r="G365" s="60">
        <f t="shared" si="158"/>
        <v>26</v>
      </c>
      <c r="H365" s="74"/>
      <c r="I365" s="12">
        <f t="shared" si="159"/>
        <v>0</v>
      </c>
      <c r="J365" s="73" t="str">
        <f t="shared" si="143"/>
        <v/>
      </c>
    </row>
    <row r="366" spans="1:10" x14ac:dyDescent="0.3">
      <c r="A366" s="57" t="s">
        <v>402</v>
      </c>
      <c r="B366" s="10" t="s">
        <v>58</v>
      </c>
      <c r="C366" s="11" t="s">
        <v>403</v>
      </c>
      <c r="D366" s="12">
        <v>32</v>
      </c>
      <c r="E366" s="12">
        <v>19.850000000000001</v>
      </c>
      <c r="F366" s="12">
        <f t="shared" si="157"/>
        <v>635.20000000000005</v>
      </c>
      <c r="G366" s="60">
        <f t="shared" si="158"/>
        <v>32</v>
      </c>
      <c r="H366" s="74"/>
      <c r="I366" s="12">
        <f t="shared" si="159"/>
        <v>0</v>
      </c>
      <c r="J366" s="73" t="str">
        <f t="shared" si="143"/>
        <v/>
      </c>
    </row>
    <row r="367" spans="1:10" x14ac:dyDescent="0.3">
      <c r="A367" s="57" t="s">
        <v>404</v>
      </c>
      <c r="B367" s="10" t="s">
        <v>58</v>
      </c>
      <c r="C367" s="11" t="s">
        <v>405</v>
      </c>
      <c r="D367" s="12">
        <v>49</v>
      </c>
      <c r="E367" s="12">
        <v>19.850000000000001</v>
      </c>
      <c r="F367" s="12">
        <f t="shared" si="157"/>
        <v>972.65</v>
      </c>
      <c r="G367" s="60">
        <f t="shared" si="158"/>
        <v>49</v>
      </c>
      <c r="H367" s="74"/>
      <c r="I367" s="12">
        <f t="shared" si="159"/>
        <v>0</v>
      </c>
      <c r="J367" s="73" t="str">
        <f t="shared" si="143"/>
        <v/>
      </c>
    </row>
    <row r="368" spans="1:10" x14ac:dyDescent="0.3">
      <c r="A368" s="57" t="s">
        <v>406</v>
      </c>
      <c r="B368" s="10" t="s">
        <v>58</v>
      </c>
      <c r="C368" s="11" t="s">
        <v>407</v>
      </c>
      <c r="D368" s="12">
        <v>22</v>
      </c>
      <c r="E368" s="12">
        <v>20.059999999999999</v>
      </c>
      <c r="F368" s="12">
        <f t="shared" si="157"/>
        <v>441.32</v>
      </c>
      <c r="G368" s="60">
        <f t="shared" si="158"/>
        <v>22</v>
      </c>
      <c r="H368" s="74"/>
      <c r="I368" s="12">
        <f t="shared" si="159"/>
        <v>0</v>
      </c>
      <c r="J368" s="73" t="str">
        <f t="shared" si="143"/>
        <v/>
      </c>
    </row>
    <row r="369" spans="1:10" x14ac:dyDescent="0.3">
      <c r="A369" s="57" t="s">
        <v>408</v>
      </c>
      <c r="B369" s="10" t="s">
        <v>58</v>
      </c>
      <c r="C369" s="11" t="s">
        <v>409</v>
      </c>
      <c r="D369" s="12">
        <v>18</v>
      </c>
      <c r="E369" s="12">
        <v>20.440000000000001</v>
      </c>
      <c r="F369" s="12">
        <f t="shared" si="157"/>
        <v>367.92</v>
      </c>
      <c r="G369" s="60">
        <f t="shared" si="158"/>
        <v>18</v>
      </c>
      <c r="H369" s="74"/>
      <c r="I369" s="12">
        <f t="shared" si="159"/>
        <v>0</v>
      </c>
      <c r="J369" s="73" t="str">
        <f t="shared" si="143"/>
        <v/>
      </c>
    </row>
    <row r="370" spans="1:10" x14ac:dyDescent="0.3">
      <c r="A370" s="57" t="s">
        <v>410</v>
      </c>
      <c r="B370" s="10" t="s">
        <v>58</v>
      </c>
      <c r="C370" s="11" t="s">
        <v>411</v>
      </c>
      <c r="D370" s="12">
        <v>18</v>
      </c>
      <c r="E370" s="12">
        <v>33.840000000000003</v>
      </c>
      <c r="F370" s="12">
        <f t="shared" si="157"/>
        <v>609.12</v>
      </c>
      <c r="G370" s="60">
        <f t="shared" si="158"/>
        <v>18</v>
      </c>
      <c r="H370" s="74"/>
      <c r="I370" s="12">
        <f t="shared" si="159"/>
        <v>0</v>
      </c>
      <c r="J370" s="73" t="str">
        <f t="shared" si="143"/>
        <v/>
      </c>
    </row>
    <row r="371" spans="1:10" x14ac:dyDescent="0.3">
      <c r="A371" s="57" t="s">
        <v>412</v>
      </c>
      <c r="B371" s="10" t="s">
        <v>58</v>
      </c>
      <c r="C371" s="11" t="s">
        <v>413</v>
      </c>
      <c r="D371" s="12">
        <v>10</v>
      </c>
      <c r="E371" s="12">
        <v>31.64</v>
      </c>
      <c r="F371" s="12">
        <f t="shared" si="157"/>
        <v>316.39999999999998</v>
      </c>
      <c r="G371" s="60">
        <f t="shared" si="158"/>
        <v>10</v>
      </c>
      <c r="H371" s="74"/>
      <c r="I371" s="12">
        <f t="shared" si="159"/>
        <v>0</v>
      </c>
      <c r="J371" s="73" t="str">
        <f t="shared" si="143"/>
        <v/>
      </c>
    </row>
    <row r="372" spans="1:10" x14ac:dyDescent="0.3">
      <c r="A372" s="57" t="s">
        <v>414</v>
      </c>
      <c r="B372" s="10" t="s">
        <v>58</v>
      </c>
      <c r="C372" s="11" t="s">
        <v>415</v>
      </c>
      <c r="D372" s="12">
        <v>10</v>
      </c>
      <c r="E372" s="12">
        <v>32.69</v>
      </c>
      <c r="F372" s="12">
        <f t="shared" si="157"/>
        <v>326.89999999999998</v>
      </c>
      <c r="G372" s="60">
        <f t="shared" si="158"/>
        <v>10</v>
      </c>
      <c r="H372" s="74"/>
      <c r="I372" s="12">
        <f t="shared" si="159"/>
        <v>0</v>
      </c>
      <c r="J372" s="73" t="str">
        <f t="shared" si="143"/>
        <v/>
      </c>
    </row>
    <row r="373" spans="1:10" x14ac:dyDescent="0.3">
      <c r="A373" s="57" t="s">
        <v>416</v>
      </c>
      <c r="B373" s="10" t="s">
        <v>22</v>
      </c>
      <c r="C373" s="11" t="s">
        <v>417</v>
      </c>
      <c r="D373" s="12">
        <v>5</v>
      </c>
      <c r="E373" s="12">
        <v>12.58</v>
      </c>
      <c r="F373" s="12">
        <f t="shared" si="157"/>
        <v>62.9</v>
      </c>
      <c r="G373" s="60">
        <f t="shared" si="158"/>
        <v>5</v>
      </c>
      <c r="H373" s="74"/>
      <c r="I373" s="12">
        <f t="shared" si="159"/>
        <v>0</v>
      </c>
      <c r="J373" s="73" t="str">
        <f t="shared" si="143"/>
        <v/>
      </c>
    </row>
    <row r="374" spans="1:10" x14ac:dyDescent="0.3">
      <c r="A374" s="57" t="s">
        <v>418</v>
      </c>
      <c r="B374" s="10" t="s">
        <v>22</v>
      </c>
      <c r="C374" s="11" t="s">
        <v>419</v>
      </c>
      <c r="D374" s="12">
        <v>5</v>
      </c>
      <c r="E374" s="12">
        <v>10.75</v>
      </c>
      <c r="F374" s="12">
        <f t="shared" si="157"/>
        <v>53.75</v>
      </c>
      <c r="G374" s="60">
        <f t="shared" si="158"/>
        <v>5</v>
      </c>
      <c r="H374" s="74"/>
      <c r="I374" s="12">
        <f t="shared" si="159"/>
        <v>0</v>
      </c>
      <c r="J374" s="73" t="str">
        <f t="shared" si="143"/>
        <v/>
      </c>
    </row>
    <row r="375" spans="1:10" x14ac:dyDescent="0.3">
      <c r="A375" s="57" t="s">
        <v>420</v>
      </c>
      <c r="B375" s="10" t="s">
        <v>22</v>
      </c>
      <c r="C375" s="11" t="s">
        <v>421</v>
      </c>
      <c r="D375" s="12">
        <v>94</v>
      </c>
      <c r="E375" s="12">
        <v>14.25</v>
      </c>
      <c r="F375" s="12">
        <f t="shared" si="157"/>
        <v>1339.5</v>
      </c>
      <c r="G375" s="60">
        <f t="shared" si="158"/>
        <v>94</v>
      </c>
      <c r="H375" s="74"/>
      <c r="I375" s="12">
        <f t="shared" si="159"/>
        <v>0</v>
      </c>
      <c r="J375" s="73" t="str">
        <f t="shared" si="143"/>
        <v/>
      </c>
    </row>
    <row r="376" spans="1:10" x14ac:dyDescent="0.3">
      <c r="A376" s="57" t="s">
        <v>422</v>
      </c>
      <c r="B376" s="10" t="s">
        <v>22</v>
      </c>
      <c r="C376" s="11" t="s">
        <v>423</v>
      </c>
      <c r="D376" s="12">
        <v>10</v>
      </c>
      <c r="E376" s="12">
        <v>9.2899999999999991</v>
      </c>
      <c r="F376" s="12">
        <f t="shared" si="157"/>
        <v>92.9</v>
      </c>
      <c r="G376" s="60">
        <f t="shared" si="158"/>
        <v>10</v>
      </c>
      <c r="H376" s="74"/>
      <c r="I376" s="12">
        <f t="shared" si="159"/>
        <v>0</v>
      </c>
      <c r="J376" s="73" t="str">
        <f t="shared" si="143"/>
        <v/>
      </c>
    </row>
    <row r="377" spans="1:10" x14ac:dyDescent="0.3">
      <c r="A377" s="57" t="s">
        <v>424</v>
      </c>
      <c r="B377" s="10" t="s">
        <v>22</v>
      </c>
      <c r="C377" s="11" t="s">
        <v>425</v>
      </c>
      <c r="D377" s="12">
        <v>5</v>
      </c>
      <c r="E377" s="12">
        <v>9.2899999999999991</v>
      </c>
      <c r="F377" s="12">
        <f t="shared" si="157"/>
        <v>46.45</v>
      </c>
      <c r="G377" s="60">
        <f t="shared" si="158"/>
        <v>5</v>
      </c>
      <c r="H377" s="74"/>
      <c r="I377" s="12">
        <f t="shared" si="159"/>
        <v>0</v>
      </c>
      <c r="J377" s="73" t="str">
        <f t="shared" si="143"/>
        <v/>
      </c>
    </row>
    <row r="378" spans="1:10" x14ac:dyDescent="0.3">
      <c r="A378" s="57" t="s">
        <v>426</v>
      </c>
      <c r="B378" s="10" t="s">
        <v>22</v>
      </c>
      <c r="C378" s="11" t="s">
        <v>427</v>
      </c>
      <c r="D378" s="12">
        <v>47</v>
      </c>
      <c r="E378" s="12">
        <v>11.45</v>
      </c>
      <c r="F378" s="12">
        <f t="shared" si="157"/>
        <v>538.15</v>
      </c>
      <c r="G378" s="60">
        <f t="shared" si="158"/>
        <v>47</v>
      </c>
      <c r="H378" s="74"/>
      <c r="I378" s="12">
        <f t="shared" si="159"/>
        <v>0</v>
      </c>
      <c r="J378" s="73" t="str">
        <f t="shared" si="143"/>
        <v/>
      </c>
    </row>
    <row r="379" spans="1:10" x14ac:dyDescent="0.3">
      <c r="A379" s="57" t="s">
        <v>428</v>
      </c>
      <c r="B379" s="10" t="s">
        <v>22</v>
      </c>
      <c r="C379" s="11" t="s">
        <v>429</v>
      </c>
      <c r="D379" s="12">
        <v>12</v>
      </c>
      <c r="E379" s="12">
        <v>12.55</v>
      </c>
      <c r="F379" s="12">
        <f t="shared" si="157"/>
        <v>150.6</v>
      </c>
      <c r="G379" s="60">
        <f t="shared" si="158"/>
        <v>12</v>
      </c>
      <c r="H379" s="74"/>
      <c r="I379" s="12">
        <f t="shared" si="159"/>
        <v>0</v>
      </c>
      <c r="J379" s="73" t="str">
        <f t="shared" si="143"/>
        <v/>
      </c>
    </row>
    <row r="380" spans="1:10" x14ac:dyDescent="0.3">
      <c r="A380" s="57" t="s">
        <v>430</v>
      </c>
      <c r="B380" s="10" t="s">
        <v>22</v>
      </c>
      <c r="C380" s="11" t="s">
        <v>431</v>
      </c>
      <c r="D380" s="12">
        <v>54</v>
      </c>
      <c r="E380" s="12">
        <v>12.53</v>
      </c>
      <c r="F380" s="12">
        <f t="shared" si="157"/>
        <v>676.62</v>
      </c>
      <c r="G380" s="60">
        <f t="shared" si="158"/>
        <v>54</v>
      </c>
      <c r="H380" s="74"/>
      <c r="I380" s="12">
        <f t="shared" si="159"/>
        <v>0</v>
      </c>
      <c r="J380" s="73" t="str">
        <f t="shared" si="143"/>
        <v/>
      </c>
    </row>
    <row r="381" spans="1:10" x14ac:dyDescent="0.3">
      <c r="A381" s="57" t="s">
        <v>432</v>
      </c>
      <c r="B381" s="10" t="s">
        <v>10</v>
      </c>
      <c r="C381" s="11" t="s">
        <v>433</v>
      </c>
      <c r="D381" s="12">
        <v>12</v>
      </c>
      <c r="E381" s="12">
        <v>11.88</v>
      </c>
      <c r="F381" s="12">
        <f t="shared" si="157"/>
        <v>142.56</v>
      </c>
      <c r="G381" s="60">
        <f t="shared" si="158"/>
        <v>12</v>
      </c>
      <c r="H381" s="74"/>
      <c r="I381" s="12">
        <f t="shared" si="159"/>
        <v>0</v>
      </c>
      <c r="J381" s="73" t="str">
        <f t="shared" si="143"/>
        <v/>
      </c>
    </row>
    <row r="382" spans="1:10" x14ac:dyDescent="0.3">
      <c r="A382" s="57" t="s">
        <v>434</v>
      </c>
      <c r="B382" s="10" t="s">
        <v>22</v>
      </c>
      <c r="C382" s="11" t="s">
        <v>435</v>
      </c>
      <c r="D382" s="12">
        <v>216</v>
      </c>
      <c r="E382" s="12">
        <v>5.95</v>
      </c>
      <c r="F382" s="12">
        <f t="shared" si="157"/>
        <v>1285.2</v>
      </c>
      <c r="G382" s="60">
        <f t="shared" si="158"/>
        <v>216</v>
      </c>
      <c r="H382" s="74"/>
      <c r="I382" s="12">
        <f t="shared" si="159"/>
        <v>0</v>
      </c>
      <c r="J382" s="73" t="str">
        <f t="shared" si="143"/>
        <v/>
      </c>
    </row>
    <row r="383" spans="1:10" x14ac:dyDescent="0.3">
      <c r="A383" s="57" t="s">
        <v>436</v>
      </c>
      <c r="B383" s="10" t="s">
        <v>22</v>
      </c>
      <c r="C383" s="11" t="s">
        <v>437</v>
      </c>
      <c r="D383" s="12">
        <v>46</v>
      </c>
      <c r="E383" s="12">
        <v>7.92</v>
      </c>
      <c r="F383" s="12">
        <f t="shared" si="157"/>
        <v>364.32</v>
      </c>
      <c r="G383" s="60">
        <f t="shared" si="158"/>
        <v>46</v>
      </c>
      <c r="H383" s="74"/>
      <c r="I383" s="12">
        <f t="shared" si="159"/>
        <v>0</v>
      </c>
      <c r="J383" s="73" t="str">
        <f t="shared" si="143"/>
        <v/>
      </c>
    </row>
    <row r="384" spans="1:10" x14ac:dyDescent="0.3">
      <c r="A384" s="57" t="s">
        <v>438</v>
      </c>
      <c r="B384" s="10" t="s">
        <v>22</v>
      </c>
      <c r="C384" s="11" t="s">
        <v>439</v>
      </c>
      <c r="D384" s="12">
        <v>10</v>
      </c>
      <c r="E384" s="12">
        <v>15.25</v>
      </c>
      <c r="F384" s="12">
        <f t="shared" si="157"/>
        <v>152.5</v>
      </c>
      <c r="G384" s="60">
        <f t="shared" si="158"/>
        <v>10</v>
      </c>
      <c r="H384" s="74"/>
      <c r="I384" s="12">
        <f t="shared" si="159"/>
        <v>0</v>
      </c>
      <c r="J384" s="73" t="str">
        <f t="shared" si="143"/>
        <v/>
      </c>
    </row>
    <row r="385" spans="1:10" x14ac:dyDescent="0.3">
      <c r="A385" s="75"/>
      <c r="B385" s="13"/>
      <c r="C385" s="14" t="s">
        <v>440</v>
      </c>
      <c r="D385" s="12">
        <v>1</v>
      </c>
      <c r="E385" s="15">
        <f>SUM(F363:F384)</f>
        <v>9923.16</v>
      </c>
      <c r="F385" s="15">
        <f t="shared" si="157"/>
        <v>9923.16</v>
      </c>
      <c r="G385" s="12">
        <v>1</v>
      </c>
      <c r="H385" s="15">
        <f>SUM(I363:I384)</f>
        <v>0</v>
      </c>
      <c r="I385" s="15">
        <f t="shared" si="159"/>
        <v>0</v>
      </c>
      <c r="J385" s="73" t="str">
        <f t="shared" si="143"/>
        <v/>
      </c>
    </row>
    <row r="386" spans="1:10" x14ac:dyDescent="0.3">
      <c r="A386" s="66" t="s">
        <v>441</v>
      </c>
      <c r="B386" s="19" t="s">
        <v>5</v>
      </c>
      <c r="C386" s="20" t="s">
        <v>442</v>
      </c>
      <c r="D386" s="21">
        <f t="shared" ref="D386:I386" si="160">D409</f>
        <v>1</v>
      </c>
      <c r="E386" s="21">
        <f t="shared" si="160"/>
        <v>45381.7</v>
      </c>
      <c r="F386" s="21">
        <f t="shared" si="160"/>
        <v>45381.7</v>
      </c>
      <c r="G386" s="21">
        <f t="shared" si="160"/>
        <v>1</v>
      </c>
      <c r="H386" s="21">
        <f t="shared" si="160"/>
        <v>0</v>
      </c>
      <c r="I386" s="21">
        <f t="shared" si="160"/>
        <v>0</v>
      </c>
      <c r="J386" s="73" t="str">
        <f t="shared" si="143"/>
        <v/>
      </c>
    </row>
    <row r="387" spans="1:10" x14ac:dyDescent="0.3">
      <c r="A387" s="57" t="s">
        <v>443</v>
      </c>
      <c r="B387" s="10" t="s">
        <v>58</v>
      </c>
      <c r="C387" s="11" t="s">
        <v>444</v>
      </c>
      <c r="D387" s="12">
        <v>20000</v>
      </c>
      <c r="E387" s="12">
        <v>0.32</v>
      </c>
      <c r="F387" s="12">
        <f t="shared" ref="F387:F410" si="161">ROUND(D387*E387,2)</f>
        <v>6400</v>
      </c>
      <c r="G387" s="60">
        <f t="shared" ref="G387:G408" si="162">D387</f>
        <v>20000</v>
      </c>
      <c r="H387" s="74"/>
      <c r="I387" s="12">
        <f t="shared" ref="I387:I410" si="163">ROUND(G387*H387,2)</f>
        <v>0</v>
      </c>
      <c r="J387" s="73" t="str">
        <f t="shared" si="143"/>
        <v/>
      </c>
    </row>
    <row r="388" spans="1:10" x14ac:dyDescent="0.3">
      <c r="A388" s="57" t="s">
        <v>445</v>
      </c>
      <c r="B388" s="10" t="s">
        <v>446</v>
      </c>
      <c r="C388" s="11" t="s">
        <v>447</v>
      </c>
      <c r="D388" s="12">
        <v>430</v>
      </c>
      <c r="E388" s="12">
        <v>0.48</v>
      </c>
      <c r="F388" s="12">
        <f t="shared" si="161"/>
        <v>206.4</v>
      </c>
      <c r="G388" s="60">
        <f t="shared" si="162"/>
        <v>430</v>
      </c>
      <c r="H388" s="74"/>
      <c r="I388" s="12">
        <f t="shared" si="163"/>
        <v>0</v>
      </c>
      <c r="J388" s="73" t="str">
        <f t="shared" si="143"/>
        <v/>
      </c>
    </row>
    <row r="389" spans="1:10" x14ac:dyDescent="0.3">
      <c r="A389" s="57" t="s">
        <v>448</v>
      </c>
      <c r="B389" s="10" t="s">
        <v>58</v>
      </c>
      <c r="C389" s="11" t="s">
        <v>449</v>
      </c>
      <c r="D389" s="12">
        <v>430</v>
      </c>
      <c r="E389" s="12">
        <v>0.52</v>
      </c>
      <c r="F389" s="12">
        <f t="shared" si="161"/>
        <v>223.6</v>
      </c>
      <c r="G389" s="60">
        <f t="shared" si="162"/>
        <v>430</v>
      </c>
      <c r="H389" s="74"/>
      <c r="I389" s="12">
        <f t="shared" si="163"/>
        <v>0</v>
      </c>
      <c r="J389" s="73" t="str">
        <f t="shared" si="143"/>
        <v/>
      </c>
    </row>
    <row r="390" spans="1:10" x14ac:dyDescent="0.3">
      <c r="A390" s="57" t="s">
        <v>450</v>
      </c>
      <c r="B390" s="10" t="s">
        <v>58</v>
      </c>
      <c r="C390" s="11" t="s">
        <v>451</v>
      </c>
      <c r="D390" s="12">
        <v>430</v>
      </c>
      <c r="E390" s="12">
        <v>0.68</v>
      </c>
      <c r="F390" s="12">
        <f t="shared" si="161"/>
        <v>292.39999999999998</v>
      </c>
      <c r="G390" s="60">
        <f t="shared" si="162"/>
        <v>430</v>
      </c>
      <c r="H390" s="74"/>
      <c r="I390" s="12">
        <f t="shared" si="163"/>
        <v>0</v>
      </c>
      <c r="J390" s="73" t="str">
        <f t="shared" si="143"/>
        <v/>
      </c>
    </row>
    <row r="391" spans="1:10" x14ac:dyDescent="0.3">
      <c r="A391" s="57" t="s">
        <v>452</v>
      </c>
      <c r="B391" s="10" t="s">
        <v>58</v>
      </c>
      <c r="C391" s="11" t="s">
        <v>453</v>
      </c>
      <c r="D391" s="12">
        <v>430</v>
      </c>
      <c r="E391" s="12">
        <v>0.39</v>
      </c>
      <c r="F391" s="12">
        <f t="shared" si="161"/>
        <v>167.7</v>
      </c>
      <c r="G391" s="60">
        <f t="shared" si="162"/>
        <v>430</v>
      </c>
      <c r="H391" s="74"/>
      <c r="I391" s="12">
        <f t="shared" si="163"/>
        <v>0</v>
      </c>
      <c r="J391" s="73" t="str">
        <f t="shared" ref="J391:J456" si="164">IF(AND(H391&lt;&gt;"",H391&gt;E391),"VALOR MAYOR DEL PERMITIDO","")</f>
        <v/>
      </c>
    </row>
    <row r="392" spans="1:10" x14ac:dyDescent="0.3">
      <c r="A392" s="57" t="s">
        <v>454</v>
      </c>
      <c r="B392" s="10" t="s">
        <v>58</v>
      </c>
      <c r="C392" s="11" t="s">
        <v>455</v>
      </c>
      <c r="D392" s="12">
        <v>430</v>
      </c>
      <c r="E392" s="12">
        <v>5.18</v>
      </c>
      <c r="F392" s="12">
        <f t="shared" si="161"/>
        <v>2227.4</v>
      </c>
      <c r="G392" s="60">
        <f t="shared" si="162"/>
        <v>430</v>
      </c>
      <c r="H392" s="74"/>
      <c r="I392" s="12">
        <f t="shared" si="163"/>
        <v>0</v>
      </c>
      <c r="J392" s="73" t="str">
        <f t="shared" si="164"/>
        <v/>
      </c>
    </row>
    <row r="393" spans="1:10" x14ac:dyDescent="0.3">
      <c r="A393" s="57" t="s">
        <v>456</v>
      </c>
      <c r="B393" s="10" t="s">
        <v>58</v>
      </c>
      <c r="C393" s="11" t="s">
        <v>457</v>
      </c>
      <c r="D393" s="12">
        <v>5</v>
      </c>
      <c r="E393" s="12">
        <v>6.47</v>
      </c>
      <c r="F393" s="12">
        <f t="shared" si="161"/>
        <v>32.35</v>
      </c>
      <c r="G393" s="60">
        <f t="shared" si="162"/>
        <v>5</v>
      </c>
      <c r="H393" s="74"/>
      <c r="I393" s="12">
        <f t="shared" si="163"/>
        <v>0</v>
      </c>
      <c r="J393" s="73" t="str">
        <f t="shared" si="164"/>
        <v/>
      </c>
    </row>
    <row r="394" spans="1:10" x14ac:dyDescent="0.3">
      <c r="A394" s="57" t="s">
        <v>458</v>
      </c>
      <c r="B394" s="10" t="s">
        <v>58</v>
      </c>
      <c r="C394" s="11" t="s">
        <v>459</v>
      </c>
      <c r="D394" s="12">
        <v>430</v>
      </c>
      <c r="E394" s="12">
        <v>4.37</v>
      </c>
      <c r="F394" s="12">
        <f t="shared" si="161"/>
        <v>1879.1</v>
      </c>
      <c r="G394" s="60">
        <f t="shared" si="162"/>
        <v>430</v>
      </c>
      <c r="H394" s="74"/>
      <c r="I394" s="12">
        <f t="shared" si="163"/>
        <v>0</v>
      </c>
      <c r="J394" s="73" t="str">
        <f t="shared" si="164"/>
        <v/>
      </c>
    </row>
    <row r="395" spans="1:10" x14ac:dyDescent="0.3">
      <c r="A395" s="57" t="s">
        <v>460</v>
      </c>
      <c r="B395" s="10" t="s">
        <v>58</v>
      </c>
      <c r="C395" s="11" t="s">
        <v>461</v>
      </c>
      <c r="D395" s="12">
        <v>5</v>
      </c>
      <c r="E395" s="12">
        <v>5.44</v>
      </c>
      <c r="F395" s="12">
        <f t="shared" si="161"/>
        <v>27.2</v>
      </c>
      <c r="G395" s="60">
        <f t="shared" si="162"/>
        <v>5</v>
      </c>
      <c r="H395" s="74"/>
      <c r="I395" s="12">
        <f t="shared" si="163"/>
        <v>0</v>
      </c>
      <c r="J395" s="73" t="str">
        <f t="shared" si="164"/>
        <v/>
      </c>
    </row>
    <row r="396" spans="1:10" x14ac:dyDescent="0.3">
      <c r="A396" s="57" t="s">
        <v>462</v>
      </c>
      <c r="B396" s="10" t="s">
        <v>58</v>
      </c>
      <c r="C396" s="11" t="s">
        <v>463</v>
      </c>
      <c r="D396" s="12">
        <v>5</v>
      </c>
      <c r="E396" s="12">
        <v>6.55</v>
      </c>
      <c r="F396" s="12">
        <f t="shared" si="161"/>
        <v>32.75</v>
      </c>
      <c r="G396" s="60">
        <f t="shared" si="162"/>
        <v>5</v>
      </c>
      <c r="H396" s="74"/>
      <c r="I396" s="12">
        <f t="shared" si="163"/>
        <v>0</v>
      </c>
      <c r="J396" s="73" t="str">
        <f t="shared" si="164"/>
        <v/>
      </c>
    </row>
    <row r="397" spans="1:10" x14ac:dyDescent="0.3">
      <c r="A397" s="57" t="s">
        <v>464</v>
      </c>
      <c r="B397" s="10" t="s">
        <v>58</v>
      </c>
      <c r="C397" s="11" t="s">
        <v>465</v>
      </c>
      <c r="D397" s="12">
        <v>5</v>
      </c>
      <c r="E397" s="12">
        <v>7.67</v>
      </c>
      <c r="F397" s="12">
        <f t="shared" si="161"/>
        <v>38.35</v>
      </c>
      <c r="G397" s="60">
        <f t="shared" si="162"/>
        <v>5</v>
      </c>
      <c r="H397" s="74"/>
      <c r="I397" s="12">
        <f t="shared" si="163"/>
        <v>0</v>
      </c>
      <c r="J397" s="73" t="str">
        <f t="shared" si="164"/>
        <v/>
      </c>
    </row>
    <row r="398" spans="1:10" x14ac:dyDescent="0.3">
      <c r="A398" s="57" t="s">
        <v>466</v>
      </c>
      <c r="B398" s="10" t="s">
        <v>58</v>
      </c>
      <c r="C398" s="11" t="s">
        <v>467</v>
      </c>
      <c r="D398" s="12">
        <v>5</v>
      </c>
      <c r="E398" s="12">
        <v>8.75</v>
      </c>
      <c r="F398" s="12">
        <f t="shared" si="161"/>
        <v>43.75</v>
      </c>
      <c r="G398" s="60">
        <f t="shared" si="162"/>
        <v>5</v>
      </c>
      <c r="H398" s="74"/>
      <c r="I398" s="12">
        <f t="shared" si="163"/>
        <v>0</v>
      </c>
      <c r="J398" s="73" t="str">
        <f t="shared" si="164"/>
        <v/>
      </c>
    </row>
    <row r="399" spans="1:10" x14ac:dyDescent="0.3">
      <c r="A399" s="57" t="s">
        <v>468</v>
      </c>
      <c r="B399" s="10" t="s">
        <v>58</v>
      </c>
      <c r="C399" s="11" t="s">
        <v>469</v>
      </c>
      <c r="D399" s="12">
        <v>5</v>
      </c>
      <c r="E399" s="12">
        <v>4.03</v>
      </c>
      <c r="F399" s="12">
        <f t="shared" si="161"/>
        <v>20.149999999999999</v>
      </c>
      <c r="G399" s="60">
        <f t="shared" si="162"/>
        <v>5</v>
      </c>
      <c r="H399" s="74"/>
      <c r="I399" s="12">
        <f t="shared" si="163"/>
        <v>0</v>
      </c>
      <c r="J399" s="73" t="str">
        <f t="shared" si="164"/>
        <v/>
      </c>
    </row>
    <row r="400" spans="1:10" x14ac:dyDescent="0.3">
      <c r="A400" s="57" t="s">
        <v>470</v>
      </c>
      <c r="B400" s="10" t="s">
        <v>58</v>
      </c>
      <c r="C400" s="11" t="s">
        <v>471</v>
      </c>
      <c r="D400" s="12">
        <v>50</v>
      </c>
      <c r="E400" s="12">
        <v>4.84</v>
      </c>
      <c r="F400" s="12">
        <f t="shared" si="161"/>
        <v>242</v>
      </c>
      <c r="G400" s="60">
        <f t="shared" si="162"/>
        <v>50</v>
      </c>
      <c r="H400" s="74"/>
      <c r="I400" s="12">
        <f t="shared" si="163"/>
        <v>0</v>
      </c>
      <c r="J400" s="73" t="str">
        <f t="shared" si="164"/>
        <v/>
      </c>
    </row>
    <row r="401" spans="1:10" x14ac:dyDescent="0.3">
      <c r="A401" s="57" t="s">
        <v>472</v>
      </c>
      <c r="B401" s="10" t="s">
        <v>58</v>
      </c>
      <c r="C401" s="11" t="s">
        <v>473</v>
      </c>
      <c r="D401" s="12">
        <v>5</v>
      </c>
      <c r="E401" s="12">
        <v>5.64</v>
      </c>
      <c r="F401" s="12">
        <f t="shared" si="161"/>
        <v>28.2</v>
      </c>
      <c r="G401" s="60">
        <f t="shared" si="162"/>
        <v>5</v>
      </c>
      <c r="H401" s="74"/>
      <c r="I401" s="12">
        <f t="shared" si="163"/>
        <v>0</v>
      </c>
      <c r="J401" s="73" t="str">
        <f t="shared" si="164"/>
        <v/>
      </c>
    </row>
    <row r="402" spans="1:10" x14ac:dyDescent="0.3">
      <c r="A402" s="57" t="s">
        <v>474</v>
      </c>
      <c r="B402" s="10" t="s">
        <v>475</v>
      </c>
      <c r="C402" s="11" t="s">
        <v>476</v>
      </c>
      <c r="D402" s="12">
        <v>430</v>
      </c>
      <c r="E402" s="12">
        <v>53.9</v>
      </c>
      <c r="F402" s="12">
        <f t="shared" si="161"/>
        <v>23177</v>
      </c>
      <c r="G402" s="60">
        <f t="shared" si="162"/>
        <v>430</v>
      </c>
      <c r="H402" s="74"/>
      <c r="I402" s="12">
        <f t="shared" si="163"/>
        <v>0</v>
      </c>
      <c r="J402" s="73" t="str">
        <f t="shared" si="164"/>
        <v/>
      </c>
    </row>
    <row r="403" spans="1:10" x14ac:dyDescent="0.3">
      <c r="A403" s="57" t="s">
        <v>477</v>
      </c>
      <c r="B403" s="10" t="s">
        <v>475</v>
      </c>
      <c r="C403" s="11" t="s">
        <v>478</v>
      </c>
      <c r="D403" s="12">
        <v>5</v>
      </c>
      <c r="E403" s="12">
        <v>46.5</v>
      </c>
      <c r="F403" s="12">
        <f t="shared" si="161"/>
        <v>232.5</v>
      </c>
      <c r="G403" s="60">
        <f t="shared" si="162"/>
        <v>5</v>
      </c>
      <c r="H403" s="74"/>
      <c r="I403" s="12">
        <f t="shared" si="163"/>
        <v>0</v>
      </c>
      <c r="J403" s="73" t="str">
        <f t="shared" si="164"/>
        <v/>
      </c>
    </row>
    <row r="404" spans="1:10" x14ac:dyDescent="0.3">
      <c r="A404" s="57" t="s">
        <v>479</v>
      </c>
      <c r="B404" s="10" t="s">
        <v>475</v>
      </c>
      <c r="C404" s="11" t="s">
        <v>480</v>
      </c>
      <c r="D404" s="12">
        <v>50</v>
      </c>
      <c r="E404" s="12">
        <v>64.739999999999995</v>
      </c>
      <c r="F404" s="12">
        <f t="shared" si="161"/>
        <v>3237</v>
      </c>
      <c r="G404" s="60">
        <f t="shared" si="162"/>
        <v>50</v>
      </c>
      <c r="H404" s="74"/>
      <c r="I404" s="12">
        <f t="shared" si="163"/>
        <v>0</v>
      </c>
      <c r="J404" s="73" t="str">
        <f t="shared" si="164"/>
        <v/>
      </c>
    </row>
    <row r="405" spans="1:10" x14ac:dyDescent="0.3">
      <c r="A405" s="57" t="s">
        <v>481</v>
      </c>
      <c r="B405" s="10" t="s">
        <v>475</v>
      </c>
      <c r="C405" s="11" t="s">
        <v>482</v>
      </c>
      <c r="D405" s="12">
        <v>5</v>
      </c>
      <c r="E405" s="12">
        <v>53.38</v>
      </c>
      <c r="F405" s="12">
        <f t="shared" si="161"/>
        <v>266.89999999999998</v>
      </c>
      <c r="G405" s="60">
        <f t="shared" si="162"/>
        <v>5</v>
      </c>
      <c r="H405" s="74"/>
      <c r="I405" s="12">
        <f t="shared" si="163"/>
        <v>0</v>
      </c>
      <c r="J405" s="73" t="str">
        <f t="shared" si="164"/>
        <v/>
      </c>
    </row>
    <row r="406" spans="1:10" x14ac:dyDescent="0.3">
      <c r="A406" s="57" t="s">
        <v>483</v>
      </c>
      <c r="B406" s="10" t="s">
        <v>475</v>
      </c>
      <c r="C406" s="11" t="s">
        <v>484</v>
      </c>
      <c r="D406" s="12">
        <v>89</v>
      </c>
      <c r="E406" s="12">
        <v>67.25</v>
      </c>
      <c r="F406" s="12">
        <f t="shared" si="161"/>
        <v>5985.25</v>
      </c>
      <c r="G406" s="60">
        <f t="shared" si="162"/>
        <v>89</v>
      </c>
      <c r="H406" s="74"/>
      <c r="I406" s="12">
        <f t="shared" si="163"/>
        <v>0</v>
      </c>
      <c r="J406" s="73" t="str">
        <f t="shared" si="164"/>
        <v/>
      </c>
    </row>
    <row r="407" spans="1:10" x14ac:dyDescent="0.3">
      <c r="A407" s="57" t="s">
        <v>485</v>
      </c>
      <c r="B407" s="10" t="s">
        <v>475</v>
      </c>
      <c r="C407" s="11" t="s">
        <v>486</v>
      </c>
      <c r="D407" s="12">
        <v>5</v>
      </c>
      <c r="E407" s="12">
        <v>63.19</v>
      </c>
      <c r="F407" s="12">
        <f t="shared" si="161"/>
        <v>315.95</v>
      </c>
      <c r="G407" s="60">
        <f t="shared" si="162"/>
        <v>5</v>
      </c>
      <c r="H407" s="74"/>
      <c r="I407" s="12">
        <f t="shared" si="163"/>
        <v>0</v>
      </c>
      <c r="J407" s="73" t="str">
        <f t="shared" si="164"/>
        <v/>
      </c>
    </row>
    <row r="408" spans="1:10" x14ac:dyDescent="0.3">
      <c r="A408" s="57" t="s">
        <v>487</v>
      </c>
      <c r="B408" s="10" t="s">
        <v>58</v>
      </c>
      <c r="C408" s="11" t="s">
        <v>488</v>
      </c>
      <c r="D408" s="12">
        <v>25</v>
      </c>
      <c r="E408" s="12">
        <v>12.23</v>
      </c>
      <c r="F408" s="12">
        <f t="shared" si="161"/>
        <v>305.75</v>
      </c>
      <c r="G408" s="60">
        <f t="shared" si="162"/>
        <v>25</v>
      </c>
      <c r="H408" s="74"/>
      <c r="I408" s="12">
        <f t="shared" si="163"/>
        <v>0</v>
      </c>
      <c r="J408" s="73" t="str">
        <f t="shared" si="164"/>
        <v/>
      </c>
    </row>
    <row r="409" spans="1:10" x14ac:dyDescent="0.3">
      <c r="A409" s="75"/>
      <c r="B409" s="13"/>
      <c r="C409" s="14" t="s">
        <v>489</v>
      </c>
      <c r="D409" s="12">
        <v>1</v>
      </c>
      <c r="E409" s="15">
        <f>SUM(F387:F408)</f>
        <v>45381.7</v>
      </c>
      <c r="F409" s="15">
        <f t="shared" si="161"/>
        <v>45381.7</v>
      </c>
      <c r="G409" s="12">
        <v>1</v>
      </c>
      <c r="H409" s="15">
        <f>SUM(I387:I408)</f>
        <v>0</v>
      </c>
      <c r="I409" s="15">
        <f t="shared" si="163"/>
        <v>0</v>
      </c>
      <c r="J409" s="73" t="str">
        <f t="shared" si="164"/>
        <v/>
      </c>
    </row>
    <row r="410" spans="1:10" x14ac:dyDescent="0.3">
      <c r="A410" s="75"/>
      <c r="B410" s="13"/>
      <c r="C410" s="14" t="s">
        <v>490</v>
      </c>
      <c r="D410" s="12">
        <v>1</v>
      </c>
      <c r="E410" s="15">
        <f>F362+F386</f>
        <v>55304.86</v>
      </c>
      <c r="F410" s="15">
        <f t="shared" si="161"/>
        <v>55304.86</v>
      </c>
      <c r="G410" s="12">
        <v>1</v>
      </c>
      <c r="H410" s="15">
        <f>I362+I386</f>
        <v>0</v>
      </c>
      <c r="I410" s="15">
        <f t="shared" si="163"/>
        <v>0</v>
      </c>
      <c r="J410" s="73" t="str">
        <f t="shared" si="164"/>
        <v/>
      </c>
    </row>
    <row r="411" spans="1:10" x14ac:dyDescent="0.3">
      <c r="A411" s="65" t="s">
        <v>491</v>
      </c>
      <c r="B411" s="16" t="s">
        <v>5</v>
      </c>
      <c r="C411" s="17" t="s">
        <v>492</v>
      </c>
      <c r="D411" s="18">
        <f t="shared" ref="D411:I411" si="165">D442</f>
        <v>1</v>
      </c>
      <c r="E411" s="18">
        <f t="shared" si="165"/>
        <v>34379.46</v>
      </c>
      <c r="F411" s="18">
        <f t="shared" si="165"/>
        <v>34379.46</v>
      </c>
      <c r="G411" s="18">
        <f t="shared" si="165"/>
        <v>1</v>
      </c>
      <c r="H411" s="18">
        <f t="shared" si="165"/>
        <v>0</v>
      </c>
      <c r="I411" s="18">
        <f t="shared" si="165"/>
        <v>0</v>
      </c>
      <c r="J411" s="73" t="str">
        <f t="shared" si="164"/>
        <v/>
      </c>
    </row>
    <row r="412" spans="1:10" x14ac:dyDescent="0.3">
      <c r="A412" s="66" t="s">
        <v>493</v>
      </c>
      <c r="B412" s="19" t="s">
        <v>5</v>
      </c>
      <c r="C412" s="20" t="s">
        <v>494</v>
      </c>
      <c r="D412" s="21">
        <f t="shared" ref="D412:I412" si="166">D422</f>
        <v>1</v>
      </c>
      <c r="E412" s="21">
        <f t="shared" si="166"/>
        <v>3056.85</v>
      </c>
      <c r="F412" s="21">
        <f t="shared" si="166"/>
        <v>3056.85</v>
      </c>
      <c r="G412" s="21">
        <f t="shared" si="166"/>
        <v>1</v>
      </c>
      <c r="H412" s="21">
        <f t="shared" si="166"/>
        <v>0</v>
      </c>
      <c r="I412" s="21">
        <f t="shared" si="166"/>
        <v>0</v>
      </c>
      <c r="J412" s="73" t="str">
        <f t="shared" si="164"/>
        <v/>
      </c>
    </row>
    <row r="413" spans="1:10" x14ac:dyDescent="0.3">
      <c r="A413" s="57" t="s">
        <v>495</v>
      </c>
      <c r="B413" s="10" t="s">
        <v>496</v>
      </c>
      <c r="C413" s="11" t="s">
        <v>497</v>
      </c>
      <c r="D413" s="12">
        <v>50</v>
      </c>
      <c r="E413" s="12">
        <v>6.65</v>
      </c>
      <c r="F413" s="12">
        <f t="shared" ref="F413:F422" si="167">ROUND(D413*E413,2)</f>
        <v>332.5</v>
      </c>
      <c r="G413" s="60">
        <f t="shared" ref="G413:G421" si="168">D413</f>
        <v>50</v>
      </c>
      <c r="H413" s="74"/>
      <c r="I413" s="12">
        <f t="shared" ref="I413:I422" si="169">ROUND(G413*H413,2)</f>
        <v>0</v>
      </c>
      <c r="J413" s="73" t="str">
        <f t="shared" si="164"/>
        <v/>
      </c>
    </row>
    <row r="414" spans="1:10" x14ac:dyDescent="0.3">
      <c r="A414" s="57" t="s">
        <v>498</v>
      </c>
      <c r="B414" s="10" t="s">
        <v>496</v>
      </c>
      <c r="C414" s="11" t="s">
        <v>499</v>
      </c>
      <c r="D414" s="12">
        <v>5</v>
      </c>
      <c r="E414" s="12">
        <v>31.73</v>
      </c>
      <c r="F414" s="12">
        <f t="shared" si="167"/>
        <v>158.65</v>
      </c>
      <c r="G414" s="60">
        <f t="shared" si="168"/>
        <v>5</v>
      </c>
      <c r="H414" s="74"/>
      <c r="I414" s="12">
        <f t="shared" si="169"/>
        <v>0</v>
      </c>
      <c r="J414" s="73" t="str">
        <f t="shared" si="164"/>
        <v/>
      </c>
    </row>
    <row r="415" spans="1:10" x14ac:dyDescent="0.3">
      <c r="A415" s="57" t="s">
        <v>500</v>
      </c>
      <c r="B415" s="10" t="s">
        <v>496</v>
      </c>
      <c r="C415" s="11" t="s">
        <v>501</v>
      </c>
      <c r="D415" s="12">
        <v>50</v>
      </c>
      <c r="E415" s="12">
        <v>23.91</v>
      </c>
      <c r="F415" s="12">
        <f t="shared" si="167"/>
        <v>1195.5</v>
      </c>
      <c r="G415" s="60">
        <f t="shared" si="168"/>
        <v>50</v>
      </c>
      <c r="H415" s="74"/>
      <c r="I415" s="12">
        <f t="shared" si="169"/>
        <v>0</v>
      </c>
      <c r="J415" s="73" t="str">
        <f t="shared" si="164"/>
        <v/>
      </c>
    </row>
    <row r="416" spans="1:10" x14ac:dyDescent="0.3">
      <c r="A416" s="57" t="s">
        <v>502</v>
      </c>
      <c r="B416" s="10" t="s">
        <v>496</v>
      </c>
      <c r="C416" s="11" t="s">
        <v>503</v>
      </c>
      <c r="D416" s="12">
        <v>5</v>
      </c>
      <c r="E416" s="12">
        <v>59.44</v>
      </c>
      <c r="F416" s="12">
        <f t="shared" si="167"/>
        <v>297.2</v>
      </c>
      <c r="G416" s="60">
        <f t="shared" si="168"/>
        <v>5</v>
      </c>
      <c r="H416" s="74"/>
      <c r="I416" s="12">
        <f t="shared" si="169"/>
        <v>0</v>
      </c>
      <c r="J416" s="73" t="str">
        <f t="shared" si="164"/>
        <v/>
      </c>
    </row>
    <row r="417" spans="1:10" x14ac:dyDescent="0.3">
      <c r="A417" s="57" t="s">
        <v>504</v>
      </c>
      <c r="B417" s="10" t="s">
        <v>496</v>
      </c>
      <c r="C417" s="11" t="s">
        <v>505</v>
      </c>
      <c r="D417" s="12">
        <v>50</v>
      </c>
      <c r="E417" s="12">
        <v>16.25</v>
      </c>
      <c r="F417" s="12">
        <f t="shared" si="167"/>
        <v>812.5</v>
      </c>
      <c r="G417" s="60">
        <f t="shared" si="168"/>
        <v>50</v>
      </c>
      <c r="H417" s="74"/>
      <c r="I417" s="12">
        <f t="shared" si="169"/>
        <v>0</v>
      </c>
      <c r="J417" s="73" t="str">
        <f t="shared" si="164"/>
        <v/>
      </c>
    </row>
    <row r="418" spans="1:10" x14ac:dyDescent="0.3">
      <c r="A418" s="57" t="s">
        <v>506</v>
      </c>
      <c r="B418" s="10" t="s">
        <v>496</v>
      </c>
      <c r="C418" s="11" t="s">
        <v>507</v>
      </c>
      <c r="D418" s="12">
        <v>5</v>
      </c>
      <c r="E418" s="12">
        <v>39.520000000000003</v>
      </c>
      <c r="F418" s="12">
        <f t="shared" si="167"/>
        <v>197.6</v>
      </c>
      <c r="G418" s="60">
        <f t="shared" si="168"/>
        <v>5</v>
      </c>
      <c r="H418" s="74"/>
      <c r="I418" s="12">
        <f t="shared" si="169"/>
        <v>0</v>
      </c>
      <c r="J418" s="73" t="str">
        <f t="shared" si="164"/>
        <v/>
      </c>
    </row>
    <row r="419" spans="1:10" x14ac:dyDescent="0.3">
      <c r="A419" s="57" t="s">
        <v>508</v>
      </c>
      <c r="B419" s="10" t="s">
        <v>22</v>
      </c>
      <c r="C419" s="11" t="s">
        <v>509</v>
      </c>
      <c r="D419" s="12">
        <v>10</v>
      </c>
      <c r="E419" s="12">
        <v>3.13</v>
      </c>
      <c r="F419" s="12">
        <f t="shared" si="167"/>
        <v>31.3</v>
      </c>
      <c r="G419" s="60">
        <f t="shared" si="168"/>
        <v>10</v>
      </c>
      <c r="H419" s="74"/>
      <c r="I419" s="12">
        <f t="shared" si="169"/>
        <v>0</v>
      </c>
      <c r="J419" s="73" t="str">
        <f t="shared" si="164"/>
        <v/>
      </c>
    </row>
    <row r="420" spans="1:10" x14ac:dyDescent="0.3">
      <c r="A420" s="57" t="s">
        <v>510</v>
      </c>
      <c r="B420" s="10" t="s">
        <v>58</v>
      </c>
      <c r="C420" s="11" t="s">
        <v>511</v>
      </c>
      <c r="D420" s="12">
        <v>5</v>
      </c>
      <c r="E420" s="12">
        <v>2.11</v>
      </c>
      <c r="F420" s="12">
        <f t="shared" si="167"/>
        <v>10.55</v>
      </c>
      <c r="G420" s="60">
        <f t="shared" si="168"/>
        <v>5</v>
      </c>
      <c r="H420" s="74"/>
      <c r="I420" s="12">
        <f t="shared" si="169"/>
        <v>0</v>
      </c>
      <c r="J420" s="73" t="str">
        <f t="shared" si="164"/>
        <v/>
      </c>
    </row>
    <row r="421" spans="1:10" x14ac:dyDescent="0.3">
      <c r="A421" s="57" t="s">
        <v>512</v>
      </c>
      <c r="B421" s="10" t="s">
        <v>58</v>
      </c>
      <c r="C421" s="11" t="s">
        <v>513</v>
      </c>
      <c r="D421" s="12">
        <v>5</v>
      </c>
      <c r="E421" s="12">
        <v>4.21</v>
      </c>
      <c r="F421" s="12">
        <f t="shared" si="167"/>
        <v>21.05</v>
      </c>
      <c r="G421" s="60">
        <f t="shared" si="168"/>
        <v>5</v>
      </c>
      <c r="H421" s="74"/>
      <c r="I421" s="12">
        <f t="shared" si="169"/>
        <v>0</v>
      </c>
      <c r="J421" s="73" t="str">
        <f t="shared" si="164"/>
        <v/>
      </c>
    </row>
    <row r="422" spans="1:10" x14ac:dyDescent="0.3">
      <c r="A422" s="75"/>
      <c r="B422" s="13"/>
      <c r="C422" s="14" t="s">
        <v>514</v>
      </c>
      <c r="D422" s="12">
        <v>1</v>
      </c>
      <c r="E422" s="15">
        <f>SUM(F413:F421)</f>
        <v>3056.85</v>
      </c>
      <c r="F422" s="15">
        <f t="shared" si="167"/>
        <v>3056.85</v>
      </c>
      <c r="G422" s="12">
        <v>1</v>
      </c>
      <c r="H422" s="15">
        <f>SUM(I413:I421)</f>
        <v>0</v>
      </c>
      <c r="I422" s="15">
        <f t="shared" si="169"/>
        <v>0</v>
      </c>
      <c r="J422" s="73" t="str">
        <f t="shared" si="164"/>
        <v/>
      </c>
    </row>
    <row r="423" spans="1:10" x14ac:dyDescent="0.3">
      <c r="A423" s="66" t="s">
        <v>515</v>
      </c>
      <c r="B423" s="19" t="s">
        <v>5</v>
      </c>
      <c r="C423" s="20" t="s">
        <v>516</v>
      </c>
      <c r="D423" s="21">
        <f t="shared" ref="D423:I423" si="170">D430</f>
        <v>1</v>
      </c>
      <c r="E423" s="21">
        <f t="shared" si="170"/>
        <v>755.76</v>
      </c>
      <c r="F423" s="21">
        <f t="shared" si="170"/>
        <v>755.76</v>
      </c>
      <c r="G423" s="21">
        <f t="shared" si="170"/>
        <v>1</v>
      </c>
      <c r="H423" s="21">
        <f t="shared" si="170"/>
        <v>0</v>
      </c>
      <c r="I423" s="21">
        <f t="shared" si="170"/>
        <v>0</v>
      </c>
      <c r="J423" s="73" t="str">
        <f t="shared" si="164"/>
        <v/>
      </c>
    </row>
    <row r="424" spans="1:10" x14ac:dyDescent="0.3">
      <c r="A424" s="57" t="s">
        <v>517</v>
      </c>
      <c r="B424" s="10" t="s">
        <v>58</v>
      </c>
      <c r="C424" s="11" t="s">
        <v>518</v>
      </c>
      <c r="D424" s="12">
        <v>30</v>
      </c>
      <c r="E424" s="12">
        <v>2.95</v>
      </c>
      <c r="F424" s="12">
        <f t="shared" ref="F424:F430" si="171">ROUND(D424*E424,2)</f>
        <v>88.5</v>
      </c>
      <c r="G424" s="60">
        <f t="shared" ref="G424:G429" si="172">D424</f>
        <v>30</v>
      </c>
      <c r="H424" s="74"/>
      <c r="I424" s="12">
        <f t="shared" ref="I424:I430" si="173">ROUND(G424*H424,2)</f>
        <v>0</v>
      </c>
      <c r="J424" s="73" t="str">
        <f t="shared" si="164"/>
        <v/>
      </c>
    </row>
    <row r="425" spans="1:10" x14ac:dyDescent="0.3">
      <c r="A425" s="57" t="s">
        <v>519</v>
      </c>
      <c r="B425" s="10" t="s">
        <v>22</v>
      </c>
      <c r="C425" s="11" t="s">
        <v>520</v>
      </c>
      <c r="D425" s="12">
        <v>130</v>
      </c>
      <c r="E425" s="12">
        <v>3.58</v>
      </c>
      <c r="F425" s="12">
        <f t="shared" si="171"/>
        <v>465.4</v>
      </c>
      <c r="G425" s="60">
        <f t="shared" si="172"/>
        <v>130</v>
      </c>
      <c r="H425" s="74"/>
      <c r="I425" s="12">
        <f t="shared" si="173"/>
        <v>0</v>
      </c>
      <c r="J425" s="73" t="str">
        <f t="shared" si="164"/>
        <v/>
      </c>
    </row>
    <row r="426" spans="1:10" x14ac:dyDescent="0.3">
      <c r="A426" s="57" t="s">
        <v>521</v>
      </c>
      <c r="B426" s="10" t="s">
        <v>58</v>
      </c>
      <c r="C426" s="11" t="s">
        <v>522</v>
      </c>
      <c r="D426" s="12">
        <v>18</v>
      </c>
      <c r="E426" s="12">
        <v>3.37</v>
      </c>
      <c r="F426" s="12">
        <f t="shared" si="171"/>
        <v>60.66</v>
      </c>
      <c r="G426" s="60">
        <f t="shared" si="172"/>
        <v>18</v>
      </c>
      <c r="H426" s="74"/>
      <c r="I426" s="12">
        <f t="shared" si="173"/>
        <v>0</v>
      </c>
      <c r="J426" s="73" t="str">
        <f t="shared" si="164"/>
        <v/>
      </c>
    </row>
    <row r="427" spans="1:10" x14ac:dyDescent="0.3">
      <c r="A427" s="57" t="s">
        <v>523</v>
      </c>
      <c r="B427" s="10" t="s">
        <v>58</v>
      </c>
      <c r="C427" s="11" t="s">
        <v>524</v>
      </c>
      <c r="D427" s="12">
        <v>10</v>
      </c>
      <c r="E427" s="12">
        <v>4.0599999999999996</v>
      </c>
      <c r="F427" s="12">
        <f t="shared" si="171"/>
        <v>40.6</v>
      </c>
      <c r="G427" s="60">
        <f t="shared" si="172"/>
        <v>10</v>
      </c>
      <c r="H427" s="74"/>
      <c r="I427" s="12">
        <f t="shared" si="173"/>
        <v>0</v>
      </c>
      <c r="J427" s="73" t="str">
        <f t="shared" si="164"/>
        <v/>
      </c>
    </row>
    <row r="428" spans="1:10" x14ac:dyDescent="0.3">
      <c r="A428" s="57" t="s">
        <v>525</v>
      </c>
      <c r="B428" s="10" t="s">
        <v>58</v>
      </c>
      <c r="C428" s="11" t="s">
        <v>526</v>
      </c>
      <c r="D428" s="12">
        <v>10</v>
      </c>
      <c r="E428" s="12">
        <v>4.28</v>
      </c>
      <c r="F428" s="12">
        <f t="shared" si="171"/>
        <v>42.8</v>
      </c>
      <c r="G428" s="60">
        <f t="shared" si="172"/>
        <v>10</v>
      </c>
      <c r="H428" s="74"/>
      <c r="I428" s="12">
        <f t="shared" si="173"/>
        <v>0</v>
      </c>
      <c r="J428" s="73" t="str">
        <f t="shared" si="164"/>
        <v/>
      </c>
    </row>
    <row r="429" spans="1:10" x14ac:dyDescent="0.3">
      <c r="A429" s="57" t="s">
        <v>527</v>
      </c>
      <c r="B429" s="10" t="s">
        <v>58</v>
      </c>
      <c r="C429" s="11" t="s">
        <v>528</v>
      </c>
      <c r="D429" s="12">
        <v>10</v>
      </c>
      <c r="E429" s="12">
        <v>5.78</v>
      </c>
      <c r="F429" s="12">
        <f t="shared" si="171"/>
        <v>57.8</v>
      </c>
      <c r="G429" s="60">
        <f t="shared" si="172"/>
        <v>10</v>
      </c>
      <c r="H429" s="74"/>
      <c r="I429" s="12">
        <f t="shared" si="173"/>
        <v>0</v>
      </c>
      <c r="J429" s="73" t="str">
        <f t="shared" si="164"/>
        <v/>
      </c>
    </row>
    <row r="430" spans="1:10" x14ac:dyDescent="0.3">
      <c r="A430" s="75"/>
      <c r="B430" s="13"/>
      <c r="C430" s="14" t="s">
        <v>529</v>
      </c>
      <c r="D430" s="12">
        <v>1</v>
      </c>
      <c r="E430" s="15">
        <f>SUM(F424:F429)</f>
        <v>755.76</v>
      </c>
      <c r="F430" s="15">
        <f t="shared" si="171"/>
        <v>755.76</v>
      </c>
      <c r="G430" s="12">
        <v>1</v>
      </c>
      <c r="H430" s="15">
        <f>SUM(I424:I429)</f>
        <v>0</v>
      </c>
      <c r="I430" s="15">
        <f t="shared" si="173"/>
        <v>0</v>
      </c>
      <c r="J430" s="73" t="str">
        <f t="shared" si="164"/>
        <v/>
      </c>
    </row>
    <row r="431" spans="1:10" x14ac:dyDescent="0.3">
      <c r="A431" s="66" t="s">
        <v>530</v>
      </c>
      <c r="B431" s="19" t="s">
        <v>5</v>
      </c>
      <c r="C431" s="20" t="s">
        <v>531</v>
      </c>
      <c r="D431" s="21">
        <f t="shared" ref="D431:I431" si="174">D441</f>
        <v>1</v>
      </c>
      <c r="E431" s="21">
        <f t="shared" si="174"/>
        <v>30566.85</v>
      </c>
      <c r="F431" s="21">
        <f t="shared" si="174"/>
        <v>30566.85</v>
      </c>
      <c r="G431" s="21">
        <f t="shared" si="174"/>
        <v>1</v>
      </c>
      <c r="H431" s="21">
        <f t="shared" si="174"/>
        <v>0</v>
      </c>
      <c r="I431" s="21">
        <f t="shared" si="174"/>
        <v>0</v>
      </c>
      <c r="J431" s="73" t="str">
        <f t="shared" si="164"/>
        <v/>
      </c>
    </row>
    <row r="432" spans="1:10" x14ac:dyDescent="0.3">
      <c r="A432" s="57" t="s">
        <v>532</v>
      </c>
      <c r="B432" s="10" t="s">
        <v>22</v>
      </c>
      <c r="C432" s="11" t="s">
        <v>533</v>
      </c>
      <c r="D432" s="12">
        <v>15</v>
      </c>
      <c r="E432" s="12">
        <v>3.41</v>
      </c>
      <c r="F432" s="12">
        <f t="shared" ref="F432:F442" si="175">ROUND(D432*E432,2)</f>
        <v>51.15</v>
      </c>
      <c r="G432" s="60">
        <f t="shared" ref="G432:G440" si="176">D432</f>
        <v>15</v>
      </c>
      <c r="H432" s="74"/>
      <c r="I432" s="12">
        <f t="shared" ref="I432:I442" si="177">ROUND(G432*H432,2)</f>
        <v>0</v>
      </c>
      <c r="J432" s="73" t="str">
        <f t="shared" si="164"/>
        <v/>
      </c>
    </row>
    <row r="433" spans="1:10" x14ac:dyDescent="0.3">
      <c r="A433" s="57" t="s">
        <v>534</v>
      </c>
      <c r="B433" s="10" t="s">
        <v>10</v>
      </c>
      <c r="C433" s="11" t="s">
        <v>535</v>
      </c>
      <c r="D433" s="12">
        <v>2</v>
      </c>
      <c r="E433" s="12">
        <v>17.59</v>
      </c>
      <c r="F433" s="12">
        <f t="shared" si="175"/>
        <v>35.18</v>
      </c>
      <c r="G433" s="60">
        <f t="shared" si="176"/>
        <v>2</v>
      </c>
      <c r="H433" s="74"/>
      <c r="I433" s="12">
        <f t="shared" si="177"/>
        <v>0</v>
      </c>
      <c r="J433" s="73" t="str">
        <f t="shared" si="164"/>
        <v/>
      </c>
    </row>
    <row r="434" spans="1:10" x14ac:dyDescent="0.3">
      <c r="A434" s="57" t="s">
        <v>536</v>
      </c>
      <c r="B434" s="10" t="s">
        <v>10</v>
      </c>
      <c r="C434" s="11" t="s">
        <v>537</v>
      </c>
      <c r="D434" s="12">
        <v>45</v>
      </c>
      <c r="E434" s="12">
        <v>12.62</v>
      </c>
      <c r="F434" s="12">
        <f t="shared" si="175"/>
        <v>567.9</v>
      </c>
      <c r="G434" s="60">
        <f t="shared" si="176"/>
        <v>45</v>
      </c>
      <c r="H434" s="74"/>
      <c r="I434" s="12">
        <f t="shared" si="177"/>
        <v>0</v>
      </c>
      <c r="J434" s="73" t="str">
        <f t="shared" si="164"/>
        <v/>
      </c>
    </row>
    <row r="435" spans="1:10" x14ac:dyDescent="0.3">
      <c r="A435" s="57" t="s">
        <v>538</v>
      </c>
      <c r="B435" s="10" t="s">
        <v>10</v>
      </c>
      <c r="C435" s="11" t="s">
        <v>539</v>
      </c>
      <c r="D435" s="12">
        <v>6</v>
      </c>
      <c r="E435" s="12">
        <v>0.57999999999999996</v>
      </c>
      <c r="F435" s="12">
        <f t="shared" si="175"/>
        <v>3.48</v>
      </c>
      <c r="G435" s="60">
        <f t="shared" si="176"/>
        <v>6</v>
      </c>
      <c r="H435" s="74"/>
      <c r="I435" s="12">
        <f t="shared" si="177"/>
        <v>0</v>
      </c>
      <c r="J435" s="73" t="str">
        <f t="shared" si="164"/>
        <v/>
      </c>
    </row>
    <row r="436" spans="1:10" x14ac:dyDescent="0.3">
      <c r="A436" s="57" t="s">
        <v>540</v>
      </c>
      <c r="B436" s="10" t="s">
        <v>10</v>
      </c>
      <c r="C436" s="11" t="s">
        <v>541</v>
      </c>
      <c r="D436" s="12">
        <v>6</v>
      </c>
      <c r="E436" s="12">
        <v>0.94</v>
      </c>
      <c r="F436" s="12">
        <f t="shared" si="175"/>
        <v>5.64</v>
      </c>
      <c r="G436" s="60">
        <f t="shared" si="176"/>
        <v>6</v>
      </c>
      <c r="H436" s="74"/>
      <c r="I436" s="12">
        <f t="shared" si="177"/>
        <v>0</v>
      </c>
      <c r="J436" s="73" t="str">
        <f t="shared" si="164"/>
        <v/>
      </c>
    </row>
    <row r="437" spans="1:10" x14ac:dyDescent="0.3">
      <c r="A437" s="57" t="s">
        <v>542</v>
      </c>
      <c r="B437" s="10" t="s">
        <v>22</v>
      </c>
      <c r="C437" s="11" t="s">
        <v>543</v>
      </c>
      <c r="D437" s="12">
        <v>190</v>
      </c>
      <c r="E437" s="12">
        <v>45.43</v>
      </c>
      <c r="F437" s="12">
        <f t="shared" si="175"/>
        <v>8631.7000000000007</v>
      </c>
      <c r="G437" s="60">
        <f t="shared" si="176"/>
        <v>190</v>
      </c>
      <c r="H437" s="74"/>
      <c r="I437" s="12">
        <f t="shared" si="177"/>
        <v>0</v>
      </c>
      <c r="J437" s="73" t="str">
        <f t="shared" si="164"/>
        <v/>
      </c>
    </row>
    <row r="438" spans="1:10" x14ac:dyDescent="0.3">
      <c r="A438" s="57" t="s">
        <v>544</v>
      </c>
      <c r="B438" s="10" t="s">
        <v>10</v>
      </c>
      <c r="C438" s="11" t="s">
        <v>545</v>
      </c>
      <c r="D438" s="12">
        <v>6</v>
      </c>
      <c r="E438" s="12">
        <v>2012.23</v>
      </c>
      <c r="F438" s="12">
        <f t="shared" si="175"/>
        <v>12073.38</v>
      </c>
      <c r="G438" s="60">
        <f t="shared" si="176"/>
        <v>6</v>
      </c>
      <c r="H438" s="74"/>
      <c r="I438" s="12">
        <f t="shared" si="177"/>
        <v>0</v>
      </c>
      <c r="J438" s="73" t="str">
        <f t="shared" si="164"/>
        <v/>
      </c>
    </row>
    <row r="439" spans="1:10" s="68" customFormat="1" x14ac:dyDescent="0.3">
      <c r="A439" s="57" t="s">
        <v>1939</v>
      </c>
      <c r="B439" s="36" t="s">
        <v>10</v>
      </c>
      <c r="C439" s="37" t="s">
        <v>1941</v>
      </c>
      <c r="D439" s="60">
        <v>34</v>
      </c>
      <c r="E439" s="60">
        <v>250.68</v>
      </c>
      <c r="F439" s="60">
        <f>ROUND(D439*E439,2)</f>
        <v>8523.1200000000008</v>
      </c>
      <c r="G439" s="60">
        <f t="shared" si="176"/>
        <v>34</v>
      </c>
      <c r="H439" s="74"/>
      <c r="I439" s="60">
        <f>ROUND(G439*H439,2)</f>
        <v>0</v>
      </c>
      <c r="J439" s="73"/>
    </row>
    <row r="440" spans="1:10" s="68" customFormat="1" x14ac:dyDescent="0.3">
      <c r="A440" s="57" t="s">
        <v>1940</v>
      </c>
      <c r="B440" s="36" t="s">
        <v>10</v>
      </c>
      <c r="C440" s="37" t="s">
        <v>1942</v>
      </c>
      <c r="D440" s="60">
        <v>10</v>
      </c>
      <c r="E440" s="60">
        <v>67.53</v>
      </c>
      <c r="F440" s="60">
        <f t="shared" si="175"/>
        <v>675.3</v>
      </c>
      <c r="G440" s="60">
        <f t="shared" si="176"/>
        <v>10</v>
      </c>
      <c r="H440" s="74"/>
      <c r="I440" s="60">
        <f t="shared" si="177"/>
        <v>0</v>
      </c>
      <c r="J440" s="73"/>
    </row>
    <row r="441" spans="1:10" x14ac:dyDescent="0.3">
      <c r="A441" s="75"/>
      <c r="B441" s="13"/>
      <c r="C441" s="14" t="s">
        <v>546</v>
      </c>
      <c r="D441" s="12">
        <v>1</v>
      </c>
      <c r="E441" s="15">
        <f>SUM(F432:F440)</f>
        <v>30566.85</v>
      </c>
      <c r="F441" s="15">
        <f t="shared" si="175"/>
        <v>30566.85</v>
      </c>
      <c r="G441" s="12">
        <v>1</v>
      </c>
      <c r="H441" s="15">
        <f>SUM(I432:I440)</f>
        <v>0</v>
      </c>
      <c r="I441" s="15">
        <f t="shared" si="177"/>
        <v>0</v>
      </c>
      <c r="J441" s="73" t="str">
        <f t="shared" si="164"/>
        <v/>
      </c>
    </row>
    <row r="442" spans="1:10" x14ac:dyDescent="0.3">
      <c r="A442" s="75"/>
      <c r="B442" s="13"/>
      <c r="C442" s="14" t="s">
        <v>547</v>
      </c>
      <c r="D442" s="12">
        <v>1</v>
      </c>
      <c r="E442" s="15">
        <f>F412+F423+F431</f>
        <v>34379.46</v>
      </c>
      <c r="F442" s="15">
        <f t="shared" si="175"/>
        <v>34379.46</v>
      </c>
      <c r="G442" s="12">
        <v>1</v>
      </c>
      <c r="H442" s="15">
        <f>I412+I423+I431</f>
        <v>0</v>
      </c>
      <c r="I442" s="15">
        <f t="shared" si="177"/>
        <v>0</v>
      </c>
      <c r="J442" s="73" t="str">
        <f t="shared" si="164"/>
        <v/>
      </c>
    </row>
    <row r="443" spans="1:10" x14ac:dyDescent="0.3">
      <c r="A443" s="65" t="s">
        <v>548</v>
      </c>
      <c r="B443" s="16" t="s">
        <v>5</v>
      </c>
      <c r="C443" s="17" t="s">
        <v>549</v>
      </c>
      <c r="D443" s="18">
        <f t="shared" ref="D443:I443" si="178">D472</f>
        <v>1</v>
      </c>
      <c r="E443" s="18">
        <f t="shared" si="178"/>
        <v>121970.76</v>
      </c>
      <c r="F443" s="18">
        <f t="shared" si="178"/>
        <v>121970.76</v>
      </c>
      <c r="G443" s="18">
        <f t="shared" si="178"/>
        <v>1</v>
      </c>
      <c r="H443" s="18">
        <f t="shared" si="178"/>
        <v>0</v>
      </c>
      <c r="I443" s="18">
        <f t="shared" si="178"/>
        <v>0</v>
      </c>
      <c r="J443" s="73" t="str">
        <f t="shared" si="164"/>
        <v/>
      </c>
    </row>
    <row r="444" spans="1:10" x14ac:dyDescent="0.3">
      <c r="A444" s="57" t="s">
        <v>550</v>
      </c>
      <c r="B444" s="10" t="s">
        <v>22</v>
      </c>
      <c r="C444" s="11" t="s">
        <v>551</v>
      </c>
      <c r="D444" s="60">
        <v>600</v>
      </c>
      <c r="E444" s="12">
        <v>1.22</v>
      </c>
      <c r="F444" s="12">
        <f t="shared" ref="F444:F472" si="179">ROUND(D444*E444,2)</f>
        <v>732</v>
      </c>
      <c r="G444" s="60">
        <f t="shared" ref="G444:G471" si="180">D444</f>
        <v>600</v>
      </c>
      <c r="H444" s="74"/>
      <c r="I444" s="12">
        <f t="shared" ref="I444:I472" si="181">ROUND(G444*H444,2)</f>
        <v>0</v>
      </c>
      <c r="J444" s="73" t="str">
        <f t="shared" si="164"/>
        <v/>
      </c>
    </row>
    <row r="445" spans="1:10" x14ac:dyDescent="0.3">
      <c r="A445" s="57" t="s">
        <v>552</v>
      </c>
      <c r="B445" s="10" t="s">
        <v>22</v>
      </c>
      <c r="C445" s="11" t="s">
        <v>553</v>
      </c>
      <c r="D445" s="60">
        <v>1200</v>
      </c>
      <c r="E445" s="12">
        <v>1.2</v>
      </c>
      <c r="F445" s="12">
        <f t="shared" si="179"/>
        <v>1440</v>
      </c>
      <c r="G445" s="60">
        <f t="shared" si="180"/>
        <v>1200</v>
      </c>
      <c r="H445" s="74"/>
      <c r="I445" s="12">
        <f t="shared" si="181"/>
        <v>0</v>
      </c>
      <c r="J445" s="73" t="str">
        <f t="shared" si="164"/>
        <v/>
      </c>
    </row>
    <row r="446" spans="1:10" x14ac:dyDescent="0.3">
      <c r="A446" s="57" t="s">
        <v>554</v>
      </c>
      <c r="B446" s="10" t="s">
        <v>22</v>
      </c>
      <c r="C446" s="11" t="s">
        <v>555</v>
      </c>
      <c r="D446" s="60">
        <v>20</v>
      </c>
      <c r="E446" s="12">
        <v>1.59</v>
      </c>
      <c r="F446" s="12">
        <f t="shared" si="179"/>
        <v>31.8</v>
      </c>
      <c r="G446" s="60">
        <f t="shared" si="180"/>
        <v>20</v>
      </c>
      <c r="H446" s="74"/>
      <c r="I446" s="12">
        <f t="shared" si="181"/>
        <v>0</v>
      </c>
      <c r="J446" s="73" t="str">
        <f t="shared" si="164"/>
        <v/>
      </c>
    </row>
    <row r="447" spans="1:10" x14ac:dyDescent="0.3">
      <c r="A447" s="57" t="s">
        <v>556</v>
      </c>
      <c r="B447" s="10" t="s">
        <v>22</v>
      </c>
      <c r="C447" s="11" t="s">
        <v>557</v>
      </c>
      <c r="D447" s="60">
        <v>20</v>
      </c>
      <c r="E447" s="12">
        <v>1.57</v>
      </c>
      <c r="F447" s="12">
        <f t="shared" si="179"/>
        <v>31.4</v>
      </c>
      <c r="G447" s="60">
        <f t="shared" si="180"/>
        <v>20</v>
      </c>
      <c r="H447" s="74"/>
      <c r="I447" s="12">
        <f t="shared" si="181"/>
        <v>0</v>
      </c>
      <c r="J447" s="73" t="str">
        <f t="shared" si="164"/>
        <v/>
      </c>
    </row>
    <row r="448" spans="1:10" x14ac:dyDescent="0.3">
      <c r="A448" s="57" t="s">
        <v>558</v>
      </c>
      <c r="B448" s="10" t="s">
        <v>58</v>
      </c>
      <c r="C448" s="11" t="s">
        <v>559</v>
      </c>
      <c r="D448" s="60">
        <v>210</v>
      </c>
      <c r="E448" s="12">
        <v>20.29</v>
      </c>
      <c r="F448" s="12">
        <f t="shared" si="179"/>
        <v>4260.8999999999996</v>
      </c>
      <c r="G448" s="60">
        <f t="shared" si="180"/>
        <v>210</v>
      </c>
      <c r="H448" s="74"/>
      <c r="I448" s="12">
        <f t="shared" si="181"/>
        <v>0</v>
      </c>
      <c r="J448" s="73" t="str">
        <f t="shared" si="164"/>
        <v/>
      </c>
    </row>
    <row r="449" spans="1:10" x14ac:dyDescent="0.3">
      <c r="A449" s="57" t="s">
        <v>560</v>
      </c>
      <c r="B449" s="10" t="s">
        <v>58</v>
      </c>
      <c r="C449" s="11" t="s">
        <v>561</v>
      </c>
      <c r="D449" s="60">
        <v>90</v>
      </c>
      <c r="E449" s="12">
        <v>23.53</v>
      </c>
      <c r="F449" s="12">
        <f t="shared" si="179"/>
        <v>2117.6999999999998</v>
      </c>
      <c r="G449" s="60">
        <f t="shared" si="180"/>
        <v>90</v>
      </c>
      <c r="H449" s="74"/>
      <c r="I449" s="12">
        <f t="shared" si="181"/>
        <v>0</v>
      </c>
      <c r="J449" s="73" t="str">
        <f t="shared" si="164"/>
        <v/>
      </c>
    </row>
    <row r="450" spans="1:10" x14ac:dyDescent="0.3">
      <c r="A450" s="57" t="s">
        <v>562</v>
      </c>
      <c r="B450" s="10" t="s">
        <v>58</v>
      </c>
      <c r="C450" s="11" t="s">
        <v>563</v>
      </c>
      <c r="D450" s="60">
        <v>210</v>
      </c>
      <c r="E450" s="12">
        <v>2.79</v>
      </c>
      <c r="F450" s="12">
        <f t="shared" si="179"/>
        <v>585.9</v>
      </c>
      <c r="G450" s="60">
        <f t="shared" si="180"/>
        <v>210</v>
      </c>
      <c r="H450" s="74"/>
      <c r="I450" s="12">
        <f t="shared" si="181"/>
        <v>0</v>
      </c>
      <c r="J450" s="73" t="str">
        <f t="shared" si="164"/>
        <v/>
      </c>
    </row>
    <row r="451" spans="1:10" x14ac:dyDescent="0.3">
      <c r="A451" s="57" t="s">
        <v>564</v>
      </c>
      <c r="B451" s="10" t="s">
        <v>22</v>
      </c>
      <c r="C451" s="11" t="s">
        <v>565</v>
      </c>
      <c r="D451" s="60">
        <v>210</v>
      </c>
      <c r="E451" s="12">
        <v>2.73</v>
      </c>
      <c r="F451" s="12">
        <f t="shared" si="179"/>
        <v>573.29999999999995</v>
      </c>
      <c r="G451" s="60">
        <f t="shared" si="180"/>
        <v>210</v>
      </c>
      <c r="H451" s="74"/>
      <c r="I451" s="12">
        <f t="shared" si="181"/>
        <v>0</v>
      </c>
      <c r="J451" s="73" t="str">
        <f t="shared" si="164"/>
        <v/>
      </c>
    </row>
    <row r="452" spans="1:10" x14ac:dyDescent="0.3">
      <c r="A452" s="57" t="s">
        <v>566</v>
      </c>
      <c r="B452" s="10" t="s">
        <v>22</v>
      </c>
      <c r="C452" s="11" t="s">
        <v>567</v>
      </c>
      <c r="D452" s="60">
        <v>90</v>
      </c>
      <c r="E452" s="12">
        <v>3.45</v>
      </c>
      <c r="F452" s="12">
        <f t="shared" si="179"/>
        <v>310.5</v>
      </c>
      <c r="G452" s="60">
        <f t="shared" si="180"/>
        <v>90</v>
      </c>
      <c r="H452" s="74"/>
      <c r="I452" s="12">
        <f t="shared" si="181"/>
        <v>0</v>
      </c>
      <c r="J452" s="73" t="str">
        <f t="shared" si="164"/>
        <v/>
      </c>
    </row>
    <row r="453" spans="1:10" x14ac:dyDescent="0.3">
      <c r="A453" s="57" t="s">
        <v>568</v>
      </c>
      <c r="B453" s="10" t="s">
        <v>58</v>
      </c>
      <c r="C453" s="11" t="s">
        <v>569</v>
      </c>
      <c r="D453" s="60">
        <v>2050</v>
      </c>
      <c r="E453" s="12">
        <v>13.84</v>
      </c>
      <c r="F453" s="12">
        <f t="shared" si="179"/>
        <v>28372</v>
      </c>
      <c r="G453" s="60">
        <f t="shared" si="180"/>
        <v>2050</v>
      </c>
      <c r="H453" s="74"/>
      <c r="I453" s="12">
        <f t="shared" si="181"/>
        <v>0</v>
      </c>
      <c r="J453" s="73" t="str">
        <f t="shared" si="164"/>
        <v/>
      </c>
    </row>
    <row r="454" spans="1:10" x14ac:dyDescent="0.3">
      <c r="A454" s="57" t="s">
        <v>570</v>
      </c>
      <c r="B454" s="10" t="s">
        <v>22</v>
      </c>
      <c r="C454" s="11" t="s">
        <v>571</v>
      </c>
      <c r="D454" s="60">
        <v>400</v>
      </c>
      <c r="E454" s="12">
        <v>1.17</v>
      </c>
      <c r="F454" s="12">
        <f t="shared" si="179"/>
        <v>468</v>
      </c>
      <c r="G454" s="60">
        <f t="shared" si="180"/>
        <v>400</v>
      </c>
      <c r="H454" s="74"/>
      <c r="I454" s="12">
        <f t="shared" si="181"/>
        <v>0</v>
      </c>
      <c r="J454" s="73" t="str">
        <f t="shared" si="164"/>
        <v/>
      </c>
    </row>
    <row r="455" spans="1:10" x14ac:dyDescent="0.3">
      <c r="A455" s="57" t="s">
        <v>572</v>
      </c>
      <c r="B455" s="10" t="s">
        <v>22</v>
      </c>
      <c r="C455" s="11" t="s">
        <v>573</v>
      </c>
      <c r="D455" s="60">
        <v>1800</v>
      </c>
      <c r="E455" s="12">
        <v>0.74</v>
      </c>
      <c r="F455" s="12">
        <f t="shared" si="179"/>
        <v>1332</v>
      </c>
      <c r="G455" s="60">
        <f t="shared" si="180"/>
        <v>1800</v>
      </c>
      <c r="H455" s="74"/>
      <c r="I455" s="12">
        <f t="shared" si="181"/>
        <v>0</v>
      </c>
      <c r="J455" s="73" t="str">
        <f t="shared" si="164"/>
        <v/>
      </c>
    </row>
    <row r="456" spans="1:10" x14ac:dyDescent="0.3">
      <c r="A456" s="57" t="s">
        <v>574</v>
      </c>
      <c r="B456" s="10" t="s">
        <v>10</v>
      </c>
      <c r="C456" s="11" t="s">
        <v>575</v>
      </c>
      <c r="D456" s="60">
        <v>20</v>
      </c>
      <c r="E456" s="12">
        <v>62.55</v>
      </c>
      <c r="F456" s="12">
        <f t="shared" si="179"/>
        <v>1251</v>
      </c>
      <c r="G456" s="60">
        <f t="shared" si="180"/>
        <v>20</v>
      </c>
      <c r="H456" s="74"/>
      <c r="I456" s="12">
        <f t="shared" si="181"/>
        <v>0</v>
      </c>
      <c r="J456" s="73" t="str">
        <f t="shared" si="164"/>
        <v/>
      </c>
    </row>
    <row r="457" spans="1:10" x14ac:dyDescent="0.3">
      <c r="A457" s="57" t="s">
        <v>576</v>
      </c>
      <c r="B457" s="10" t="s">
        <v>22</v>
      </c>
      <c r="C457" s="11" t="s">
        <v>577</v>
      </c>
      <c r="D457" s="60">
        <v>10</v>
      </c>
      <c r="E457" s="12">
        <v>71.83</v>
      </c>
      <c r="F457" s="12">
        <f t="shared" si="179"/>
        <v>718.3</v>
      </c>
      <c r="G457" s="60">
        <f t="shared" si="180"/>
        <v>10</v>
      </c>
      <c r="H457" s="74"/>
      <c r="I457" s="12">
        <f t="shared" si="181"/>
        <v>0</v>
      </c>
      <c r="J457" s="73" t="str">
        <f t="shared" ref="J457:J520" si="182">IF(AND(H457&lt;&gt;"",H457&gt;E457),"VALOR MAYOR DEL PERMITIDO","")</f>
        <v/>
      </c>
    </row>
    <row r="458" spans="1:10" x14ac:dyDescent="0.3">
      <c r="A458" s="57" t="s">
        <v>578</v>
      </c>
      <c r="B458" s="10" t="s">
        <v>22</v>
      </c>
      <c r="C458" s="11" t="s">
        <v>579</v>
      </c>
      <c r="D458" s="60">
        <v>10</v>
      </c>
      <c r="E458" s="12">
        <v>86.97</v>
      </c>
      <c r="F458" s="12">
        <f t="shared" si="179"/>
        <v>869.7</v>
      </c>
      <c r="G458" s="60">
        <f t="shared" si="180"/>
        <v>10</v>
      </c>
      <c r="H458" s="74"/>
      <c r="I458" s="12">
        <f t="shared" si="181"/>
        <v>0</v>
      </c>
      <c r="J458" s="73" t="str">
        <f t="shared" si="182"/>
        <v/>
      </c>
    </row>
    <row r="459" spans="1:10" x14ac:dyDescent="0.3">
      <c r="A459" s="57" t="s">
        <v>580</v>
      </c>
      <c r="B459" s="10" t="s">
        <v>22</v>
      </c>
      <c r="C459" s="11" t="s">
        <v>581</v>
      </c>
      <c r="D459" s="60">
        <v>20</v>
      </c>
      <c r="E459" s="12">
        <v>118.02</v>
      </c>
      <c r="F459" s="12">
        <f t="shared" si="179"/>
        <v>2360.4</v>
      </c>
      <c r="G459" s="60">
        <f t="shared" si="180"/>
        <v>20</v>
      </c>
      <c r="H459" s="74"/>
      <c r="I459" s="12">
        <f t="shared" si="181"/>
        <v>0</v>
      </c>
      <c r="J459" s="73" t="str">
        <f t="shared" si="182"/>
        <v/>
      </c>
    </row>
    <row r="460" spans="1:10" x14ac:dyDescent="0.3">
      <c r="A460" s="57" t="s">
        <v>582</v>
      </c>
      <c r="B460" s="10" t="s">
        <v>22</v>
      </c>
      <c r="C460" s="11" t="s">
        <v>583</v>
      </c>
      <c r="D460" s="60">
        <v>10</v>
      </c>
      <c r="E460" s="12">
        <v>119.1</v>
      </c>
      <c r="F460" s="12">
        <f t="shared" si="179"/>
        <v>1191</v>
      </c>
      <c r="G460" s="60">
        <f t="shared" si="180"/>
        <v>10</v>
      </c>
      <c r="H460" s="74"/>
      <c r="I460" s="12">
        <f t="shared" si="181"/>
        <v>0</v>
      </c>
      <c r="J460" s="73" t="str">
        <f t="shared" si="182"/>
        <v/>
      </c>
    </row>
    <row r="461" spans="1:10" x14ac:dyDescent="0.3">
      <c r="A461" s="57" t="s">
        <v>584</v>
      </c>
      <c r="B461" s="10" t="s">
        <v>585</v>
      </c>
      <c r="C461" s="11" t="s">
        <v>586</v>
      </c>
      <c r="D461" s="60">
        <v>9000</v>
      </c>
      <c r="E461" s="12">
        <v>1.91</v>
      </c>
      <c r="F461" s="12">
        <f t="shared" si="179"/>
        <v>17190</v>
      </c>
      <c r="G461" s="60">
        <f t="shared" si="180"/>
        <v>9000</v>
      </c>
      <c r="H461" s="74"/>
      <c r="I461" s="12">
        <f t="shared" si="181"/>
        <v>0</v>
      </c>
      <c r="J461" s="73" t="str">
        <f t="shared" si="182"/>
        <v/>
      </c>
    </row>
    <row r="462" spans="1:10" x14ac:dyDescent="0.3">
      <c r="A462" s="57" t="s">
        <v>587</v>
      </c>
      <c r="B462" s="10" t="s">
        <v>10</v>
      </c>
      <c r="C462" s="11" t="s">
        <v>588</v>
      </c>
      <c r="D462" s="60">
        <v>100</v>
      </c>
      <c r="E462" s="12">
        <v>13.76</v>
      </c>
      <c r="F462" s="12">
        <f t="shared" si="179"/>
        <v>1376</v>
      </c>
      <c r="G462" s="60">
        <f t="shared" si="180"/>
        <v>100</v>
      </c>
      <c r="H462" s="74"/>
      <c r="I462" s="12">
        <f t="shared" si="181"/>
        <v>0</v>
      </c>
      <c r="J462" s="73" t="str">
        <f t="shared" si="182"/>
        <v/>
      </c>
    </row>
    <row r="463" spans="1:10" x14ac:dyDescent="0.3">
      <c r="A463" s="57" t="s">
        <v>589</v>
      </c>
      <c r="B463" s="10" t="s">
        <v>10</v>
      </c>
      <c r="C463" s="11" t="s">
        <v>590</v>
      </c>
      <c r="D463" s="60">
        <v>480</v>
      </c>
      <c r="E463" s="12">
        <v>37.200000000000003</v>
      </c>
      <c r="F463" s="12">
        <f t="shared" si="179"/>
        <v>17856</v>
      </c>
      <c r="G463" s="60">
        <f t="shared" si="180"/>
        <v>480</v>
      </c>
      <c r="H463" s="74"/>
      <c r="I463" s="12">
        <f t="shared" si="181"/>
        <v>0</v>
      </c>
      <c r="J463" s="73" t="str">
        <f t="shared" si="182"/>
        <v/>
      </c>
    </row>
    <row r="464" spans="1:10" x14ac:dyDescent="0.3">
      <c r="A464" s="57" t="s">
        <v>591</v>
      </c>
      <c r="B464" s="10" t="s">
        <v>58</v>
      </c>
      <c r="C464" s="11" t="s">
        <v>592</v>
      </c>
      <c r="D464" s="60">
        <v>2880</v>
      </c>
      <c r="E464" s="12">
        <v>8.66</v>
      </c>
      <c r="F464" s="12">
        <f t="shared" si="179"/>
        <v>24940.799999999999</v>
      </c>
      <c r="G464" s="60">
        <f t="shared" si="180"/>
        <v>2880</v>
      </c>
      <c r="H464" s="74"/>
      <c r="I464" s="12">
        <f t="shared" si="181"/>
        <v>0</v>
      </c>
      <c r="J464" s="73" t="str">
        <f t="shared" si="182"/>
        <v/>
      </c>
    </row>
    <row r="465" spans="1:10" x14ac:dyDescent="0.3">
      <c r="A465" s="57" t="s">
        <v>593</v>
      </c>
      <c r="B465" s="10" t="s">
        <v>10</v>
      </c>
      <c r="C465" s="11" t="s">
        <v>594</v>
      </c>
      <c r="D465" s="60">
        <v>20</v>
      </c>
      <c r="E465" s="12">
        <v>43.99</v>
      </c>
      <c r="F465" s="12">
        <f t="shared" si="179"/>
        <v>879.8</v>
      </c>
      <c r="G465" s="60">
        <f t="shared" si="180"/>
        <v>20</v>
      </c>
      <c r="H465" s="74"/>
      <c r="I465" s="12">
        <f t="shared" si="181"/>
        <v>0</v>
      </c>
      <c r="J465" s="73" t="str">
        <f t="shared" si="182"/>
        <v/>
      </c>
    </row>
    <row r="466" spans="1:10" x14ac:dyDescent="0.3">
      <c r="A466" s="57" t="s">
        <v>595</v>
      </c>
      <c r="B466" s="10" t="s">
        <v>10</v>
      </c>
      <c r="C466" s="11" t="s">
        <v>596</v>
      </c>
      <c r="D466" s="60">
        <v>50</v>
      </c>
      <c r="E466" s="12">
        <v>63.8</v>
      </c>
      <c r="F466" s="12">
        <f t="shared" si="179"/>
        <v>3190</v>
      </c>
      <c r="G466" s="60">
        <f t="shared" si="180"/>
        <v>50</v>
      </c>
      <c r="H466" s="74"/>
      <c r="I466" s="12">
        <f t="shared" si="181"/>
        <v>0</v>
      </c>
      <c r="J466" s="73" t="str">
        <f t="shared" si="182"/>
        <v/>
      </c>
    </row>
    <row r="467" spans="1:10" x14ac:dyDescent="0.3">
      <c r="A467" s="57" t="s">
        <v>597</v>
      </c>
      <c r="B467" s="10" t="s">
        <v>10</v>
      </c>
      <c r="C467" s="11" t="s">
        <v>598</v>
      </c>
      <c r="D467" s="60">
        <v>8</v>
      </c>
      <c r="E467" s="12">
        <v>392.93</v>
      </c>
      <c r="F467" s="12">
        <f t="shared" si="179"/>
        <v>3143.44</v>
      </c>
      <c r="G467" s="60">
        <f t="shared" si="180"/>
        <v>8</v>
      </c>
      <c r="H467" s="74"/>
      <c r="I467" s="12">
        <f t="shared" si="181"/>
        <v>0</v>
      </c>
      <c r="J467" s="73" t="str">
        <f t="shared" si="182"/>
        <v/>
      </c>
    </row>
    <row r="468" spans="1:10" x14ac:dyDescent="0.3">
      <c r="A468" s="57" t="s">
        <v>599</v>
      </c>
      <c r="B468" s="10" t="s">
        <v>10</v>
      </c>
      <c r="C468" s="11" t="s">
        <v>600</v>
      </c>
      <c r="D468" s="60">
        <v>8</v>
      </c>
      <c r="E468" s="12">
        <v>322.35000000000002</v>
      </c>
      <c r="F468" s="12">
        <f t="shared" si="179"/>
        <v>2578.8000000000002</v>
      </c>
      <c r="G468" s="60">
        <f t="shared" si="180"/>
        <v>8</v>
      </c>
      <c r="H468" s="74"/>
      <c r="I468" s="12">
        <f t="shared" si="181"/>
        <v>0</v>
      </c>
      <c r="J468" s="73" t="str">
        <f t="shared" si="182"/>
        <v/>
      </c>
    </row>
    <row r="469" spans="1:10" x14ac:dyDescent="0.3">
      <c r="A469" s="57" t="s">
        <v>601</v>
      </c>
      <c r="B469" s="10" t="s">
        <v>10</v>
      </c>
      <c r="C469" s="11" t="s">
        <v>602</v>
      </c>
      <c r="D469" s="60">
        <v>5</v>
      </c>
      <c r="E469" s="12">
        <v>547.46</v>
      </c>
      <c r="F469" s="12">
        <f t="shared" si="179"/>
        <v>2737.3</v>
      </c>
      <c r="G469" s="60">
        <f t="shared" si="180"/>
        <v>5</v>
      </c>
      <c r="H469" s="74"/>
      <c r="I469" s="12">
        <f t="shared" si="181"/>
        <v>0</v>
      </c>
      <c r="J469" s="73" t="str">
        <f t="shared" si="182"/>
        <v/>
      </c>
    </row>
    <row r="470" spans="1:10" x14ac:dyDescent="0.3">
      <c r="A470" s="57" t="s">
        <v>603</v>
      </c>
      <c r="B470" s="10" t="s">
        <v>10</v>
      </c>
      <c r="C470" s="11" t="s">
        <v>604</v>
      </c>
      <c r="D470" s="60">
        <v>4</v>
      </c>
      <c r="E470" s="12">
        <v>285.74</v>
      </c>
      <c r="F470" s="12">
        <f t="shared" si="179"/>
        <v>1142.96</v>
      </c>
      <c r="G470" s="60">
        <f t="shared" si="180"/>
        <v>4</v>
      </c>
      <c r="H470" s="74"/>
      <c r="I470" s="12">
        <f t="shared" si="181"/>
        <v>0</v>
      </c>
      <c r="J470" s="73" t="str">
        <f t="shared" si="182"/>
        <v/>
      </c>
    </row>
    <row r="471" spans="1:10" x14ac:dyDescent="0.3">
      <c r="A471" s="57" t="s">
        <v>605</v>
      </c>
      <c r="B471" s="10" t="s">
        <v>10</v>
      </c>
      <c r="C471" s="11" t="s">
        <v>606</v>
      </c>
      <c r="D471" s="60">
        <v>2</v>
      </c>
      <c r="E471" s="12">
        <v>144.88</v>
      </c>
      <c r="F471" s="12">
        <f t="shared" si="179"/>
        <v>289.76</v>
      </c>
      <c r="G471" s="60">
        <f t="shared" si="180"/>
        <v>2</v>
      </c>
      <c r="H471" s="74"/>
      <c r="I471" s="12">
        <f t="shared" si="181"/>
        <v>0</v>
      </c>
      <c r="J471" s="73" t="str">
        <f t="shared" si="182"/>
        <v/>
      </c>
    </row>
    <row r="472" spans="1:10" x14ac:dyDescent="0.3">
      <c r="A472" s="75"/>
      <c r="B472" s="13"/>
      <c r="C472" s="14" t="s">
        <v>607</v>
      </c>
      <c r="D472" s="12">
        <v>1</v>
      </c>
      <c r="E472" s="15">
        <f>SUM(F444:F471)</f>
        <v>121970.76</v>
      </c>
      <c r="F472" s="15">
        <f t="shared" si="179"/>
        <v>121970.76</v>
      </c>
      <c r="G472" s="12">
        <v>1</v>
      </c>
      <c r="H472" s="15">
        <f>SUM(I444:I471)</f>
        <v>0</v>
      </c>
      <c r="I472" s="15">
        <f t="shared" si="181"/>
        <v>0</v>
      </c>
      <c r="J472" s="73" t="str">
        <f t="shared" si="182"/>
        <v/>
      </c>
    </row>
    <row r="473" spans="1:10" x14ac:dyDescent="0.3">
      <c r="A473" s="65" t="s">
        <v>608</v>
      </c>
      <c r="B473" s="16" t="s">
        <v>5</v>
      </c>
      <c r="C473" s="17" t="s">
        <v>609</v>
      </c>
      <c r="D473" s="18">
        <f t="shared" ref="D473:I473" si="183">D479</f>
        <v>1</v>
      </c>
      <c r="E473" s="18">
        <f t="shared" si="183"/>
        <v>925.67</v>
      </c>
      <c r="F473" s="18">
        <f t="shared" si="183"/>
        <v>925.67</v>
      </c>
      <c r="G473" s="18">
        <f t="shared" si="183"/>
        <v>1</v>
      </c>
      <c r="H473" s="18">
        <f t="shared" si="183"/>
        <v>0</v>
      </c>
      <c r="I473" s="18">
        <f t="shared" si="183"/>
        <v>0</v>
      </c>
      <c r="J473" s="73" t="str">
        <f t="shared" si="182"/>
        <v/>
      </c>
    </row>
    <row r="474" spans="1:10" x14ac:dyDescent="0.3">
      <c r="A474" s="57" t="s">
        <v>610</v>
      </c>
      <c r="B474" s="10" t="s">
        <v>10</v>
      </c>
      <c r="C474" s="11" t="s">
        <v>611</v>
      </c>
      <c r="D474" s="12">
        <v>24</v>
      </c>
      <c r="E474" s="12">
        <v>13.93</v>
      </c>
      <c r="F474" s="12">
        <f t="shared" ref="F474:F479" si="184">ROUND(D474*E474,2)</f>
        <v>334.32</v>
      </c>
      <c r="G474" s="60">
        <f t="shared" ref="G474:G478" si="185">D474</f>
        <v>24</v>
      </c>
      <c r="H474" s="74"/>
      <c r="I474" s="12">
        <f t="shared" ref="I474:I479" si="186">ROUND(G474*H474,2)</f>
        <v>0</v>
      </c>
      <c r="J474" s="73" t="str">
        <f t="shared" si="182"/>
        <v/>
      </c>
    </row>
    <row r="475" spans="1:10" x14ac:dyDescent="0.3">
      <c r="A475" s="57" t="s">
        <v>612</v>
      </c>
      <c r="B475" s="10" t="s">
        <v>10</v>
      </c>
      <c r="C475" s="11" t="s">
        <v>613</v>
      </c>
      <c r="D475" s="12">
        <v>1</v>
      </c>
      <c r="E475" s="12">
        <v>11.13</v>
      </c>
      <c r="F475" s="12">
        <f t="shared" si="184"/>
        <v>11.13</v>
      </c>
      <c r="G475" s="60">
        <f t="shared" si="185"/>
        <v>1</v>
      </c>
      <c r="H475" s="74"/>
      <c r="I475" s="12">
        <f t="shared" si="186"/>
        <v>0</v>
      </c>
      <c r="J475" s="73" t="str">
        <f t="shared" si="182"/>
        <v/>
      </c>
    </row>
    <row r="476" spans="1:10" x14ac:dyDescent="0.3">
      <c r="A476" s="57" t="s">
        <v>614</v>
      </c>
      <c r="B476" s="10" t="s">
        <v>10</v>
      </c>
      <c r="C476" s="11" t="s">
        <v>615</v>
      </c>
      <c r="D476" s="12">
        <v>1</v>
      </c>
      <c r="E476" s="12">
        <v>24.26</v>
      </c>
      <c r="F476" s="12">
        <f t="shared" si="184"/>
        <v>24.26</v>
      </c>
      <c r="G476" s="60">
        <f t="shared" si="185"/>
        <v>1</v>
      </c>
      <c r="H476" s="74"/>
      <c r="I476" s="12">
        <f t="shared" si="186"/>
        <v>0</v>
      </c>
      <c r="J476" s="73" t="str">
        <f t="shared" si="182"/>
        <v/>
      </c>
    </row>
    <row r="477" spans="1:10" x14ac:dyDescent="0.3">
      <c r="A477" s="57" t="s">
        <v>616</v>
      </c>
      <c r="B477" s="10" t="s">
        <v>10</v>
      </c>
      <c r="C477" s="11" t="s">
        <v>617</v>
      </c>
      <c r="D477" s="12">
        <v>30</v>
      </c>
      <c r="E477" s="12">
        <v>13.56</v>
      </c>
      <c r="F477" s="12">
        <f t="shared" si="184"/>
        <v>406.8</v>
      </c>
      <c r="G477" s="60">
        <f t="shared" si="185"/>
        <v>30</v>
      </c>
      <c r="H477" s="74"/>
      <c r="I477" s="12">
        <f t="shared" si="186"/>
        <v>0</v>
      </c>
      <c r="J477" s="73" t="str">
        <f t="shared" si="182"/>
        <v/>
      </c>
    </row>
    <row r="478" spans="1:10" x14ac:dyDescent="0.3">
      <c r="A478" s="57" t="s">
        <v>618</v>
      </c>
      <c r="B478" s="10" t="s">
        <v>10</v>
      </c>
      <c r="C478" s="11" t="s">
        <v>619</v>
      </c>
      <c r="D478" s="12">
        <v>6</v>
      </c>
      <c r="E478" s="12">
        <v>24.86</v>
      </c>
      <c r="F478" s="12">
        <f t="shared" si="184"/>
        <v>149.16</v>
      </c>
      <c r="G478" s="60">
        <f t="shared" si="185"/>
        <v>6</v>
      </c>
      <c r="H478" s="74"/>
      <c r="I478" s="12">
        <f t="shared" si="186"/>
        <v>0</v>
      </c>
      <c r="J478" s="73" t="str">
        <f t="shared" si="182"/>
        <v/>
      </c>
    </row>
    <row r="479" spans="1:10" x14ac:dyDescent="0.3">
      <c r="A479" s="75"/>
      <c r="B479" s="13"/>
      <c r="C479" s="14" t="s">
        <v>620</v>
      </c>
      <c r="D479" s="12">
        <v>1</v>
      </c>
      <c r="E479" s="15">
        <f>SUM(F474:F478)</f>
        <v>925.67</v>
      </c>
      <c r="F479" s="15">
        <f t="shared" si="184"/>
        <v>925.67</v>
      </c>
      <c r="G479" s="12">
        <v>1</v>
      </c>
      <c r="H479" s="15">
        <f>SUM(I474:I478)</f>
        <v>0</v>
      </c>
      <c r="I479" s="15">
        <f t="shared" si="186"/>
        <v>0</v>
      </c>
      <c r="J479" s="73" t="str">
        <f t="shared" si="182"/>
        <v/>
      </c>
    </row>
    <row r="480" spans="1:10" x14ac:dyDescent="0.3">
      <c r="A480" s="65" t="s">
        <v>621</v>
      </c>
      <c r="B480" s="16" t="s">
        <v>5</v>
      </c>
      <c r="C480" s="17" t="s">
        <v>622</v>
      </c>
      <c r="D480" s="18">
        <f t="shared" ref="D480:I480" si="187">D497</f>
        <v>1</v>
      </c>
      <c r="E480" s="18">
        <f t="shared" si="187"/>
        <v>32187.31</v>
      </c>
      <c r="F480" s="18">
        <f t="shared" si="187"/>
        <v>32187.31</v>
      </c>
      <c r="G480" s="18">
        <f t="shared" si="187"/>
        <v>1</v>
      </c>
      <c r="H480" s="18">
        <f t="shared" si="187"/>
        <v>0</v>
      </c>
      <c r="I480" s="18">
        <f t="shared" si="187"/>
        <v>0</v>
      </c>
      <c r="J480" s="73" t="str">
        <f t="shared" si="182"/>
        <v/>
      </c>
    </row>
    <row r="481" spans="1:10" x14ac:dyDescent="0.3">
      <c r="A481" s="66" t="s">
        <v>623</v>
      </c>
      <c r="B481" s="19" t="s">
        <v>5</v>
      </c>
      <c r="C481" s="20" t="s">
        <v>624</v>
      </c>
      <c r="D481" s="21">
        <f t="shared" ref="D481:I481" si="188">D486</f>
        <v>1</v>
      </c>
      <c r="E481" s="21">
        <f t="shared" si="188"/>
        <v>28406</v>
      </c>
      <c r="F481" s="21">
        <f t="shared" si="188"/>
        <v>28406</v>
      </c>
      <c r="G481" s="21">
        <f t="shared" si="188"/>
        <v>1</v>
      </c>
      <c r="H481" s="21">
        <f t="shared" si="188"/>
        <v>0</v>
      </c>
      <c r="I481" s="21">
        <f t="shared" si="188"/>
        <v>0</v>
      </c>
      <c r="J481" s="73" t="str">
        <f t="shared" si="182"/>
        <v/>
      </c>
    </row>
    <row r="482" spans="1:10" x14ac:dyDescent="0.3">
      <c r="A482" s="57" t="s">
        <v>625</v>
      </c>
      <c r="B482" s="10" t="s">
        <v>496</v>
      </c>
      <c r="C482" s="11" t="s">
        <v>626</v>
      </c>
      <c r="D482" s="12">
        <v>2500</v>
      </c>
      <c r="E482" s="12">
        <v>2.34</v>
      </c>
      <c r="F482" s="12">
        <f>ROUND(D482*E482,2)</f>
        <v>5850</v>
      </c>
      <c r="G482" s="60">
        <f t="shared" ref="G482:G485" si="189">D482</f>
        <v>2500</v>
      </c>
      <c r="H482" s="74"/>
      <c r="I482" s="12">
        <f>ROUND(G482*H482,2)</f>
        <v>0</v>
      </c>
      <c r="J482" s="73" t="str">
        <f t="shared" si="182"/>
        <v/>
      </c>
    </row>
    <row r="483" spans="1:10" x14ac:dyDescent="0.3">
      <c r="A483" s="57" t="s">
        <v>627</v>
      </c>
      <c r="B483" s="10" t="s">
        <v>496</v>
      </c>
      <c r="C483" s="11" t="s">
        <v>628</v>
      </c>
      <c r="D483" s="12">
        <v>100</v>
      </c>
      <c r="E483" s="12">
        <v>32.4</v>
      </c>
      <c r="F483" s="12">
        <f>ROUND(D483*E483,2)</f>
        <v>3240</v>
      </c>
      <c r="G483" s="60">
        <f t="shared" si="189"/>
        <v>100</v>
      </c>
      <c r="H483" s="74"/>
      <c r="I483" s="12">
        <f>ROUND(G483*H483,2)</f>
        <v>0</v>
      </c>
      <c r="J483" s="73" t="str">
        <f t="shared" si="182"/>
        <v/>
      </c>
    </row>
    <row r="484" spans="1:10" x14ac:dyDescent="0.3">
      <c r="A484" s="57" t="s">
        <v>629</v>
      </c>
      <c r="B484" s="10" t="s">
        <v>496</v>
      </c>
      <c r="C484" s="11" t="s">
        <v>630</v>
      </c>
      <c r="D484" s="12">
        <v>50</v>
      </c>
      <c r="E484" s="12">
        <v>3.14</v>
      </c>
      <c r="F484" s="12">
        <f>ROUND(D484*E484,2)</f>
        <v>157</v>
      </c>
      <c r="G484" s="60">
        <f t="shared" si="189"/>
        <v>50</v>
      </c>
      <c r="H484" s="74"/>
      <c r="I484" s="12">
        <f>ROUND(G484*H484,2)</f>
        <v>0</v>
      </c>
      <c r="J484" s="73" t="str">
        <f t="shared" si="182"/>
        <v/>
      </c>
    </row>
    <row r="485" spans="1:10" x14ac:dyDescent="0.3">
      <c r="A485" s="57" t="s">
        <v>631</v>
      </c>
      <c r="B485" s="10" t="s">
        <v>496</v>
      </c>
      <c r="C485" s="11" t="s">
        <v>632</v>
      </c>
      <c r="D485" s="12">
        <v>2450</v>
      </c>
      <c r="E485" s="12">
        <v>7.82</v>
      </c>
      <c r="F485" s="12">
        <f>ROUND(D485*E485,2)</f>
        <v>19159</v>
      </c>
      <c r="G485" s="60">
        <f t="shared" si="189"/>
        <v>2450</v>
      </c>
      <c r="H485" s="74"/>
      <c r="I485" s="12">
        <f>ROUND(G485*H485,2)</f>
        <v>0</v>
      </c>
      <c r="J485" s="73" t="str">
        <f t="shared" si="182"/>
        <v/>
      </c>
    </row>
    <row r="486" spans="1:10" x14ac:dyDescent="0.3">
      <c r="A486" s="75"/>
      <c r="B486" s="13"/>
      <c r="C486" s="14" t="s">
        <v>633</v>
      </c>
      <c r="D486" s="12">
        <v>1</v>
      </c>
      <c r="E486" s="15">
        <f>SUM(F482:F485)</f>
        <v>28406</v>
      </c>
      <c r="F486" s="15">
        <f>ROUND(D486*E486,2)</f>
        <v>28406</v>
      </c>
      <c r="G486" s="12">
        <v>1</v>
      </c>
      <c r="H486" s="15">
        <f>SUM(I482:I485)</f>
        <v>0</v>
      </c>
      <c r="I486" s="15">
        <f>ROUND(G486*H486,2)</f>
        <v>0</v>
      </c>
      <c r="J486" s="73" t="str">
        <f t="shared" si="182"/>
        <v/>
      </c>
    </row>
    <row r="487" spans="1:10" x14ac:dyDescent="0.3">
      <c r="A487" s="66" t="s">
        <v>634</v>
      </c>
      <c r="B487" s="19" t="s">
        <v>5</v>
      </c>
      <c r="C487" s="20" t="s">
        <v>635</v>
      </c>
      <c r="D487" s="21">
        <f t="shared" ref="D487:I487" si="190">D496</f>
        <v>1</v>
      </c>
      <c r="E487" s="21">
        <f t="shared" si="190"/>
        <v>3781.31</v>
      </c>
      <c r="F487" s="21">
        <f t="shared" si="190"/>
        <v>3781.31</v>
      </c>
      <c r="G487" s="21">
        <f t="shared" si="190"/>
        <v>1</v>
      </c>
      <c r="H487" s="21">
        <f t="shared" si="190"/>
        <v>0</v>
      </c>
      <c r="I487" s="21">
        <f t="shared" si="190"/>
        <v>0</v>
      </c>
      <c r="J487" s="73" t="str">
        <f t="shared" si="182"/>
        <v/>
      </c>
    </row>
    <row r="488" spans="1:10" x14ac:dyDescent="0.3">
      <c r="A488" s="57" t="s">
        <v>636</v>
      </c>
      <c r="B488" s="10" t="s">
        <v>496</v>
      </c>
      <c r="C488" s="11" t="s">
        <v>637</v>
      </c>
      <c r="D488" s="12">
        <v>40</v>
      </c>
      <c r="E488" s="12">
        <v>38.270000000000003</v>
      </c>
      <c r="F488" s="12">
        <f t="shared" ref="F488:F497" si="191">ROUND(D488*E488,2)</f>
        <v>1530.8</v>
      </c>
      <c r="G488" s="60">
        <f t="shared" ref="G488:G495" si="192">D488</f>
        <v>40</v>
      </c>
      <c r="H488" s="74"/>
      <c r="I488" s="12">
        <f t="shared" ref="I488:I497" si="193">ROUND(G488*H488,2)</f>
        <v>0</v>
      </c>
      <c r="J488" s="73" t="str">
        <f t="shared" si="182"/>
        <v/>
      </c>
    </row>
    <row r="489" spans="1:10" x14ac:dyDescent="0.3">
      <c r="A489" s="57" t="s">
        <v>638</v>
      </c>
      <c r="B489" s="10" t="s">
        <v>496</v>
      </c>
      <c r="C489" s="11" t="s">
        <v>639</v>
      </c>
      <c r="D489" s="12">
        <v>5</v>
      </c>
      <c r="E489" s="12">
        <v>74.38</v>
      </c>
      <c r="F489" s="12">
        <f t="shared" si="191"/>
        <v>371.9</v>
      </c>
      <c r="G489" s="60">
        <f t="shared" si="192"/>
        <v>5</v>
      </c>
      <c r="H489" s="74"/>
      <c r="I489" s="12">
        <f t="shared" si="193"/>
        <v>0</v>
      </c>
      <c r="J489" s="73" t="str">
        <f t="shared" si="182"/>
        <v/>
      </c>
    </row>
    <row r="490" spans="1:10" x14ac:dyDescent="0.3">
      <c r="A490" s="57" t="s">
        <v>640</v>
      </c>
      <c r="B490" s="10" t="s">
        <v>496</v>
      </c>
      <c r="C490" s="11" t="s">
        <v>641</v>
      </c>
      <c r="D490" s="12">
        <v>30</v>
      </c>
      <c r="E490" s="12">
        <v>43.26</v>
      </c>
      <c r="F490" s="12">
        <f t="shared" si="191"/>
        <v>1297.8</v>
      </c>
      <c r="G490" s="60">
        <f t="shared" si="192"/>
        <v>30</v>
      </c>
      <c r="H490" s="74"/>
      <c r="I490" s="12">
        <f t="shared" si="193"/>
        <v>0</v>
      </c>
      <c r="J490" s="73" t="str">
        <f t="shared" si="182"/>
        <v/>
      </c>
    </row>
    <row r="491" spans="1:10" x14ac:dyDescent="0.3">
      <c r="A491" s="57" t="s">
        <v>642</v>
      </c>
      <c r="B491" s="10" t="s">
        <v>496</v>
      </c>
      <c r="C491" s="11" t="s">
        <v>643</v>
      </c>
      <c r="D491" s="12">
        <v>2</v>
      </c>
      <c r="E491" s="12">
        <v>81.849999999999994</v>
      </c>
      <c r="F491" s="12">
        <f t="shared" si="191"/>
        <v>163.69999999999999</v>
      </c>
      <c r="G491" s="60">
        <f t="shared" si="192"/>
        <v>2</v>
      </c>
      <c r="H491" s="74"/>
      <c r="I491" s="12">
        <f t="shared" si="193"/>
        <v>0</v>
      </c>
      <c r="J491" s="73" t="str">
        <f t="shared" si="182"/>
        <v/>
      </c>
    </row>
    <row r="492" spans="1:10" x14ac:dyDescent="0.3">
      <c r="A492" s="57" t="s">
        <v>644</v>
      </c>
      <c r="B492" s="10" t="s">
        <v>496</v>
      </c>
      <c r="C492" s="11" t="s">
        <v>645</v>
      </c>
      <c r="D492" s="12">
        <v>5</v>
      </c>
      <c r="E492" s="12">
        <v>28.69</v>
      </c>
      <c r="F492" s="12">
        <f t="shared" si="191"/>
        <v>143.44999999999999</v>
      </c>
      <c r="G492" s="60">
        <f t="shared" si="192"/>
        <v>5</v>
      </c>
      <c r="H492" s="74"/>
      <c r="I492" s="12">
        <f t="shared" si="193"/>
        <v>0</v>
      </c>
      <c r="J492" s="73" t="str">
        <f t="shared" si="182"/>
        <v/>
      </c>
    </row>
    <row r="493" spans="1:10" x14ac:dyDescent="0.3">
      <c r="A493" s="57" t="s">
        <v>646</v>
      </c>
      <c r="B493" s="10" t="s">
        <v>496</v>
      </c>
      <c r="C493" s="11" t="s">
        <v>647</v>
      </c>
      <c r="D493" s="12">
        <v>1</v>
      </c>
      <c r="E493" s="12">
        <v>42.02</v>
      </c>
      <c r="F493" s="12">
        <f t="shared" si="191"/>
        <v>42.02</v>
      </c>
      <c r="G493" s="60">
        <f t="shared" si="192"/>
        <v>1</v>
      </c>
      <c r="H493" s="74"/>
      <c r="I493" s="12">
        <f t="shared" si="193"/>
        <v>0</v>
      </c>
      <c r="J493" s="73" t="str">
        <f t="shared" si="182"/>
        <v/>
      </c>
    </row>
    <row r="494" spans="1:10" x14ac:dyDescent="0.3">
      <c r="A494" s="57" t="s">
        <v>648</v>
      </c>
      <c r="B494" s="10" t="s">
        <v>496</v>
      </c>
      <c r="C494" s="11" t="s">
        <v>649</v>
      </c>
      <c r="D494" s="12">
        <v>5</v>
      </c>
      <c r="E494" s="12">
        <v>34.44</v>
      </c>
      <c r="F494" s="12">
        <f t="shared" si="191"/>
        <v>172.2</v>
      </c>
      <c r="G494" s="60">
        <f t="shared" si="192"/>
        <v>5</v>
      </c>
      <c r="H494" s="74"/>
      <c r="I494" s="12">
        <f t="shared" si="193"/>
        <v>0</v>
      </c>
      <c r="J494" s="73" t="str">
        <f t="shared" si="182"/>
        <v/>
      </c>
    </row>
    <row r="495" spans="1:10" x14ac:dyDescent="0.3">
      <c r="A495" s="57" t="s">
        <v>650</v>
      </c>
      <c r="B495" s="10" t="s">
        <v>496</v>
      </c>
      <c r="C495" s="11" t="s">
        <v>651</v>
      </c>
      <c r="D495" s="12">
        <v>1</v>
      </c>
      <c r="E495" s="12">
        <v>59.44</v>
      </c>
      <c r="F495" s="12">
        <f t="shared" si="191"/>
        <v>59.44</v>
      </c>
      <c r="G495" s="60">
        <f t="shared" si="192"/>
        <v>1</v>
      </c>
      <c r="H495" s="74"/>
      <c r="I495" s="12">
        <f t="shared" si="193"/>
        <v>0</v>
      </c>
      <c r="J495" s="73" t="str">
        <f t="shared" si="182"/>
        <v/>
      </c>
    </row>
    <row r="496" spans="1:10" x14ac:dyDescent="0.3">
      <c r="A496" s="75"/>
      <c r="B496" s="13"/>
      <c r="C496" s="14" t="s">
        <v>652</v>
      </c>
      <c r="D496" s="12">
        <v>1</v>
      </c>
      <c r="E496" s="15">
        <f>SUM(F488:F495)</f>
        <v>3781.31</v>
      </c>
      <c r="F496" s="15">
        <f t="shared" si="191"/>
        <v>3781.31</v>
      </c>
      <c r="G496" s="12">
        <v>1</v>
      </c>
      <c r="H496" s="15">
        <f>SUM(I488:I495)</f>
        <v>0</v>
      </c>
      <c r="I496" s="15">
        <f t="shared" si="193"/>
        <v>0</v>
      </c>
      <c r="J496" s="73" t="str">
        <f t="shared" si="182"/>
        <v/>
      </c>
    </row>
    <row r="497" spans="1:10" x14ac:dyDescent="0.3">
      <c r="A497" s="75"/>
      <c r="B497" s="13"/>
      <c r="C497" s="14" t="s">
        <v>653</v>
      </c>
      <c r="D497" s="12">
        <v>1</v>
      </c>
      <c r="E497" s="15">
        <f>F481+F487</f>
        <v>32187.31</v>
      </c>
      <c r="F497" s="15">
        <f t="shared" si="191"/>
        <v>32187.31</v>
      </c>
      <c r="G497" s="12">
        <v>1</v>
      </c>
      <c r="H497" s="15">
        <f>I481+I487</f>
        <v>0</v>
      </c>
      <c r="I497" s="15">
        <f t="shared" si="193"/>
        <v>0</v>
      </c>
      <c r="J497" s="73" t="str">
        <f t="shared" si="182"/>
        <v/>
      </c>
    </row>
    <row r="498" spans="1:10" x14ac:dyDescent="0.3">
      <c r="A498" s="65" t="s">
        <v>654</v>
      </c>
      <c r="B498" s="16" t="s">
        <v>5</v>
      </c>
      <c r="C498" s="17" t="s">
        <v>655</v>
      </c>
      <c r="D498" s="18">
        <f t="shared" ref="D498:I498" si="194">D536</f>
        <v>1</v>
      </c>
      <c r="E498" s="18">
        <f t="shared" si="194"/>
        <v>37677.800000000003</v>
      </c>
      <c r="F498" s="18">
        <f t="shared" si="194"/>
        <v>37677.800000000003</v>
      </c>
      <c r="G498" s="18">
        <f t="shared" si="194"/>
        <v>1</v>
      </c>
      <c r="H498" s="18">
        <f t="shared" si="194"/>
        <v>0</v>
      </c>
      <c r="I498" s="18">
        <f t="shared" si="194"/>
        <v>0</v>
      </c>
      <c r="J498" s="73" t="str">
        <f t="shared" si="182"/>
        <v/>
      </c>
    </row>
    <row r="499" spans="1:10" x14ac:dyDescent="0.3">
      <c r="A499" s="57" t="s">
        <v>656</v>
      </c>
      <c r="B499" s="10" t="s">
        <v>10</v>
      </c>
      <c r="C499" s="11" t="s">
        <v>657</v>
      </c>
      <c r="D499" s="12">
        <v>3</v>
      </c>
      <c r="E499" s="12">
        <v>239.7</v>
      </c>
      <c r="F499" s="12">
        <f t="shared" ref="F499:F537" si="195">ROUND(D499*E499,2)</f>
        <v>719.1</v>
      </c>
      <c r="G499" s="60">
        <f t="shared" ref="G499:G535" si="196">D499</f>
        <v>3</v>
      </c>
      <c r="H499" s="74"/>
      <c r="I499" s="12">
        <f t="shared" ref="I499:I537" si="197">ROUND(G499*H499,2)</f>
        <v>0</v>
      </c>
      <c r="J499" s="73" t="str">
        <f t="shared" si="182"/>
        <v/>
      </c>
    </row>
    <row r="500" spans="1:10" x14ac:dyDescent="0.3">
      <c r="A500" s="57" t="s">
        <v>658</v>
      </c>
      <c r="B500" s="10" t="s">
        <v>10</v>
      </c>
      <c r="C500" s="11" t="s">
        <v>659</v>
      </c>
      <c r="D500" s="12">
        <v>8</v>
      </c>
      <c r="E500" s="12">
        <v>346.69</v>
      </c>
      <c r="F500" s="12">
        <f t="shared" si="195"/>
        <v>2773.52</v>
      </c>
      <c r="G500" s="60">
        <f t="shared" si="196"/>
        <v>8</v>
      </c>
      <c r="H500" s="74"/>
      <c r="I500" s="12">
        <f t="shared" si="197"/>
        <v>0</v>
      </c>
      <c r="J500" s="73" t="str">
        <f t="shared" si="182"/>
        <v/>
      </c>
    </row>
    <row r="501" spans="1:10" x14ac:dyDescent="0.3">
      <c r="A501" s="57" t="s">
        <v>660</v>
      </c>
      <c r="B501" s="10" t="s">
        <v>10</v>
      </c>
      <c r="C501" s="11" t="s">
        <v>661</v>
      </c>
      <c r="D501" s="12">
        <v>12</v>
      </c>
      <c r="E501" s="12">
        <v>8.24</v>
      </c>
      <c r="F501" s="12">
        <f t="shared" si="195"/>
        <v>98.88</v>
      </c>
      <c r="G501" s="60">
        <f t="shared" si="196"/>
        <v>12</v>
      </c>
      <c r="H501" s="74"/>
      <c r="I501" s="12">
        <f t="shared" si="197"/>
        <v>0</v>
      </c>
      <c r="J501" s="73" t="str">
        <f t="shared" si="182"/>
        <v/>
      </c>
    </row>
    <row r="502" spans="1:10" x14ac:dyDescent="0.3">
      <c r="A502" s="57" t="s">
        <v>662</v>
      </c>
      <c r="B502" s="10" t="s">
        <v>10</v>
      </c>
      <c r="C502" s="11" t="s">
        <v>663</v>
      </c>
      <c r="D502" s="12">
        <v>12</v>
      </c>
      <c r="E502" s="12">
        <v>16.670000000000002</v>
      </c>
      <c r="F502" s="12">
        <f t="shared" si="195"/>
        <v>200.04</v>
      </c>
      <c r="G502" s="60">
        <f t="shared" si="196"/>
        <v>12</v>
      </c>
      <c r="H502" s="74"/>
      <c r="I502" s="12">
        <f t="shared" si="197"/>
        <v>0</v>
      </c>
      <c r="J502" s="73" t="str">
        <f t="shared" si="182"/>
        <v/>
      </c>
    </row>
    <row r="503" spans="1:10" x14ac:dyDescent="0.3">
      <c r="A503" s="57" t="s">
        <v>664</v>
      </c>
      <c r="B503" s="10" t="s">
        <v>10</v>
      </c>
      <c r="C503" s="11" t="s">
        <v>665</v>
      </c>
      <c r="D503" s="12">
        <v>12</v>
      </c>
      <c r="E503" s="12">
        <v>5.0599999999999996</v>
      </c>
      <c r="F503" s="12">
        <f t="shared" si="195"/>
        <v>60.72</v>
      </c>
      <c r="G503" s="60">
        <f t="shared" si="196"/>
        <v>12</v>
      </c>
      <c r="H503" s="74"/>
      <c r="I503" s="12">
        <f t="shared" si="197"/>
        <v>0</v>
      </c>
      <c r="J503" s="73" t="str">
        <f t="shared" si="182"/>
        <v/>
      </c>
    </row>
    <row r="504" spans="1:10" x14ac:dyDescent="0.3">
      <c r="A504" s="57" t="s">
        <v>666</v>
      </c>
      <c r="B504" s="10" t="s">
        <v>10</v>
      </c>
      <c r="C504" s="11" t="s">
        <v>667</v>
      </c>
      <c r="D504" s="12">
        <v>5</v>
      </c>
      <c r="E504" s="12">
        <v>160.97</v>
      </c>
      <c r="F504" s="12">
        <f t="shared" si="195"/>
        <v>804.85</v>
      </c>
      <c r="G504" s="60">
        <f t="shared" si="196"/>
        <v>5</v>
      </c>
      <c r="H504" s="74"/>
      <c r="I504" s="12">
        <f t="shared" si="197"/>
        <v>0</v>
      </c>
      <c r="J504" s="73" t="str">
        <f t="shared" si="182"/>
        <v/>
      </c>
    </row>
    <row r="505" spans="1:10" x14ac:dyDescent="0.3">
      <c r="A505" s="57" t="s">
        <v>668</v>
      </c>
      <c r="B505" s="10" t="s">
        <v>10</v>
      </c>
      <c r="C505" s="11" t="s">
        <v>669</v>
      </c>
      <c r="D505" s="12">
        <v>9</v>
      </c>
      <c r="E505" s="12">
        <v>340.03</v>
      </c>
      <c r="F505" s="12">
        <f t="shared" si="195"/>
        <v>3060.27</v>
      </c>
      <c r="G505" s="60">
        <f t="shared" si="196"/>
        <v>9</v>
      </c>
      <c r="H505" s="74"/>
      <c r="I505" s="12">
        <f t="shared" si="197"/>
        <v>0</v>
      </c>
      <c r="J505" s="73" t="str">
        <f t="shared" si="182"/>
        <v/>
      </c>
    </row>
    <row r="506" spans="1:10" x14ac:dyDescent="0.3">
      <c r="A506" s="57" t="s">
        <v>670</v>
      </c>
      <c r="B506" s="10" t="s">
        <v>10</v>
      </c>
      <c r="C506" s="11" t="s">
        <v>671</v>
      </c>
      <c r="D506" s="12">
        <v>4</v>
      </c>
      <c r="E506" s="12">
        <v>85.26</v>
      </c>
      <c r="F506" s="12">
        <f t="shared" si="195"/>
        <v>341.04</v>
      </c>
      <c r="G506" s="60">
        <f t="shared" si="196"/>
        <v>4</v>
      </c>
      <c r="H506" s="74"/>
      <c r="I506" s="12">
        <f t="shared" si="197"/>
        <v>0</v>
      </c>
      <c r="J506" s="73" t="str">
        <f t="shared" si="182"/>
        <v/>
      </c>
    </row>
    <row r="507" spans="1:10" x14ac:dyDescent="0.3">
      <c r="A507" s="57" t="s">
        <v>672</v>
      </c>
      <c r="B507" s="10" t="s">
        <v>10</v>
      </c>
      <c r="C507" s="11" t="s">
        <v>673</v>
      </c>
      <c r="D507" s="12">
        <v>11</v>
      </c>
      <c r="E507" s="12">
        <v>101.87</v>
      </c>
      <c r="F507" s="12">
        <f t="shared" si="195"/>
        <v>1120.57</v>
      </c>
      <c r="G507" s="60">
        <f t="shared" si="196"/>
        <v>11</v>
      </c>
      <c r="H507" s="74"/>
      <c r="I507" s="12">
        <f t="shared" si="197"/>
        <v>0</v>
      </c>
      <c r="J507" s="73" t="str">
        <f t="shared" si="182"/>
        <v/>
      </c>
    </row>
    <row r="508" spans="1:10" x14ac:dyDescent="0.3">
      <c r="A508" s="57" t="s">
        <v>674</v>
      </c>
      <c r="B508" s="10" t="s">
        <v>10</v>
      </c>
      <c r="C508" s="11" t="s">
        <v>675</v>
      </c>
      <c r="D508" s="12">
        <v>2</v>
      </c>
      <c r="E508" s="12">
        <v>163.05000000000001</v>
      </c>
      <c r="F508" s="12">
        <f t="shared" si="195"/>
        <v>326.10000000000002</v>
      </c>
      <c r="G508" s="60">
        <f t="shared" si="196"/>
        <v>2</v>
      </c>
      <c r="H508" s="74"/>
      <c r="I508" s="12">
        <f t="shared" si="197"/>
        <v>0</v>
      </c>
      <c r="J508" s="73" t="str">
        <f t="shared" si="182"/>
        <v/>
      </c>
    </row>
    <row r="509" spans="1:10" x14ac:dyDescent="0.3">
      <c r="A509" s="57" t="s">
        <v>676</v>
      </c>
      <c r="B509" s="10" t="s">
        <v>10</v>
      </c>
      <c r="C509" s="11" t="s">
        <v>677</v>
      </c>
      <c r="D509" s="12">
        <v>3</v>
      </c>
      <c r="E509" s="12">
        <v>253.77</v>
      </c>
      <c r="F509" s="12">
        <f t="shared" si="195"/>
        <v>761.31</v>
      </c>
      <c r="G509" s="60">
        <f t="shared" si="196"/>
        <v>3</v>
      </c>
      <c r="H509" s="74"/>
      <c r="I509" s="12">
        <f t="shared" si="197"/>
        <v>0</v>
      </c>
      <c r="J509" s="73" t="str">
        <f t="shared" si="182"/>
        <v/>
      </c>
    </row>
    <row r="510" spans="1:10" x14ac:dyDescent="0.3">
      <c r="A510" s="57" t="s">
        <v>678</v>
      </c>
      <c r="B510" s="10" t="s">
        <v>10</v>
      </c>
      <c r="C510" s="11" t="s">
        <v>679</v>
      </c>
      <c r="D510" s="12">
        <v>6</v>
      </c>
      <c r="E510" s="12">
        <v>115</v>
      </c>
      <c r="F510" s="12">
        <f t="shared" si="195"/>
        <v>690</v>
      </c>
      <c r="G510" s="60">
        <f t="shared" si="196"/>
        <v>6</v>
      </c>
      <c r="H510" s="74"/>
      <c r="I510" s="12">
        <f t="shared" si="197"/>
        <v>0</v>
      </c>
      <c r="J510" s="73" t="str">
        <f t="shared" si="182"/>
        <v/>
      </c>
    </row>
    <row r="511" spans="1:10" x14ac:dyDescent="0.3">
      <c r="A511" s="57" t="s">
        <v>680</v>
      </c>
      <c r="B511" s="10" t="s">
        <v>10</v>
      </c>
      <c r="C511" s="11" t="s">
        <v>681</v>
      </c>
      <c r="D511" s="12">
        <v>8</v>
      </c>
      <c r="E511" s="12">
        <v>270.04000000000002</v>
      </c>
      <c r="F511" s="12">
        <f t="shared" si="195"/>
        <v>2160.3200000000002</v>
      </c>
      <c r="G511" s="60">
        <f t="shared" si="196"/>
        <v>8</v>
      </c>
      <c r="H511" s="74"/>
      <c r="I511" s="12">
        <f t="shared" si="197"/>
        <v>0</v>
      </c>
      <c r="J511" s="73" t="str">
        <f t="shared" si="182"/>
        <v/>
      </c>
    </row>
    <row r="512" spans="1:10" x14ac:dyDescent="0.3">
      <c r="A512" s="57" t="s">
        <v>682</v>
      </c>
      <c r="B512" s="10" t="s">
        <v>10</v>
      </c>
      <c r="C512" s="11" t="s">
        <v>683</v>
      </c>
      <c r="D512" s="12">
        <v>34</v>
      </c>
      <c r="E512" s="12">
        <v>8</v>
      </c>
      <c r="F512" s="12">
        <f t="shared" si="195"/>
        <v>272</v>
      </c>
      <c r="G512" s="60">
        <f t="shared" si="196"/>
        <v>34</v>
      </c>
      <c r="H512" s="74"/>
      <c r="I512" s="12">
        <f t="shared" si="197"/>
        <v>0</v>
      </c>
      <c r="J512" s="73" t="str">
        <f t="shared" si="182"/>
        <v/>
      </c>
    </row>
    <row r="513" spans="1:10" x14ac:dyDescent="0.3">
      <c r="A513" s="57" t="s">
        <v>684</v>
      </c>
      <c r="B513" s="10" t="s">
        <v>10</v>
      </c>
      <c r="C513" s="11" t="s">
        <v>685</v>
      </c>
      <c r="D513" s="12">
        <v>34</v>
      </c>
      <c r="E513" s="12">
        <v>4.3</v>
      </c>
      <c r="F513" s="12">
        <f t="shared" si="195"/>
        <v>146.19999999999999</v>
      </c>
      <c r="G513" s="60">
        <f t="shared" si="196"/>
        <v>34</v>
      </c>
      <c r="H513" s="74"/>
      <c r="I513" s="12">
        <f t="shared" si="197"/>
        <v>0</v>
      </c>
      <c r="J513" s="73" t="str">
        <f t="shared" si="182"/>
        <v/>
      </c>
    </row>
    <row r="514" spans="1:10" x14ac:dyDescent="0.3">
      <c r="A514" s="57" t="s">
        <v>686</v>
      </c>
      <c r="B514" s="10" t="s">
        <v>10</v>
      </c>
      <c r="C514" s="11" t="s">
        <v>687</v>
      </c>
      <c r="D514" s="12">
        <v>5</v>
      </c>
      <c r="E514" s="12">
        <v>88.69</v>
      </c>
      <c r="F514" s="12">
        <f t="shared" si="195"/>
        <v>443.45</v>
      </c>
      <c r="G514" s="60">
        <f t="shared" si="196"/>
        <v>5</v>
      </c>
      <c r="H514" s="74"/>
      <c r="I514" s="12">
        <f t="shared" si="197"/>
        <v>0</v>
      </c>
      <c r="J514" s="73" t="str">
        <f t="shared" si="182"/>
        <v/>
      </c>
    </row>
    <row r="515" spans="1:10" x14ac:dyDescent="0.3">
      <c r="A515" s="57" t="s">
        <v>688</v>
      </c>
      <c r="B515" s="10" t="s">
        <v>10</v>
      </c>
      <c r="C515" s="11" t="s">
        <v>689</v>
      </c>
      <c r="D515" s="12">
        <v>10</v>
      </c>
      <c r="E515" s="12">
        <v>204.42</v>
      </c>
      <c r="F515" s="12">
        <f t="shared" si="195"/>
        <v>2044.2</v>
      </c>
      <c r="G515" s="60">
        <f t="shared" si="196"/>
        <v>10</v>
      </c>
      <c r="H515" s="74"/>
      <c r="I515" s="12">
        <f t="shared" si="197"/>
        <v>0</v>
      </c>
      <c r="J515" s="73" t="str">
        <f t="shared" si="182"/>
        <v/>
      </c>
    </row>
    <row r="516" spans="1:10" x14ac:dyDescent="0.3">
      <c r="A516" s="57" t="s">
        <v>690</v>
      </c>
      <c r="B516" s="10" t="s">
        <v>10</v>
      </c>
      <c r="C516" s="11" t="s">
        <v>691</v>
      </c>
      <c r="D516" s="12">
        <v>2</v>
      </c>
      <c r="E516" s="12">
        <v>162.5</v>
      </c>
      <c r="F516" s="12">
        <f t="shared" si="195"/>
        <v>325</v>
      </c>
      <c r="G516" s="60">
        <f t="shared" si="196"/>
        <v>2</v>
      </c>
      <c r="H516" s="74"/>
      <c r="I516" s="12">
        <f t="shared" si="197"/>
        <v>0</v>
      </c>
      <c r="J516" s="73" t="str">
        <f t="shared" si="182"/>
        <v/>
      </c>
    </row>
    <row r="517" spans="1:10" x14ac:dyDescent="0.3">
      <c r="A517" s="57" t="s">
        <v>692</v>
      </c>
      <c r="B517" s="10" t="s">
        <v>10</v>
      </c>
      <c r="C517" s="11" t="s">
        <v>693</v>
      </c>
      <c r="D517" s="12">
        <v>6</v>
      </c>
      <c r="E517" s="12">
        <v>241.54</v>
      </c>
      <c r="F517" s="12">
        <f t="shared" si="195"/>
        <v>1449.24</v>
      </c>
      <c r="G517" s="60">
        <f t="shared" si="196"/>
        <v>6</v>
      </c>
      <c r="H517" s="74"/>
      <c r="I517" s="12">
        <f t="shared" si="197"/>
        <v>0</v>
      </c>
      <c r="J517" s="73" t="str">
        <f t="shared" si="182"/>
        <v/>
      </c>
    </row>
    <row r="518" spans="1:10" x14ac:dyDescent="0.3">
      <c r="A518" s="57" t="s">
        <v>694</v>
      </c>
      <c r="B518" s="10" t="s">
        <v>10</v>
      </c>
      <c r="C518" s="11" t="s">
        <v>695</v>
      </c>
      <c r="D518" s="12">
        <v>8</v>
      </c>
      <c r="E518" s="12">
        <v>8.31</v>
      </c>
      <c r="F518" s="12">
        <f t="shared" si="195"/>
        <v>66.48</v>
      </c>
      <c r="G518" s="60">
        <f t="shared" si="196"/>
        <v>8</v>
      </c>
      <c r="H518" s="74"/>
      <c r="I518" s="12">
        <f t="shared" si="197"/>
        <v>0</v>
      </c>
      <c r="J518" s="73" t="str">
        <f t="shared" si="182"/>
        <v/>
      </c>
    </row>
    <row r="519" spans="1:10" x14ac:dyDescent="0.3">
      <c r="A519" s="57" t="s">
        <v>696</v>
      </c>
      <c r="B519" s="10" t="s">
        <v>10</v>
      </c>
      <c r="C519" s="11" t="s">
        <v>697</v>
      </c>
      <c r="D519" s="12">
        <v>8</v>
      </c>
      <c r="E519" s="12">
        <v>4.3</v>
      </c>
      <c r="F519" s="12">
        <f t="shared" si="195"/>
        <v>34.4</v>
      </c>
      <c r="G519" s="60">
        <f t="shared" si="196"/>
        <v>8</v>
      </c>
      <c r="H519" s="74"/>
      <c r="I519" s="12">
        <f t="shared" si="197"/>
        <v>0</v>
      </c>
      <c r="J519" s="73" t="str">
        <f t="shared" si="182"/>
        <v/>
      </c>
    </row>
    <row r="520" spans="1:10" x14ac:dyDescent="0.3">
      <c r="A520" s="57" t="s">
        <v>698</v>
      </c>
      <c r="B520" s="10" t="s">
        <v>10</v>
      </c>
      <c r="C520" s="11" t="s">
        <v>699</v>
      </c>
      <c r="D520" s="12">
        <v>16</v>
      </c>
      <c r="E520" s="12">
        <v>163.02000000000001</v>
      </c>
      <c r="F520" s="12">
        <f t="shared" si="195"/>
        <v>2608.3200000000002</v>
      </c>
      <c r="G520" s="60">
        <f t="shared" si="196"/>
        <v>16</v>
      </c>
      <c r="H520" s="74"/>
      <c r="I520" s="12">
        <f t="shared" si="197"/>
        <v>0</v>
      </c>
      <c r="J520" s="73" t="str">
        <f t="shared" si="182"/>
        <v/>
      </c>
    </row>
    <row r="521" spans="1:10" x14ac:dyDescent="0.3">
      <c r="A521" s="57" t="s">
        <v>700</v>
      </c>
      <c r="B521" s="10" t="s">
        <v>10</v>
      </c>
      <c r="C521" s="11" t="s">
        <v>701</v>
      </c>
      <c r="D521" s="12">
        <v>6</v>
      </c>
      <c r="E521" s="12">
        <v>252.55</v>
      </c>
      <c r="F521" s="12">
        <f t="shared" si="195"/>
        <v>1515.3</v>
      </c>
      <c r="G521" s="60">
        <f t="shared" si="196"/>
        <v>6</v>
      </c>
      <c r="H521" s="74"/>
      <c r="I521" s="12">
        <f t="shared" si="197"/>
        <v>0</v>
      </c>
      <c r="J521" s="73" t="str">
        <f t="shared" ref="J521:J584" si="198">IF(AND(H521&lt;&gt;"",H521&gt;E521),"VALOR MAYOR DEL PERMITIDO","")</f>
        <v/>
      </c>
    </row>
    <row r="522" spans="1:10" x14ac:dyDescent="0.3">
      <c r="A522" s="57" t="s">
        <v>702</v>
      </c>
      <c r="B522" s="10" t="s">
        <v>10</v>
      </c>
      <c r="C522" s="11" t="s">
        <v>703</v>
      </c>
      <c r="D522" s="12">
        <v>22</v>
      </c>
      <c r="E522" s="12">
        <v>6.69</v>
      </c>
      <c r="F522" s="12">
        <f t="shared" si="195"/>
        <v>147.18</v>
      </c>
      <c r="G522" s="60">
        <f t="shared" si="196"/>
        <v>22</v>
      </c>
      <c r="H522" s="74"/>
      <c r="I522" s="12">
        <f t="shared" si="197"/>
        <v>0</v>
      </c>
      <c r="J522" s="73" t="str">
        <f t="shared" si="198"/>
        <v/>
      </c>
    </row>
    <row r="523" spans="1:10" x14ac:dyDescent="0.3">
      <c r="A523" s="57" t="s">
        <v>704</v>
      </c>
      <c r="B523" s="10" t="s">
        <v>10</v>
      </c>
      <c r="C523" s="11" t="s">
        <v>705</v>
      </c>
      <c r="D523" s="12">
        <v>22</v>
      </c>
      <c r="E523" s="12">
        <v>2.15</v>
      </c>
      <c r="F523" s="12">
        <f t="shared" si="195"/>
        <v>47.3</v>
      </c>
      <c r="G523" s="60">
        <f t="shared" si="196"/>
        <v>22</v>
      </c>
      <c r="H523" s="74"/>
      <c r="I523" s="12">
        <f t="shared" si="197"/>
        <v>0</v>
      </c>
      <c r="J523" s="73" t="str">
        <f t="shared" si="198"/>
        <v/>
      </c>
    </row>
    <row r="524" spans="1:10" x14ac:dyDescent="0.3">
      <c r="A524" s="57" t="s">
        <v>706</v>
      </c>
      <c r="B524" s="10" t="s">
        <v>10</v>
      </c>
      <c r="C524" s="11" t="s">
        <v>707</v>
      </c>
      <c r="D524" s="12">
        <v>16</v>
      </c>
      <c r="E524" s="12">
        <v>51.2</v>
      </c>
      <c r="F524" s="12">
        <f t="shared" si="195"/>
        <v>819.2</v>
      </c>
      <c r="G524" s="60">
        <f t="shared" si="196"/>
        <v>16</v>
      </c>
      <c r="H524" s="74"/>
      <c r="I524" s="12">
        <f t="shared" si="197"/>
        <v>0</v>
      </c>
      <c r="J524" s="73" t="str">
        <f t="shared" si="198"/>
        <v/>
      </c>
    </row>
    <row r="525" spans="1:10" x14ac:dyDescent="0.3">
      <c r="A525" s="57" t="s">
        <v>708</v>
      </c>
      <c r="B525" s="10" t="s">
        <v>10</v>
      </c>
      <c r="C525" s="11" t="s">
        <v>709</v>
      </c>
      <c r="D525" s="12">
        <v>20</v>
      </c>
      <c r="E525" s="12">
        <v>70.14</v>
      </c>
      <c r="F525" s="12">
        <f t="shared" si="195"/>
        <v>1402.8</v>
      </c>
      <c r="G525" s="60">
        <f t="shared" si="196"/>
        <v>20</v>
      </c>
      <c r="H525" s="74"/>
      <c r="I525" s="12">
        <f t="shared" si="197"/>
        <v>0</v>
      </c>
      <c r="J525" s="73" t="str">
        <f t="shared" si="198"/>
        <v/>
      </c>
    </row>
    <row r="526" spans="1:10" x14ac:dyDescent="0.3">
      <c r="A526" s="57" t="s">
        <v>710</v>
      </c>
      <c r="B526" s="10" t="s">
        <v>22</v>
      </c>
      <c r="C526" s="11" t="s">
        <v>711</v>
      </c>
      <c r="D526" s="12">
        <v>236</v>
      </c>
      <c r="E526" s="12">
        <v>1.56</v>
      </c>
      <c r="F526" s="12">
        <f t="shared" si="195"/>
        <v>368.16</v>
      </c>
      <c r="G526" s="60">
        <f t="shared" si="196"/>
        <v>236</v>
      </c>
      <c r="H526" s="74"/>
      <c r="I526" s="12">
        <f t="shared" si="197"/>
        <v>0</v>
      </c>
      <c r="J526" s="73" t="str">
        <f t="shared" si="198"/>
        <v/>
      </c>
    </row>
    <row r="527" spans="1:10" x14ac:dyDescent="0.3">
      <c r="A527" s="57" t="s">
        <v>712</v>
      </c>
      <c r="B527" s="10" t="s">
        <v>22</v>
      </c>
      <c r="C527" s="11" t="s">
        <v>713</v>
      </c>
      <c r="D527" s="12">
        <v>236</v>
      </c>
      <c r="E527" s="12">
        <v>2.31</v>
      </c>
      <c r="F527" s="12">
        <f t="shared" si="195"/>
        <v>545.16</v>
      </c>
      <c r="G527" s="60">
        <f t="shared" si="196"/>
        <v>236</v>
      </c>
      <c r="H527" s="74"/>
      <c r="I527" s="12">
        <f t="shared" si="197"/>
        <v>0</v>
      </c>
      <c r="J527" s="73" t="str">
        <f t="shared" si="198"/>
        <v/>
      </c>
    </row>
    <row r="528" spans="1:10" x14ac:dyDescent="0.3">
      <c r="A528" s="57" t="s">
        <v>714</v>
      </c>
      <c r="B528" s="10" t="s">
        <v>22</v>
      </c>
      <c r="C528" s="11" t="s">
        <v>715</v>
      </c>
      <c r="D528" s="12">
        <v>527</v>
      </c>
      <c r="E528" s="12">
        <v>2.65</v>
      </c>
      <c r="F528" s="12">
        <f t="shared" si="195"/>
        <v>1396.55</v>
      </c>
      <c r="G528" s="60">
        <f t="shared" si="196"/>
        <v>527</v>
      </c>
      <c r="H528" s="74"/>
      <c r="I528" s="12">
        <f t="shared" si="197"/>
        <v>0</v>
      </c>
      <c r="J528" s="73" t="str">
        <f t="shared" si="198"/>
        <v/>
      </c>
    </row>
    <row r="529" spans="1:10" x14ac:dyDescent="0.3">
      <c r="A529" s="57" t="s">
        <v>716</v>
      </c>
      <c r="B529" s="10" t="s">
        <v>22</v>
      </c>
      <c r="C529" s="11" t="s">
        <v>717</v>
      </c>
      <c r="D529" s="12">
        <v>527</v>
      </c>
      <c r="E529" s="12">
        <v>2.83</v>
      </c>
      <c r="F529" s="12">
        <f t="shared" si="195"/>
        <v>1491.41</v>
      </c>
      <c r="G529" s="60">
        <f t="shared" si="196"/>
        <v>527</v>
      </c>
      <c r="H529" s="74"/>
      <c r="I529" s="12">
        <f t="shared" si="197"/>
        <v>0</v>
      </c>
      <c r="J529" s="73" t="str">
        <f t="shared" si="198"/>
        <v/>
      </c>
    </row>
    <row r="530" spans="1:10" x14ac:dyDescent="0.3">
      <c r="A530" s="57" t="s">
        <v>718</v>
      </c>
      <c r="B530" s="10" t="s">
        <v>22</v>
      </c>
      <c r="C530" s="11" t="s">
        <v>719</v>
      </c>
      <c r="D530" s="12">
        <v>831</v>
      </c>
      <c r="E530" s="12">
        <v>3</v>
      </c>
      <c r="F530" s="12">
        <f t="shared" si="195"/>
        <v>2493</v>
      </c>
      <c r="G530" s="60">
        <f t="shared" si="196"/>
        <v>831</v>
      </c>
      <c r="H530" s="74"/>
      <c r="I530" s="12">
        <f t="shared" si="197"/>
        <v>0</v>
      </c>
      <c r="J530" s="73" t="str">
        <f t="shared" si="198"/>
        <v/>
      </c>
    </row>
    <row r="531" spans="1:10" x14ac:dyDescent="0.3">
      <c r="A531" s="57" t="s">
        <v>720</v>
      </c>
      <c r="B531" s="10" t="s">
        <v>22</v>
      </c>
      <c r="C531" s="11" t="s">
        <v>721</v>
      </c>
      <c r="D531" s="12">
        <v>831</v>
      </c>
      <c r="E531" s="12">
        <v>5.05</v>
      </c>
      <c r="F531" s="12">
        <f t="shared" si="195"/>
        <v>4196.55</v>
      </c>
      <c r="G531" s="60">
        <f t="shared" si="196"/>
        <v>831</v>
      </c>
      <c r="H531" s="74"/>
      <c r="I531" s="12">
        <f t="shared" si="197"/>
        <v>0</v>
      </c>
      <c r="J531" s="73" t="str">
        <f t="shared" si="198"/>
        <v/>
      </c>
    </row>
    <row r="532" spans="1:10" x14ac:dyDescent="0.3">
      <c r="A532" s="57" t="s">
        <v>722</v>
      </c>
      <c r="B532" s="10" t="s">
        <v>22</v>
      </c>
      <c r="C532" s="11" t="s">
        <v>723</v>
      </c>
      <c r="D532" s="12">
        <v>43</v>
      </c>
      <c r="E532" s="12">
        <v>5.48</v>
      </c>
      <c r="F532" s="12">
        <f t="shared" si="195"/>
        <v>235.64</v>
      </c>
      <c r="G532" s="60">
        <f t="shared" si="196"/>
        <v>43</v>
      </c>
      <c r="H532" s="74"/>
      <c r="I532" s="12">
        <f t="shared" si="197"/>
        <v>0</v>
      </c>
      <c r="J532" s="73" t="str">
        <f t="shared" si="198"/>
        <v/>
      </c>
    </row>
    <row r="533" spans="1:10" x14ac:dyDescent="0.3">
      <c r="A533" s="57" t="s">
        <v>724</v>
      </c>
      <c r="B533" s="10" t="s">
        <v>22</v>
      </c>
      <c r="C533" s="11" t="s">
        <v>725</v>
      </c>
      <c r="D533" s="12">
        <v>43</v>
      </c>
      <c r="E533" s="12">
        <v>5.94</v>
      </c>
      <c r="F533" s="12">
        <f t="shared" si="195"/>
        <v>255.42</v>
      </c>
      <c r="G533" s="60">
        <f t="shared" si="196"/>
        <v>43</v>
      </c>
      <c r="H533" s="74"/>
      <c r="I533" s="12">
        <f t="shared" si="197"/>
        <v>0</v>
      </c>
      <c r="J533" s="73" t="str">
        <f t="shared" si="198"/>
        <v/>
      </c>
    </row>
    <row r="534" spans="1:10" x14ac:dyDescent="0.3">
      <c r="A534" s="57" t="s">
        <v>726</v>
      </c>
      <c r="B534" s="10" t="s">
        <v>10</v>
      </c>
      <c r="C534" s="11" t="s">
        <v>727</v>
      </c>
      <c r="D534" s="12">
        <v>2</v>
      </c>
      <c r="E534" s="12">
        <v>1055.54</v>
      </c>
      <c r="F534" s="12">
        <f t="shared" si="195"/>
        <v>2111.08</v>
      </c>
      <c r="G534" s="60">
        <f t="shared" si="196"/>
        <v>2</v>
      </c>
      <c r="H534" s="74"/>
      <c r="I534" s="12">
        <f t="shared" si="197"/>
        <v>0</v>
      </c>
      <c r="J534" s="73" t="str">
        <f t="shared" si="198"/>
        <v/>
      </c>
    </row>
    <row r="535" spans="1:10" x14ac:dyDescent="0.3">
      <c r="A535" s="57" t="s">
        <v>728</v>
      </c>
      <c r="B535" s="10" t="s">
        <v>10</v>
      </c>
      <c r="C535" s="11" t="s">
        <v>729</v>
      </c>
      <c r="D535" s="12">
        <v>2</v>
      </c>
      <c r="E535" s="12">
        <v>73.52</v>
      </c>
      <c r="F535" s="12">
        <f t="shared" si="195"/>
        <v>147.04</v>
      </c>
      <c r="G535" s="60">
        <f t="shared" si="196"/>
        <v>2</v>
      </c>
      <c r="H535" s="74"/>
      <c r="I535" s="12">
        <f t="shared" si="197"/>
        <v>0</v>
      </c>
      <c r="J535" s="73" t="str">
        <f t="shared" si="198"/>
        <v/>
      </c>
    </row>
    <row r="536" spans="1:10" x14ac:dyDescent="0.3">
      <c r="A536" s="75"/>
      <c r="B536" s="13"/>
      <c r="C536" s="14" t="s">
        <v>730</v>
      </c>
      <c r="D536" s="12">
        <v>1</v>
      </c>
      <c r="E536" s="15">
        <f>SUM(F499:F535)</f>
        <v>37677.800000000003</v>
      </c>
      <c r="F536" s="15">
        <f t="shared" si="195"/>
        <v>37677.800000000003</v>
      </c>
      <c r="G536" s="12">
        <v>1</v>
      </c>
      <c r="H536" s="15">
        <f>SUM(I499:I535)</f>
        <v>0</v>
      </c>
      <c r="I536" s="15">
        <f t="shared" si="197"/>
        <v>0</v>
      </c>
      <c r="J536" s="73" t="str">
        <f t="shared" si="198"/>
        <v/>
      </c>
    </row>
    <row r="537" spans="1:10" x14ac:dyDescent="0.3">
      <c r="A537" s="75"/>
      <c r="B537" s="13"/>
      <c r="C537" s="14" t="s">
        <v>731</v>
      </c>
      <c r="D537" s="12">
        <v>1</v>
      </c>
      <c r="E537" s="15">
        <f>F361+F411+F443+F473+F480+F498</f>
        <v>282445.86</v>
      </c>
      <c r="F537" s="15">
        <f t="shared" si="195"/>
        <v>282445.86</v>
      </c>
      <c r="G537" s="12">
        <v>1</v>
      </c>
      <c r="H537" s="15">
        <f>I361+I411+I443+I473+I480+I498</f>
        <v>0</v>
      </c>
      <c r="I537" s="15">
        <f t="shared" si="197"/>
        <v>0</v>
      </c>
      <c r="J537" s="73" t="str">
        <f t="shared" si="198"/>
        <v/>
      </c>
    </row>
    <row r="538" spans="1:10" x14ac:dyDescent="0.3">
      <c r="A538" s="64" t="s">
        <v>732</v>
      </c>
      <c r="B538" s="7" t="s">
        <v>5</v>
      </c>
      <c r="C538" s="8" t="s">
        <v>733</v>
      </c>
      <c r="D538" s="9">
        <f t="shared" ref="D538:I538" si="199">D547</f>
        <v>1</v>
      </c>
      <c r="E538" s="9">
        <f t="shared" si="199"/>
        <v>87350.92</v>
      </c>
      <c r="F538" s="9">
        <f t="shared" si="199"/>
        <v>87350.92</v>
      </c>
      <c r="G538" s="9">
        <f t="shared" si="199"/>
        <v>1</v>
      </c>
      <c r="H538" s="9">
        <f t="shared" si="199"/>
        <v>0</v>
      </c>
      <c r="I538" s="9">
        <f t="shared" si="199"/>
        <v>0</v>
      </c>
      <c r="J538" s="73" t="str">
        <f t="shared" si="198"/>
        <v/>
      </c>
    </row>
    <row r="539" spans="1:10" ht="20.399999999999999" x14ac:dyDescent="0.3">
      <c r="A539" s="57" t="s">
        <v>734</v>
      </c>
      <c r="B539" s="10" t="s">
        <v>10</v>
      </c>
      <c r="C539" s="11" t="s">
        <v>735</v>
      </c>
      <c r="D539" s="12">
        <v>12</v>
      </c>
      <c r="E539" s="12">
        <v>125</v>
      </c>
      <c r="F539" s="12">
        <f t="shared" ref="F539:F547" si="200">ROUND(D539*E539,2)</f>
        <v>1500</v>
      </c>
      <c r="G539" s="60">
        <f t="shared" ref="G539:G546" si="201">D539</f>
        <v>12</v>
      </c>
      <c r="H539" s="74"/>
      <c r="I539" s="12">
        <f t="shared" ref="I539:I547" si="202">ROUND(G539*H539,2)</f>
        <v>0</v>
      </c>
      <c r="J539" s="73" t="str">
        <f t="shared" si="198"/>
        <v/>
      </c>
    </row>
    <row r="540" spans="1:10" ht="20.399999999999999" x14ac:dyDescent="0.3">
      <c r="A540" s="57" t="s">
        <v>736</v>
      </c>
      <c r="B540" s="10" t="s">
        <v>10</v>
      </c>
      <c r="C540" s="11" t="s">
        <v>737</v>
      </c>
      <c r="D540" s="12">
        <v>9</v>
      </c>
      <c r="E540" s="12">
        <v>45</v>
      </c>
      <c r="F540" s="12">
        <f t="shared" si="200"/>
        <v>405</v>
      </c>
      <c r="G540" s="60">
        <f t="shared" si="201"/>
        <v>9</v>
      </c>
      <c r="H540" s="74"/>
      <c r="I540" s="12">
        <f t="shared" si="202"/>
        <v>0</v>
      </c>
      <c r="J540" s="73" t="str">
        <f t="shared" si="198"/>
        <v/>
      </c>
    </row>
    <row r="541" spans="1:10" x14ac:dyDescent="0.3">
      <c r="A541" s="57" t="s">
        <v>738</v>
      </c>
      <c r="B541" s="10" t="s">
        <v>10</v>
      </c>
      <c r="C541" s="11" t="s">
        <v>739</v>
      </c>
      <c r="D541" s="12">
        <v>9</v>
      </c>
      <c r="E541" s="12">
        <v>70</v>
      </c>
      <c r="F541" s="12">
        <f t="shared" si="200"/>
        <v>630</v>
      </c>
      <c r="G541" s="60">
        <f t="shared" si="201"/>
        <v>9</v>
      </c>
      <c r="H541" s="74"/>
      <c r="I541" s="12">
        <f t="shared" si="202"/>
        <v>0</v>
      </c>
      <c r="J541" s="73" t="str">
        <f t="shared" si="198"/>
        <v/>
      </c>
    </row>
    <row r="542" spans="1:10" ht="20.399999999999999" x14ac:dyDescent="0.3">
      <c r="A542" s="57" t="s">
        <v>740</v>
      </c>
      <c r="B542" s="10" t="s">
        <v>10</v>
      </c>
      <c r="C542" s="11" t="s">
        <v>741</v>
      </c>
      <c r="D542" s="12">
        <v>9</v>
      </c>
      <c r="E542" s="12">
        <v>50</v>
      </c>
      <c r="F542" s="12">
        <f t="shared" si="200"/>
        <v>450</v>
      </c>
      <c r="G542" s="60">
        <f t="shared" si="201"/>
        <v>9</v>
      </c>
      <c r="H542" s="74"/>
      <c r="I542" s="12">
        <f t="shared" si="202"/>
        <v>0</v>
      </c>
      <c r="J542" s="73" t="str">
        <f t="shared" si="198"/>
        <v/>
      </c>
    </row>
    <row r="543" spans="1:10" ht="20.399999999999999" x14ac:dyDescent="0.3">
      <c r="A543" s="57" t="s">
        <v>742</v>
      </c>
      <c r="B543" s="10" t="s">
        <v>10</v>
      </c>
      <c r="C543" s="11" t="s">
        <v>743</v>
      </c>
      <c r="D543" s="12">
        <v>12</v>
      </c>
      <c r="E543" s="12">
        <v>125</v>
      </c>
      <c r="F543" s="12">
        <f t="shared" si="200"/>
        <v>1500</v>
      </c>
      <c r="G543" s="60">
        <f t="shared" si="201"/>
        <v>12</v>
      </c>
      <c r="H543" s="74"/>
      <c r="I543" s="12">
        <f t="shared" si="202"/>
        <v>0</v>
      </c>
      <c r="J543" s="73" t="str">
        <f t="shared" si="198"/>
        <v/>
      </c>
    </row>
    <row r="544" spans="1:10" x14ac:dyDescent="0.3">
      <c r="A544" s="57" t="s">
        <v>744</v>
      </c>
      <c r="B544" s="10" t="s">
        <v>10</v>
      </c>
      <c r="C544" s="11" t="s">
        <v>745</v>
      </c>
      <c r="D544" s="12">
        <v>10</v>
      </c>
      <c r="E544" s="12">
        <v>4422.95</v>
      </c>
      <c r="F544" s="12">
        <f t="shared" si="200"/>
        <v>44229.5</v>
      </c>
      <c r="G544" s="60">
        <f t="shared" si="201"/>
        <v>10</v>
      </c>
      <c r="H544" s="74"/>
      <c r="I544" s="12">
        <f t="shared" si="202"/>
        <v>0</v>
      </c>
      <c r="J544" s="73" t="str">
        <f t="shared" si="198"/>
        <v/>
      </c>
    </row>
    <row r="545" spans="1:10" x14ac:dyDescent="0.3">
      <c r="A545" s="57" t="s">
        <v>746</v>
      </c>
      <c r="B545" s="10" t="s">
        <v>10</v>
      </c>
      <c r="C545" s="11" t="s">
        <v>747</v>
      </c>
      <c r="D545" s="12">
        <v>2</v>
      </c>
      <c r="E545" s="12">
        <v>7717.33</v>
      </c>
      <c r="F545" s="12">
        <f t="shared" si="200"/>
        <v>15434.66</v>
      </c>
      <c r="G545" s="60">
        <f t="shared" si="201"/>
        <v>2</v>
      </c>
      <c r="H545" s="74"/>
      <c r="I545" s="12">
        <f t="shared" si="202"/>
        <v>0</v>
      </c>
      <c r="J545" s="73" t="str">
        <f t="shared" si="198"/>
        <v/>
      </c>
    </row>
    <row r="546" spans="1:10" ht="20.399999999999999" x14ac:dyDescent="0.3">
      <c r="A546" s="57" t="s">
        <v>748</v>
      </c>
      <c r="B546" s="10" t="s">
        <v>10</v>
      </c>
      <c r="C546" s="11" t="s">
        <v>749</v>
      </c>
      <c r="D546" s="12">
        <v>6</v>
      </c>
      <c r="E546" s="12">
        <v>3866.96</v>
      </c>
      <c r="F546" s="12">
        <f t="shared" si="200"/>
        <v>23201.759999999998</v>
      </c>
      <c r="G546" s="60">
        <f t="shared" si="201"/>
        <v>6</v>
      </c>
      <c r="H546" s="74"/>
      <c r="I546" s="12">
        <f t="shared" si="202"/>
        <v>0</v>
      </c>
      <c r="J546" s="73" t="str">
        <f t="shared" si="198"/>
        <v/>
      </c>
    </row>
    <row r="547" spans="1:10" x14ac:dyDescent="0.3">
      <c r="A547" s="75"/>
      <c r="B547" s="13"/>
      <c r="C547" s="14" t="s">
        <v>750</v>
      </c>
      <c r="D547" s="12">
        <v>1</v>
      </c>
      <c r="E547" s="15">
        <f>SUM(F539:F546)</f>
        <v>87350.92</v>
      </c>
      <c r="F547" s="15">
        <f t="shared" si="200"/>
        <v>87350.92</v>
      </c>
      <c r="G547" s="12">
        <v>1</v>
      </c>
      <c r="H547" s="15">
        <f>SUM(I539:I546)</f>
        <v>0</v>
      </c>
      <c r="I547" s="15">
        <f t="shared" si="202"/>
        <v>0</v>
      </c>
      <c r="J547" s="73" t="str">
        <f t="shared" si="198"/>
        <v/>
      </c>
    </row>
    <row r="548" spans="1:10" x14ac:dyDescent="0.3">
      <c r="A548" s="64" t="s">
        <v>751</v>
      </c>
      <c r="B548" s="7" t="s">
        <v>5</v>
      </c>
      <c r="C548" s="8" t="s">
        <v>752</v>
      </c>
      <c r="D548" s="9">
        <f t="shared" ref="D548:I548" si="203">D615</f>
        <v>1</v>
      </c>
      <c r="E548" s="9">
        <f t="shared" si="203"/>
        <v>54549.65</v>
      </c>
      <c r="F548" s="9">
        <f t="shared" si="203"/>
        <v>54549.65</v>
      </c>
      <c r="G548" s="9">
        <f t="shared" si="203"/>
        <v>1</v>
      </c>
      <c r="H548" s="9">
        <f t="shared" si="203"/>
        <v>0</v>
      </c>
      <c r="I548" s="9">
        <f t="shared" si="203"/>
        <v>0</v>
      </c>
      <c r="J548" s="73" t="str">
        <f t="shared" si="198"/>
        <v/>
      </c>
    </row>
    <row r="549" spans="1:10" x14ac:dyDescent="0.3">
      <c r="A549" s="65" t="s">
        <v>753</v>
      </c>
      <c r="B549" s="16" t="s">
        <v>5</v>
      </c>
      <c r="C549" s="17" t="s">
        <v>754</v>
      </c>
      <c r="D549" s="18">
        <f t="shared" ref="D549:I549" si="204">D551</f>
        <v>1</v>
      </c>
      <c r="E549" s="18">
        <f t="shared" si="204"/>
        <v>1653.6</v>
      </c>
      <c r="F549" s="18">
        <f t="shared" si="204"/>
        <v>1653.6</v>
      </c>
      <c r="G549" s="18">
        <f t="shared" si="204"/>
        <v>1</v>
      </c>
      <c r="H549" s="18">
        <f t="shared" si="204"/>
        <v>0</v>
      </c>
      <c r="I549" s="18">
        <f t="shared" si="204"/>
        <v>0</v>
      </c>
      <c r="J549" s="73" t="str">
        <f t="shared" si="198"/>
        <v/>
      </c>
    </row>
    <row r="550" spans="1:10" x14ac:dyDescent="0.3">
      <c r="A550" s="57" t="s">
        <v>755</v>
      </c>
      <c r="B550" s="10" t="s">
        <v>10</v>
      </c>
      <c r="C550" s="11" t="s">
        <v>756</v>
      </c>
      <c r="D550" s="12">
        <v>2</v>
      </c>
      <c r="E550" s="12">
        <v>826.8</v>
      </c>
      <c r="F550" s="12">
        <f>ROUND(D550*E550,2)</f>
        <v>1653.6</v>
      </c>
      <c r="G550" s="60">
        <f t="shared" ref="G550" si="205">D550</f>
        <v>2</v>
      </c>
      <c r="H550" s="74"/>
      <c r="I550" s="12">
        <f>ROUND(G550*H550,2)</f>
        <v>0</v>
      </c>
      <c r="J550" s="73" t="str">
        <f t="shared" si="198"/>
        <v/>
      </c>
    </row>
    <row r="551" spans="1:10" x14ac:dyDescent="0.3">
      <c r="A551" s="75"/>
      <c r="B551" s="13"/>
      <c r="C551" s="14" t="s">
        <v>757</v>
      </c>
      <c r="D551" s="12">
        <v>1</v>
      </c>
      <c r="E551" s="15">
        <f>F550</f>
        <v>1653.6</v>
      </c>
      <c r="F551" s="15">
        <f>ROUND(D551*E551,2)</f>
        <v>1653.6</v>
      </c>
      <c r="G551" s="12">
        <v>1</v>
      </c>
      <c r="H551" s="15">
        <f>I550</f>
        <v>0</v>
      </c>
      <c r="I551" s="15">
        <f>ROUND(G551*H551,2)</f>
        <v>0</v>
      </c>
      <c r="J551" s="73" t="str">
        <f t="shared" si="198"/>
        <v/>
      </c>
    </row>
    <row r="552" spans="1:10" x14ac:dyDescent="0.3">
      <c r="A552" s="65" t="s">
        <v>758</v>
      </c>
      <c r="B552" s="16" t="s">
        <v>5</v>
      </c>
      <c r="C552" s="17" t="s">
        <v>759</v>
      </c>
      <c r="D552" s="18">
        <f t="shared" ref="D552:I552" si="206">D588</f>
        <v>1</v>
      </c>
      <c r="E552" s="18">
        <f t="shared" si="206"/>
        <v>40799.370000000003</v>
      </c>
      <c r="F552" s="18">
        <f t="shared" si="206"/>
        <v>40799.370000000003</v>
      </c>
      <c r="G552" s="18">
        <f t="shared" si="206"/>
        <v>1</v>
      </c>
      <c r="H552" s="18">
        <f t="shared" si="206"/>
        <v>0</v>
      </c>
      <c r="I552" s="18">
        <f t="shared" si="206"/>
        <v>0</v>
      </c>
      <c r="J552" s="73" t="str">
        <f t="shared" si="198"/>
        <v/>
      </c>
    </row>
    <row r="553" spans="1:10" x14ac:dyDescent="0.3">
      <c r="A553" s="66" t="s">
        <v>760</v>
      </c>
      <c r="B553" s="19" t="s">
        <v>5</v>
      </c>
      <c r="C553" s="20" t="s">
        <v>761</v>
      </c>
      <c r="D553" s="21">
        <f t="shared" ref="D553:I553" si="207">D559</f>
        <v>1</v>
      </c>
      <c r="E553" s="21">
        <f t="shared" si="207"/>
        <v>16498.53</v>
      </c>
      <c r="F553" s="21">
        <f t="shared" si="207"/>
        <v>16498.53</v>
      </c>
      <c r="G553" s="21">
        <f t="shared" si="207"/>
        <v>1</v>
      </c>
      <c r="H553" s="21">
        <f t="shared" si="207"/>
        <v>0</v>
      </c>
      <c r="I553" s="21">
        <f t="shared" si="207"/>
        <v>0</v>
      </c>
      <c r="J553" s="73" t="str">
        <f t="shared" si="198"/>
        <v/>
      </c>
    </row>
    <row r="554" spans="1:10" ht="20.399999999999999" x14ac:dyDescent="0.3">
      <c r="A554" s="57" t="s">
        <v>762</v>
      </c>
      <c r="B554" s="10" t="s">
        <v>22</v>
      </c>
      <c r="C554" s="11" t="s">
        <v>763</v>
      </c>
      <c r="D554" s="12">
        <v>600</v>
      </c>
      <c r="E554" s="12">
        <v>7.93</v>
      </c>
      <c r="F554" s="12">
        <f t="shared" ref="F554:F559" si="208">ROUND(D554*E554,2)</f>
        <v>4758</v>
      </c>
      <c r="G554" s="60">
        <f t="shared" ref="G554:G558" si="209">D554</f>
        <v>600</v>
      </c>
      <c r="H554" s="74"/>
      <c r="I554" s="12">
        <f t="shared" ref="I554:I559" si="210">ROUND(G554*H554,2)</f>
        <v>0</v>
      </c>
      <c r="J554" s="73" t="str">
        <f t="shared" si="198"/>
        <v/>
      </c>
    </row>
    <row r="555" spans="1:10" x14ac:dyDescent="0.3">
      <c r="A555" s="57" t="s">
        <v>764</v>
      </c>
      <c r="B555" s="10" t="s">
        <v>22</v>
      </c>
      <c r="C555" s="11" t="s">
        <v>765</v>
      </c>
      <c r="D555" s="12">
        <v>600</v>
      </c>
      <c r="E555" s="12">
        <v>3.22</v>
      </c>
      <c r="F555" s="12">
        <f t="shared" si="208"/>
        <v>1932</v>
      </c>
      <c r="G555" s="60">
        <f t="shared" si="209"/>
        <v>600</v>
      </c>
      <c r="H555" s="74"/>
      <c r="I555" s="12">
        <f t="shared" si="210"/>
        <v>0</v>
      </c>
      <c r="J555" s="73" t="str">
        <f t="shared" si="198"/>
        <v/>
      </c>
    </row>
    <row r="556" spans="1:10" x14ac:dyDescent="0.3">
      <c r="A556" s="57" t="s">
        <v>766</v>
      </c>
      <c r="B556" s="10" t="s">
        <v>377</v>
      </c>
      <c r="C556" s="11" t="s">
        <v>767</v>
      </c>
      <c r="D556" s="12">
        <v>336</v>
      </c>
      <c r="E556" s="12">
        <v>18.899999999999999</v>
      </c>
      <c r="F556" s="12">
        <f t="shared" si="208"/>
        <v>6350.4</v>
      </c>
      <c r="G556" s="60">
        <f t="shared" si="209"/>
        <v>336</v>
      </c>
      <c r="H556" s="74"/>
      <c r="I556" s="12">
        <f t="shared" si="210"/>
        <v>0</v>
      </c>
      <c r="J556" s="73" t="str">
        <f t="shared" si="198"/>
        <v/>
      </c>
    </row>
    <row r="557" spans="1:10" x14ac:dyDescent="0.3">
      <c r="A557" s="57" t="s">
        <v>768</v>
      </c>
      <c r="B557" s="10" t="s">
        <v>377</v>
      </c>
      <c r="C557" s="11" t="s">
        <v>769</v>
      </c>
      <c r="D557" s="12">
        <v>1</v>
      </c>
      <c r="E557" s="12">
        <v>57.81</v>
      </c>
      <c r="F557" s="12">
        <f t="shared" si="208"/>
        <v>57.81</v>
      </c>
      <c r="G557" s="60">
        <f t="shared" si="209"/>
        <v>1</v>
      </c>
      <c r="H557" s="74"/>
      <c r="I557" s="12">
        <f t="shared" si="210"/>
        <v>0</v>
      </c>
      <c r="J557" s="73" t="str">
        <f t="shared" si="198"/>
        <v/>
      </c>
    </row>
    <row r="558" spans="1:10" x14ac:dyDescent="0.3">
      <c r="A558" s="57" t="s">
        <v>770</v>
      </c>
      <c r="B558" s="10" t="s">
        <v>377</v>
      </c>
      <c r="C558" s="11" t="s">
        <v>771</v>
      </c>
      <c r="D558" s="12">
        <v>168</v>
      </c>
      <c r="E558" s="12">
        <v>20.239999999999998</v>
      </c>
      <c r="F558" s="12">
        <f t="shared" si="208"/>
        <v>3400.32</v>
      </c>
      <c r="G558" s="60">
        <f t="shared" si="209"/>
        <v>168</v>
      </c>
      <c r="H558" s="74"/>
      <c r="I558" s="12">
        <f t="shared" si="210"/>
        <v>0</v>
      </c>
      <c r="J558" s="73" t="str">
        <f t="shared" si="198"/>
        <v/>
      </c>
    </row>
    <row r="559" spans="1:10" x14ac:dyDescent="0.3">
      <c r="A559" s="75"/>
      <c r="B559" s="13"/>
      <c r="C559" s="14" t="s">
        <v>772</v>
      </c>
      <c r="D559" s="12">
        <v>1</v>
      </c>
      <c r="E559" s="15">
        <f>SUM(F554:F558)</f>
        <v>16498.53</v>
      </c>
      <c r="F559" s="15">
        <f t="shared" si="208"/>
        <v>16498.53</v>
      </c>
      <c r="G559" s="12">
        <v>1</v>
      </c>
      <c r="H559" s="15">
        <f>SUM(I554:I558)</f>
        <v>0</v>
      </c>
      <c r="I559" s="15">
        <f t="shared" si="210"/>
        <v>0</v>
      </c>
      <c r="J559" s="73" t="str">
        <f t="shared" si="198"/>
        <v/>
      </c>
    </row>
    <row r="560" spans="1:10" x14ac:dyDescent="0.3">
      <c r="A560" s="66" t="s">
        <v>773</v>
      </c>
      <c r="B560" s="19" t="s">
        <v>5</v>
      </c>
      <c r="C560" s="20" t="s">
        <v>774</v>
      </c>
      <c r="D560" s="21">
        <f t="shared" ref="D560:I560" si="211">D566</f>
        <v>1</v>
      </c>
      <c r="E560" s="21">
        <f t="shared" si="211"/>
        <v>9059.73</v>
      </c>
      <c r="F560" s="21">
        <f t="shared" si="211"/>
        <v>9059.73</v>
      </c>
      <c r="G560" s="21">
        <f t="shared" si="211"/>
        <v>1</v>
      </c>
      <c r="H560" s="21">
        <f t="shared" si="211"/>
        <v>0</v>
      </c>
      <c r="I560" s="21">
        <f t="shared" si="211"/>
        <v>0</v>
      </c>
      <c r="J560" s="73" t="str">
        <f t="shared" si="198"/>
        <v/>
      </c>
    </row>
    <row r="561" spans="1:10" ht="20.399999999999999" x14ac:dyDescent="0.3">
      <c r="A561" s="57" t="s">
        <v>775</v>
      </c>
      <c r="B561" s="10" t="s">
        <v>22</v>
      </c>
      <c r="C561" s="11" t="s">
        <v>776</v>
      </c>
      <c r="D561" s="12">
        <v>600</v>
      </c>
      <c r="E561" s="12">
        <v>5.94</v>
      </c>
      <c r="F561" s="12">
        <f t="shared" ref="F561:F566" si="212">ROUND(D561*E561,2)</f>
        <v>3564</v>
      </c>
      <c r="G561" s="60">
        <f t="shared" ref="G561:G565" si="213">D561</f>
        <v>600</v>
      </c>
      <c r="H561" s="74"/>
      <c r="I561" s="12">
        <f t="shared" ref="I561:I566" si="214">ROUND(G561*H561,2)</f>
        <v>0</v>
      </c>
      <c r="J561" s="73" t="str">
        <f t="shared" si="198"/>
        <v/>
      </c>
    </row>
    <row r="562" spans="1:10" x14ac:dyDescent="0.3">
      <c r="A562" s="57" t="s">
        <v>777</v>
      </c>
      <c r="B562" s="10" t="s">
        <v>22</v>
      </c>
      <c r="C562" s="11" t="s">
        <v>765</v>
      </c>
      <c r="D562" s="12">
        <v>600</v>
      </c>
      <c r="E562" s="12">
        <v>3.22</v>
      </c>
      <c r="F562" s="12">
        <f t="shared" si="212"/>
        <v>1932</v>
      </c>
      <c r="G562" s="60">
        <f t="shared" si="213"/>
        <v>600</v>
      </c>
      <c r="H562" s="74"/>
      <c r="I562" s="12">
        <f t="shared" si="214"/>
        <v>0</v>
      </c>
      <c r="J562" s="73" t="str">
        <f t="shared" si="198"/>
        <v/>
      </c>
    </row>
    <row r="563" spans="1:10" x14ac:dyDescent="0.3">
      <c r="A563" s="57" t="s">
        <v>778</v>
      </c>
      <c r="B563" s="10" t="s">
        <v>377</v>
      </c>
      <c r="C563" s="11" t="s">
        <v>767</v>
      </c>
      <c r="D563" s="12">
        <v>128</v>
      </c>
      <c r="E563" s="12">
        <v>17.27</v>
      </c>
      <c r="F563" s="12">
        <f t="shared" si="212"/>
        <v>2210.56</v>
      </c>
      <c r="G563" s="60">
        <f t="shared" si="213"/>
        <v>128</v>
      </c>
      <c r="H563" s="74"/>
      <c r="I563" s="12">
        <f t="shared" si="214"/>
        <v>0</v>
      </c>
      <c r="J563" s="73" t="str">
        <f t="shared" si="198"/>
        <v/>
      </c>
    </row>
    <row r="564" spans="1:10" x14ac:dyDescent="0.3">
      <c r="A564" s="57" t="s">
        <v>779</v>
      </c>
      <c r="B564" s="10" t="s">
        <v>377</v>
      </c>
      <c r="C564" s="11" t="s">
        <v>780</v>
      </c>
      <c r="D564" s="12">
        <v>1</v>
      </c>
      <c r="E564" s="12">
        <v>57.81</v>
      </c>
      <c r="F564" s="12">
        <f t="shared" si="212"/>
        <v>57.81</v>
      </c>
      <c r="G564" s="60">
        <f t="shared" si="213"/>
        <v>1</v>
      </c>
      <c r="H564" s="74"/>
      <c r="I564" s="12">
        <f t="shared" si="214"/>
        <v>0</v>
      </c>
      <c r="J564" s="73" t="str">
        <f t="shared" si="198"/>
        <v/>
      </c>
    </row>
    <row r="565" spans="1:10" x14ac:dyDescent="0.3">
      <c r="A565" s="57" t="s">
        <v>781</v>
      </c>
      <c r="B565" s="10" t="s">
        <v>377</v>
      </c>
      <c r="C565" s="11" t="s">
        <v>771</v>
      </c>
      <c r="D565" s="12">
        <v>64</v>
      </c>
      <c r="E565" s="12">
        <v>20.239999999999998</v>
      </c>
      <c r="F565" s="12">
        <f t="shared" si="212"/>
        <v>1295.3599999999999</v>
      </c>
      <c r="G565" s="60">
        <f t="shared" si="213"/>
        <v>64</v>
      </c>
      <c r="H565" s="74"/>
      <c r="I565" s="12">
        <f t="shared" si="214"/>
        <v>0</v>
      </c>
      <c r="J565" s="73" t="str">
        <f t="shared" si="198"/>
        <v/>
      </c>
    </row>
    <row r="566" spans="1:10" x14ac:dyDescent="0.3">
      <c r="A566" s="75"/>
      <c r="B566" s="13"/>
      <c r="C566" s="14" t="s">
        <v>782</v>
      </c>
      <c r="D566" s="12">
        <v>1</v>
      </c>
      <c r="E566" s="15">
        <f>SUM(F561:F565)</f>
        <v>9059.73</v>
      </c>
      <c r="F566" s="15">
        <f t="shared" si="212"/>
        <v>9059.73</v>
      </c>
      <c r="G566" s="12">
        <v>1</v>
      </c>
      <c r="H566" s="15">
        <f>SUM(I561:I565)</f>
        <v>0</v>
      </c>
      <c r="I566" s="15">
        <f t="shared" si="214"/>
        <v>0</v>
      </c>
      <c r="J566" s="73" t="str">
        <f t="shared" si="198"/>
        <v/>
      </c>
    </row>
    <row r="567" spans="1:10" x14ac:dyDescent="0.3">
      <c r="A567" s="66" t="s">
        <v>783</v>
      </c>
      <c r="B567" s="19" t="s">
        <v>5</v>
      </c>
      <c r="C567" s="20" t="s">
        <v>784</v>
      </c>
      <c r="D567" s="21">
        <f t="shared" ref="D567:I567" si="215">D573</f>
        <v>1</v>
      </c>
      <c r="E567" s="21">
        <f t="shared" si="215"/>
        <v>5956.77</v>
      </c>
      <c r="F567" s="21">
        <f t="shared" si="215"/>
        <v>5956.77</v>
      </c>
      <c r="G567" s="21">
        <f t="shared" si="215"/>
        <v>1</v>
      </c>
      <c r="H567" s="21">
        <f t="shared" si="215"/>
        <v>0</v>
      </c>
      <c r="I567" s="21">
        <f t="shared" si="215"/>
        <v>0</v>
      </c>
      <c r="J567" s="73" t="str">
        <f t="shared" si="198"/>
        <v/>
      </c>
    </row>
    <row r="568" spans="1:10" ht="20.399999999999999" x14ac:dyDescent="0.3">
      <c r="A568" s="57" t="s">
        <v>785</v>
      </c>
      <c r="B568" s="10" t="s">
        <v>22</v>
      </c>
      <c r="C568" s="11" t="s">
        <v>786</v>
      </c>
      <c r="D568" s="12">
        <v>600</v>
      </c>
      <c r="E568" s="12">
        <v>4.0199999999999996</v>
      </c>
      <c r="F568" s="12">
        <f t="shared" ref="F568:F573" si="216">ROUND(D568*E568,2)</f>
        <v>2412</v>
      </c>
      <c r="G568" s="60">
        <f t="shared" ref="G568:G572" si="217">D568</f>
        <v>600</v>
      </c>
      <c r="H568" s="74"/>
      <c r="I568" s="12">
        <f t="shared" ref="I568:I573" si="218">ROUND(G568*H568,2)</f>
        <v>0</v>
      </c>
      <c r="J568" s="73" t="str">
        <f t="shared" si="198"/>
        <v/>
      </c>
    </row>
    <row r="569" spans="1:10" x14ac:dyDescent="0.3">
      <c r="A569" s="57" t="s">
        <v>787</v>
      </c>
      <c r="B569" s="10" t="s">
        <v>22</v>
      </c>
      <c r="C569" s="11" t="s">
        <v>788</v>
      </c>
      <c r="D569" s="12">
        <v>600</v>
      </c>
      <c r="E569" s="12">
        <v>2.89</v>
      </c>
      <c r="F569" s="12">
        <f t="shared" si="216"/>
        <v>1734</v>
      </c>
      <c r="G569" s="60">
        <f t="shared" si="217"/>
        <v>600</v>
      </c>
      <c r="H569" s="74"/>
      <c r="I569" s="12">
        <f t="shared" si="218"/>
        <v>0</v>
      </c>
      <c r="J569" s="73" t="str">
        <f t="shared" si="198"/>
        <v/>
      </c>
    </row>
    <row r="570" spans="1:10" x14ac:dyDescent="0.3">
      <c r="A570" s="57" t="s">
        <v>789</v>
      </c>
      <c r="B570" s="10" t="s">
        <v>377</v>
      </c>
      <c r="C570" s="11" t="s">
        <v>767</v>
      </c>
      <c r="D570" s="12">
        <v>64</v>
      </c>
      <c r="E570" s="12">
        <v>17.27</v>
      </c>
      <c r="F570" s="12">
        <f t="shared" si="216"/>
        <v>1105.28</v>
      </c>
      <c r="G570" s="60">
        <f t="shared" si="217"/>
        <v>64</v>
      </c>
      <c r="H570" s="74"/>
      <c r="I570" s="12">
        <f t="shared" si="218"/>
        <v>0</v>
      </c>
      <c r="J570" s="73" t="str">
        <f t="shared" si="198"/>
        <v/>
      </c>
    </row>
    <row r="571" spans="1:10" x14ac:dyDescent="0.3">
      <c r="A571" s="57" t="s">
        <v>790</v>
      </c>
      <c r="B571" s="10" t="s">
        <v>377</v>
      </c>
      <c r="C571" s="11" t="s">
        <v>791</v>
      </c>
      <c r="D571" s="12">
        <v>1</v>
      </c>
      <c r="E571" s="12">
        <v>57.81</v>
      </c>
      <c r="F571" s="12">
        <f t="shared" si="216"/>
        <v>57.81</v>
      </c>
      <c r="G571" s="60">
        <f t="shared" si="217"/>
        <v>1</v>
      </c>
      <c r="H571" s="74"/>
      <c r="I571" s="12">
        <f t="shared" si="218"/>
        <v>0</v>
      </c>
      <c r="J571" s="73" t="str">
        <f t="shared" si="198"/>
        <v/>
      </c>
    </row>
    <row r="572" spans="1:10" x14ac:dyDescent="0.3">
      <c r="A572" s="57" t="s">
        <v>792</v>
      </c>
      <c r="B572" s="10" t="s">
        <v>377</v>
      </c>
      <c r="C572" s="11" t="s">
        <v>771</v>
      </c>
      <c r="D572" s="12">
        <v>32</v>
      </c>
      <c r="E572" s="12">
        <v>20.239999999999998</v>
      </c>
      <c r="F572" s="12">
        <f t="shared" si="216"/>
        <v>647.67999999999995</v>
      </c>
      <c r="G572" s="60">
        <f t="shared" si="217"/>
        <v>32</v>
      </c>
      <c r="H572" s="74"/>
      <c r="I572" s="12">
        <f t="shared" si="218"/>
        <v>0</v>
      </c>
      <c r="J572" s="73" t="str">
        <f t="shared" si="198"/>
        <v/>
      </c>
    </row>
    <row r="573" spans="1:10" x14ac:dyDescent="0.3">
      <c r="A573" s="75"/>
      <c r="B573" s="13"/>
      <c r="C573" s="14" t="s">
        <v>793</v>
      </c>
      <c r="D573" s="12">
        <v>1</v>
      </c>
      <c r="E573" s="15">
        <f>SUM(F568:F572)</f>
        <v>5956.77</v>
      </c>
      <c r="F573" s="15">
        <f t="shared" si="216"/>
        <v>5956.77</v>
      </c>
      <c r="G573" s="12">
        <v>1</v>
      </c>
      <c r="H573" s="15">
        <f>SUM(I568:I572)</f>
        <v>0</v>
      </c>
      <c r="I573" s="15">
        <f t="shared" si="218"/>
        <v>0</v>
      </c>
      <c r="J573" s="73" t="str">
        <f t="shared" si="198"/>
        <v/>
      </c>
    </row>
    <row r="574" spans="1:10" x14ac:dyDescent="0.3">
      <c r="A574" s="66" t="s">
        <v>794</v>
      </c>
      <c r="B574" s="19" t="s">
        <v>5</v>
      </c>
      <c r="C574" s="20" t="s">
        <v>795</v>
      </c>
      <c r="D574" s="21">
        <f t="shared" ref="D574:I574" si="219">D580</f>
        <v>1</v>
      </c>
      <c r="E574" s="21">
        <f t="shared" si="219"/>
        <v>4312.05</v>
      </c>
      <c r="F574" s="21">
        <f t="shared" si="219"/>
        <v>4312.05</v>
      </c>
      <c r="G574" s="21">
        <f t="shared" si="219"/>
        <v>1</v>
      </c>
      <c r="H574" s="21">
        <f t="shared" si="219"/>
        <v>0</v>
      </c>
      <c r="I574" s="21">
        <f t="shared" si="219"/>
        <v>0</v>
      </c>
      <c r="J574" s="73" t="str">
        <f t="shared" si="198"/>
        <v/>
      </c>
    </row>
    <row r="575" spans="1:10" ht="20.399999999999999" x14ac:dyDescent="0.3">
      <c r="A575" s="57" t="s">
        <v>796</v>
      </c>
      <c r="B575" s="10" t="s">
        <v>797</v>
      </c>
      <c r="C575" s="11" t="s">
        <v>798</v>
      </c>
      <c r="D575" s="12">
        <v>600</v>
      </c>
      <c r="E575" s="12">
        <v>3.47</v>
      </c>
      <c r="F575" s="12">
        <f t="shared" ref="F575:F580" si="220">ROUND(D575*E575,2)</f>
        <v>2082</v>
      </c>
      <c r="G575" s="60">
        <f t="shared" ref="G575:G579" si="221">D575</f>
        <v>600</v>
      </c>
      <c r="H575" s="74"/>
      <c r="I575" s="12">
        <f t="shared" ref="I575:I580" si="222">ROUND(G575*H575,2)</f>
        <v>0</v>
      </c>
      <c r="J575" s="73" t="str">
        <f t="shared" si="198"/>
        <v/>
      </c>
    </row>
    <row r="576" spans="1:10" ht="20.399999999999999" x14ac:dyDescent="0.3">
      <c r="A576" s="57" t="s">
        <v>799</v>
      </c>
      <c r="B576" s="10" t="s">
        <v>22</v>
      </c>
      <c r="C576" s="11" t="s">
        <v>800</v>
      </c>
      <c r="D576" s="12">
        <v>600</v>
      </c>
      <c r="E576" s="12">
        <v>2.89</v>
      </c>
      <c r="F576" s="12">
        <f t="shared" si="220"/>
        <v>1734</v>
      </c>
      <c r="G576" s="60">
        <f t="shared" si="221"/>
        <v>600</v>
      </c>
      <c r="H576" s="74"/>
      <c r="I576" s="12">
        <f t="shared" si="222"/>
        <v>0</v>
      </c>
      <c r="J576" s="73" t="str">
        <f t="shared" si="198"/>
        <v/>
      </c>
    </row>
    <row r="577" spans="1:10" x14ac:dyDescent="0.3">
      <c r="A577" s="57" t="s">
        <v>801</v>
      </c>
      <c r="B577" s="10" t="s">
        <v>377</v>
      </c>
      <c r="C577" s="11" t="s">
        <v>767</v>
      </c>
      <c r="D577" s="12">
        <v>16</v>
      </c>
      <c r="E577" s="12">
        <v>17.27</v>
      </c>
      <c r="F577" s="12">
        <f t="shared" si="220"/>
        <v>276.32</v>
      </c>
      <c r="G577" s="60">
        <f t="shared" si="221"/>
        <v>16</v>
      </c>
      <c r="H577" s="74"/>
      <c r="I577" s="12">
        <f t="shared" si="222"/>
        <v>0</v>
      </c>
      <c r="J577" s="73" t="str">
        <f t="shared" si="198"/>
        <v/>
      </c>
    </row>
    <row r="578" spans="1:10" x14ac:dyDescent="0.3">
      <c r="A578" s="57" t="s">
        <v>802</v>
      </c>
      <c r="B578" s="10" t="s">
        <v>377</v>
      </c>
      <c r="C578" s="11" t="s">
        <v>803</v>
      </c>
      <c r="D578" s="12">
        <v>1</v>
      </c>
      <c r="E578" s="12">
        <v>57.81</v>
      </c>
      <c r="F578" s="12">
        <f t="shared" si="220"/>
        <v>57.81</v>
      </c>
      <c r="G578" s="60">
        <f t="shared" si="221"/>
        <v>1</v>
      </c>
      <c r="H578" s="74"/>
      <c r="I578" s="12">
        <f t="shared" si="222"/>
        <v>0</v>
      </c>
      <c r="J578" s="73" t="str">
        <f t="shared" si="198"/>
        <v/>
      </c>
    </row>
    <row r="579" spans="1:10" x14ac:dyDescent="0.3">
      <c r="A579" s="57" t="s">
        <v>804</v>
      </c>
      <c r="B579" s="10" t="s">
        <v>377</v>
      </c>
      <c r="C579" s="11" t="s">
        <v>771</v>
      </c>
      <c r="D579" s="12">
        <v>8</v>
      </c>
      <c r="E579" s="12">
        <v>20.239999999999998</v>
      </c>
      <c r="F579" s="12">
        <f t="shared" si="220"/>
        <v>161.91999999999999</v>
      </c>
      <c r="G579" s="60">
        <f t="shared" si="221"/>
        <v>8</v>
      </c>
      <c r="H579" s="74"/>
      <c r="I579" s="12">
        <f t="shared" si="222"/>
        <v>0</v>
      </c>
      <c r="J579" s="73" t="str">
        <f t="shared" si="198"/>
        <v/>
      </c>
    </row>
    <row r="580" spans="1:10" x14ac:dyDescent="0.3">
      <c r="A580" s="75"/>
      <c r="B580" s="13"/>
      <c r="C580" s="14" t="s">
        <v>805</v>
      </c>
      <c r="D580" s="12">
        <v>1</v>
      </c>
      <c r="E580" s="15">
        <f>SUM(F575:F579)</f>
        <v>4312.05</v>
      </c>
      <c r="F580" s="15">
        <f t="shared" si="220"/>
        <v>4312.05</v>
      </c>
      <c r="G580" s="12">
        <v>1</v>
      </c>
      <c r="H580" s="15">
        <f>SUM(I575:I579)</f>
        <v>0</v>
      </c>
      <c r="I580" s="15">
        <f t="shared" si="222"/>
        <v>0</v>
      </c>
      <c r="J580" s="73" t="str">
        <f t="shared" si="198"/>
        <v/>
      </c>
    </row>
    <row r="581" spans="1:10" x14ac:dyDescent="0.3">
      <c r="A581" s="66" t="s">
        <v>806</v>
      </c>
      <c r="B581" s="19" t="s">
        <v>5</v>
      </c>
      <c r="C581" s="20" t="s">
        <v>807</v>
      </c>
      <c r="D581" s="21">
        <f t="shared" ref="D581:I581" si="223">D587</f>
        <v>1</v>
      </c>
      <c r="E581" s="21">
        <f t="shared" si="223"/>
        <v>4972.29</v>
      </c>
      <c r="F581" s="21">
        <f t="shared" si="223"/>
        <v>4972.29</v>
      </c>
      <c r="G581" s="21">
        <f t="shared" si="223"/>
        <v>1</v>
      </c>
      <c r="H581" s="21">
        <f t="shared" si="223"/>
        <v>0</v>
      </c>
      <c r="I581" s="21">
        <f t="shared" si="223"/>
        <v>0</v>
      </c>
      <c r="J581" s="73" t="str">
        <f t="shared" si="198"/>
        <v/>
      </c>
    </row>
    <row r="582" spans="1:10" x14ac:dyDescent="0.3">
      <c r="A582" s="57" t="s">
        <v>808</v>
      </c>
      <c r="B582" s="10" t="s">
        <v>22</v>
      </c>
      <c r="C582" s="11" t="s">
        <v>809</v>
      </c>
      <c r="D582" s="12">
        <v>600</v>
      </c>
      <c r="E582" s="12">
        <v>3.84</v>
      </c>
      <c r="F582" s="12">
        <f t="shared" ref="F582:F588" si="224">ROUND(D582*E582,2)</f>
        <v>2304</v>
      </c>
      <c r="G582" s="60">
        <f t="shared" ref="G582:G586" si="225">D582</f>
        <v>600</v>
      </c>
      <c r="H582" s="74"/>
      <c r="I582" s="12">
        <f t="shared" ref="I582:I588" si="226">ROUND(G582*H582,2)</f>
        <v>0</v>
      </c>
      <c r="J582" s="73" t="str">
        <f t="shared" si="198"/>
        <v/>
      </c>
    </row>
    <row r="583" spans="1:10" x14ac:dyDescent="0.3">
      <c r="A583" s="57" t="s">
        <v>810</v>
      </c>
      <c r="B583" s="10" t="s">
        <v>22</v>
      </c>
      <c r="C583" s="11" t="s">
        <v>765</v>
      </c>
      <c r="D583" s="12">
        <v>600</v>
      </c>
      <c r="E583" s="12">
        <v>2.89</v>
      </c>
      <c r="F583" s="12">
        <f t="shared" si="224"/>
        <v>1734</v>
      </c>
      <c r="G583" s="60">
        <f t="shared" si="225"/>
        <v>600</v>
      </c>
      <c r="H583" s="74"/>
      <c r="I583" s="12">
        <f t="shared" si="226"/>
        <v>0</v>
      </c>
      <c r="J583" s="73" t="str">
        <f t="shared" si="198"/>
        <v/>
      </c>
    </row>
    <row r="584" spans="1:10" x14ac:dyDescent="0.3">
      <c r="A584" s="57" t="s">
        <v>811</v>
      </c>
      <c r="B584" s="10" t="s">
        <v>377</v>
      </c>
      <c r="C584" s="11" t="s">
        <v>767</v>
      </c>
      <c r="D584" s="12">
        <v>32</v>
      </c>
      <c r="E584" s="12">
        <v>17.27</v>
      </c>
      <c r="F584" s="12">
        <f t="shared" si="224"/>
        <v>552.64</v>
      </c>
      <c r="G584" s="60">
        <f t="shared" si="225"/>
        <v>32</v>
      </c>
      <c r="H584" s="74"/>
      <c r="I584" s="12">
        <f t="shared" si="226"/>
        <v>0</v>
      </c>
      <c r="J584" s="73" t="str">
        <f t="shared" si="198"/>
        <v/>
      </c>
    </row>
    <row r="585" spans="1:10" x14ac:dyDescent="0.3">
      <c r="A585" s="57" t="s">
        <v>812</v>
      </c>
      <c r="B585" s="10" t="s">
        <v>377</v>
      </c>
      <c r="C585" s="11" t="s">
        <v>813</v>
      </c>
      <c r="D585" s="12">
        <v>1</v>
      </c>
      <c r="E585" s="12">
        <v>57.81</v>
      </c>
      <c r="F585" s="12">
        <f t="shared" si="224"/>
        <v>57.81</v>
      </c>
      <c r="G585" s="60">
        <f t="shared" si="225"/>
        <v>1</v>
      </c>
      <c r="H585" s="74"/>
      <c r="I585" s="12">
        <f t="shared" si="226"/>
        <v>0</v>
      </c>
      <c r="J585" s="73" t="str">
        <f t="shared" ref="J585:J646" si="227">IF(AND(H585&lt;&gt;"",H585&gt;E585),"VALOR MAYOR DEL PERMITIDO","")</f>
        <v/>
      </c>
    </row>
    <row r="586" spans="1:10" x14ac:dyDescent="0.3">
      <c r="A586" s="57" t="s">
        <v>804</v>
      </c>
      <c r="B586" s="10" t="s">
        <v>377</v>
      </c>
      <c r="C586" s="11" t="s">
        <v>771</v>
      </c>
      <c r="D586" s="12">
        <v>16</v>
      </c>
      <c r="E586" s="12">
        <v>20.239999999999998</v>
      </c>
      <c r="F586" s="12">
        <f t="shared" si="224"/>
        <v>323.83999999999997</v>
      </c>
      <c r="G586" s="60">
        <f t="shared" si="225"/>
        <v>16</v>
      </c>
      <c r="H586" s="74"/>
      <c r="I586" s="12">
        <f t="shared" si="226"/>
        <v>0</v>
      </c>
      <c r="J586" s="73" t="str">
        <f t="shared" si="227"/>
        <v/>
      </c>
    </row>
    <row r="587" spans="1:10" x14ac:dyDescent="0.3">
      <c r="A587" s="75"/>
      <c r="B587" s="13"/>
      <c r="C587" s="14" t="s">
        <v>814</v>
      </c>
      <c r="D587" s="12">
        <v>1</v>
      </c>
      <c r="E587" s="15">
        <f>SUM(F582:F586)</f>
        <v>4972.29</v>
      </c>
      <c r="F587" s="15">
        <f t="shared" si="224"/>
        <v>4972.29</v>
      </c>
      <c r="G587" s="12">
        <v>1</v>
      </c>
      <c r="H587" s="15">
        <f>SUM(I582:I586)</f>
        <v>0</v>
      </c>
      <c r="I587" s="15">
        <f t="shared" si="226"/>
        <v>0</v>
      </c>
      <c r="J587" s="73" t="str">
        <f t="shared" si="227"/>
        <v/>
      </c>
    </row>
    <row r="588" spans="1:10" x14ac:dyDescent="0.3">
      <c r="A588" s="75"/>
      <c r="B588" s="13"/>
      <c r="C588" s="14" t="s">
        <v>815</v>
      </c>
      <c r="D588" s="12">
        <v>1</v>
      </c>
      <c r="E588" s="15">
        <f>F553+F560+F567+F574+F581</f>
        <v>40799.370000000003</v>
      </c>
      <c r="F588" s="15">
        <f t="shared" si="224"/>
        <v>40799.370000000003</v>
      </c>
      <c r="G588" s="12">
        <v>1</v>
      </c>
      <c r="H588" s="15">
        <f>I553+I560+I567+I574+I581</f>
        <v>0</v>
      </c>
      <c r="I588" s="15">
        <f t="shared" si="226"/>
        <v>0</v>
      </c>
      <c r="J588" s="73" t="str">
        <f t="shared" si="227"/>
        <v/>
      </c>
    </row>
    <row r="589" spans="1:10" x14ac:dyDescent="0.3">
      <c r="A589" s="65" t="s">
        <v>816</v>
      </c>
      <c r="B589" s="16" t="s">
        <v>5</v>
      </c>
      <c r="C589" s="17" t="s">
        <v>817</v>
      </c>
      <c r="D589" s="18">
        <f t="shared" ref="D589:I589" si="228">D614</f>
        <v>1</v>
      </c>
      <c r="E589" s="18">
        <f t="shared" si="228"/>
        <v>12096.68</v>
      </c>
      <c r="F589" s="18">
        <f t="shared" si="228"/>
        <v>12096.68</v>
      </c>
      <c r="G589" s="18">
        <f t="shared" si="228"/>
        <v>1</v>
      </c>
      <c r="H589" s="18">
        <f t="shared" si="228"/>
        <v>0</v>
      </c>
      <c r="I589" s="18">
        <f t="shared" si="228"/>
        <v>0</v>
      </c>
      <c r="J589" s="73" t="str">
        <f t="shared" si="227"/>
        <v/>
      </c>
    </row>
    <row r="590" spans="1:10" x14ac:dyDescent="0.3">
      <c r="A590" s="66" t="s">
        <v>818</v>
      </c>
      <c r="B590" s="19" t="s">
        <v>5</v>
      </c>
      <c r="C590" s="20" t="s">
        <v>761</v>
      </c>
      <c r="D590" s="21">
        <f t="shared" ref="D590:I590" si="229">D593</f>
        <v>1</v>
      </c>
      <c r="E590" s="21">
        <f t="shared" si="229"/>
        <v>6429.7</v>
      </c>
      <c r="F590" s="21">
        <f t="shared" si="229"/>
        <v>6429.7</v>
      </c>
      <c r="G590" s="21">
        <f t="shared" si="229"/>
        <v>1</v>
      </c>
      <c r="H590" s="21">
        <f t="shared" si="229"/>
        <v>0</v>
      </c>
      <c r="I590" s="21">
        <f t="shared" si="229"/>
        <v>0</v>
      </c>
      <c r="J590" s="73" t="str">
        <f t="shared" si="227"/>
        <v/>
      </c>
    </row>
    <row r="591" spans="1:10" x14ac:dyDescent="0.3">
      <c r="A591" s="57" t="s">
        <v>766</v>
      </c>
      <c r="B591" s="10" t="s">
        <v>377</v>
      </c>
      <c r="C591" s="11" t="s">
        <v>767</v>
      </c>
      <c r="D591" s="12">
        <v>336</v>
      </c>
      <c r="E591" s="12">
        <v>18.899999999999999</v>
      </c>
      <c r="F591" s="12">
        <f>ROUND(D591*E591,2)</f>
        <v>6350.4</v>
      </c>
      <c r="G591" s="60">
        <f t="shared" ref="G591:G592" si="230">D591</f>
        <v>336</v>
      </c>
      <c r="H591" s="74"/>
      <c r="I591" s="12">
        <f>ROUND(G591*H591,2)</f>
        <v>0</v>
      </c>
      <c r="J591" s="73" t="str">
        <f t="shared" si="227"/>
        <v/>
      </c>
    </row>
    <row r="592" spans="1:10" ht="20.399999999999999" x14ac:dyDescent="0.3">
      <c r="A592" s="57" t="s">
        <v>762</v>
      </c>
      <c r="B592" s="10" t="s">
        <v>22</v>
      </c>
      <c r="C592" s="11" t="s">
        <v>763</v>
      </c>
      <c r="D592" s="12">
        <v>10</v>
      </c>
      <c r="E592" s="12">
        <v>7.93</v>
      </c>
      <c r="F592" s="12">
        <f>ROUND(D592*E592,2)</f>
        <v>79.3</v>
      </c>
      <c r="G592" s="60">
        <f t="shared" si="230"/>
        <v>10</v>
      </c>
      <c r="H592" s="74"/>
      <c r="I592" s="12">
        <f>ROUND(G592*H592,2)</f>
        <v>0</v>
      </c>
      <c r="J592" s="73" t="str">
        <f t="shared" si="227"/>
        <v/>
      </c>
    </row>
    <row r="593" spans="1:10" x14ac:dyDescent="0.3">
      <c r="A593" s="75"/>
      <c r="B593" s="13"/>
      <c r="C593" s="14" t="s">
        <v>819</v>
      </c>
      <c r="D593" s="12">
        <v>1</v>
      </c>
      <c r="E593" s="15">
        <f>SUM(F591:F592)</f>
        <v>6429.7</v>
      </c>
      <c r="F593" s="15">
        <f>ROUND(D593*E593,2)</f>
        <v>6429.7</v>
      </c>
      <c r="G593" s="12">
        <v>1</v>
      </c>
      <c r="H593" s="15">
        <f>SUM(I591:I592)</f>
        <v>0</v>
      </c>
      <c r="I593" s="15">
        <f>ROUND(G593*H593,2)</f>
        <v>0</v>
      </c>
      <c r="J593" s="73" t="str">
        <f t="shared" si="227"/>
        <v/>
      </c>
    </row>
    <row r="594" spans="1:10" x14ac:dyDescent="0.3">
      <c r="A594" s="66" t="s">
        <v>820</v>
      </c>
      <c r="B594" s="19" t="s">
        <v>5</v>
      </c>
      <c r="C594" s="20" t="s">
        <v>774</v>
      </c>
      <c r="D594" s="21">
        <f t="shared" ref="D594:I594" si="231">D598</f>
        <v>1</v>
      </c>
      <c r="E594" s="21">
        <f t="shared" si="231"/>
        <v>2551.92</v>
      </c>
      <c r="F594" s="21">
        <f t="shared" si="231"/>
        <v>2551.92</v>
      </c>
      <c r="G594" s="21">
        <f t="shared" si="231"/>
        <v>1</v>
      </c>
      <c r="H594" s="21">
        <f t="shared" si="231"/>
        <v>0</v>
      </c>
      <c r="I594" s="21">
        <f t="shared" si="231"/>
        <v>0</v>
      </c>
      <c r="J594" s="73" t="str">
        <f t="shared" si="227"/>
        <v/>
      </c>
    </row>
    <row r="595" spans="1:10" x14ac:dyDescent="0.3">
      <c r="A595" s="57" t="s">
        <v>778</v>
      </c>
      <c r="B595" s="10" t="s">
        <v>377</v>
      </c>
      <c r="C595" s="11" t="s">
        <v>767</v>
      </c>
      <c r="D595" s="12">
        <v>128</v>
      </c>
      <c r="E595" s="12">
        <v>17.27</v>
      </c>
      <c r="F595" s="12">
        <f>ROUND(D595*E595,2)</f>
        <v>2210.56</v>
      </c>
      <c r="G595" s="60">
        <f t="shared" ref="G595:G597" si="232">D595</f>
        <v>128</v>
      </c>
      <c r="H595" s="74"/>
      <c r="I595" s="12">
        <f>ROUND(G595*H595,2)</f>
        <v>0</v>
      </c>
      <c r="J595" s="73" t="str">
        <f t="shared" si="227"/>
        <v/>
      </c>
    </row>
    <row r="596" spans="1:10" ht="20.399999999999999" x14ac:dyDescent="0.3">
      <c r="A596" s="57" t="s">
        <v>775</v>
      </c>
      <c r="B596" s="10" t="s">
        <v>22</v>
      </c>
      <c r="C596" s="11" t="s">
        <v>776</v>
      </c>
      <c r="D596" s="12">
        <v>10</v>
      </c>
      <c r="E596" s="12">
        <v>5.94</v>
      </c>
      <c r="F596" s="12">
        <f>ROUND(D596*E596,2)</f>
        <v>59.4</v>
      </c>
      <c r="G596" s="60">
        <f t="shared" si="232"/>
        <v>10</v>
      </c>
      <c r="H596" s="74"/>
      <c r="I596" s="12">
        <f>ROUND(G596*H596,2)</f>
        <v>0</v>
      </c>
      <c r="J596" s="73" t="str">
        <f t="shared" si="227"/>
        <v/>
      </c>
    </row>
    <row r="597" spans="1:10" x14ac:dyDescent="0.3">
      <c r="A597" s="57" t="s">
        <v>821</v>
      </c>
      <c r="B597" s="10" t="s">
        <v>10</v>
      </c>
      <c r="C597" s="11" t="s">
        <v>822</v>
      </c>
      <c r="D597" s="12">
        <v>2</v>
      </c>
      <c r="E597" s="12">
        <v>140.97999999999999</v>
      </c>
      <c r="F597" s="12">
        <f>ROUND(D597*E597,2)</f>
        <v>281.95999999999998</v>
      </c>
      <c r="G597" s="60">
        <f t="shared" si="232"/>
        <v>2</v>
      </c>
      <c r="H597" s="74"/>
      <c r="I597" s="12">
        <f>ROUND(G597*H597,2)</f>
        <v>0</v>
      </c>
      <c r="J597" s="73" t="str">
        <f t="shared" si="227"/>
        <v/>
      </c>
    </row>
    <row r="598" spans="1:10" x14ac:dyDescent="0.3">
      <c r="A598" s="75"/>
      <c r="B598" s="13"/>
      <c r="C598" s="14" t="s">
        <v>823</v>
      </c>
      <c r="D598" s="12">
        <v>1</v>
      </c>
      <c r="E598" s="15">
        <f>SUM(F595:F597)</f>
        <v>2551.92</v>
      </c>
      <c r="F598" s="15">
        <f>ROUND(D598*E598,2)</f>
        <v>2551.92</v>
      </c>
      <c r="G598" s="12">
        <v>1</v>
      </c>
      <c r="H598" s="15">
        <f>SUM(I595:I597)</f>
        <v>0</v>
      </c>
      <c r="I598" s="15">
        <f>ROUND(G598*H598,2)</f>
        <v>0</v>
      </c>
      <c r="J598" s="73" t="str">
        <f t="shared" si="227"/>
        <v/>
      </c>
    </row>
    <row r="599" spans="1:10" x14ac:dyDescent="0.3">
      <c r="A599" s="66" t="s">
        <v>824</v>
      </c>
      <c r="B599" s="19" t="s">
        <v>5</v>
      </c>
      <c r="C599" s="20" t="s">
        <v>784</v>
      </c>
      <c r="D599" s="21">
        <f t="shared" ref="D599:I599" si="233">D601</f>
        <v>1</v>
      </c>
      <c r="E599" s="21">
        <f t="shared" si="233"/>
        <v>1105.28</v>
      </c>
      <c r="F599" s="21">
        <f t="shared" si="233"/>
        <v>1105.28</v>
      </c>
      <c r="G599" s="21">
        <f t="shared" si="233"/>
        <v>1</v>
      </c>
      <c r="H599" s="21">
        <f t="shared" si="233"/>
        <v>0</v>
      </c>
      <c r="I599" s="21">
        <f t="shared" si="233"/>
        <v>0</v>
      </c>
      <c r="J599" s="73" t="str">
        <f t="shared" si="227"/>
        <v/>
      </c>
    </row>
    <row r="600" spans="1:10" x14ac:dyDescent="0.3">
      <c r="A600" s="57" t="s">
        <v>789</v>
      </c>
      <c r="B600" s="10" t="s">
        <v>377</v>
      </c>
      <c r="C600" s="11" t="s">
        <v>767</v>
      </c>
      <c r="D600" s="12">
        <v>64</v>
      </c>
      <c r="E600" s="12">
        <v>17.27</v>
      </c>
      <c r="F600" s="12">
        <f>ROUND(D600*E600,2)</f>
        <v>1105.28</v>
      </c>
      <c r="G600" s="60">
        <f t="shared" ref="G600" si="234">D600</f>
        <v>64</v>
      </c>
      <c r="H600" s="74"/>
      <c r="I600" s="12">
        <f>ROUND(G600*H600,2)</f>
        <v>0</v>
      </c>
      <c r="J600" s="73" t="str">
        <f t="shared" si="227"/>
        <v/>
      </c>
    </row>
    <row r="601" spans="1:10" x14ac:dyDescent="0.3">
      <c r="A601" s="75"/>
      <c r="B601" s="13"/>
      <c r="C601" s="14" t="s">
        <v>825</v>
      </c>
      <c r="D601" s="12">
        <v>1</v>
      </c>
      <c r="E601" s="15">
        <f>F600</f>
        <v>1105.28</v>
      </c>
      <c r="F601" s="15">
        <f>ROUND(D601*E601,2)</f>
        <v>1105.28</v>
      </c>
      <c r="G601" s="12">
        <v>1</v>
      </c>
      <c r="H601" s="15">
        <f>I600</f>
        <v>0</v>
      </c>
      <c r="I601" s="15">
        <f>ROUND(G601*H601,2)</f>
        <v>0</v>
      </c>
      <c r="J601" s="73" t="str">
        <f t="shared" si="227"/>
        <v/>
      </c>
    </row>
    <row r="602" spans="1:10" x14ac:dyDescent="0.3">
      <c r="A602" s="66" t="s">
        <v>826</v>
      </c>
      <c r="B602" s="19" t="s">
        <v>5</v>
      </c>
      <c r="C602" s="20" t="s">
        <v>807</v>
      </c>
      <c r="D602" s="21">
        <f t="shared" ref="D602:I602" si="235">D604</f>
        <v>1</v>
      </c>
      <c r="E602" s="21">
        <f t="shared" si="235"/>
        <v>552.64</v>
      </c>
      <c r="F602" s="21">
        <f t="shared" si="235"/>
        <v>552.64</v>
      </c>
      <c r="G602" s="21">
        <f t="shared" si="235"/>
        <v>1</v>
      </c>
      <c r="H602" s="21">
        <f t="shared" si="235"/>
        <v>0</v>
      </c>
      <c r="I602" s="21">
        <f t="shared" si="235"/>
        <v>0</v>
      </c>
      <c r="J602" s="73" t="str">
        <f t="shared" si="227"/>
        <v/>
      </c>
    </row>
    <row r="603" spans="1:10" x14ac:dyDescent="0.3">
      <c r="A603" s="57" t="s">
        <v>811</v>
      </c>
      <c r="B603" s="10" t="s">
        <v>377</v>
      </c>
      <c r="C603" s="11" t="s">
        <v>767</v>
      </c>
      <c r="D603" s="12">
        <v>32</v>
      </c>
      <c r="E603" s="12">
        <v>17.27</v>
      </c>
      <c r="F603" s="12">
        <f>ROUND(D603*E603,2)</f>
        <v>552.64</v>
      </c>
      <c r="G603" s="60">
        <f t="shared" ref="G603" si="236">D603</f>
        <v>32</v>
      </c>
      <c r="H603" s="74"/>
      <c r="I603" s="12">
        <f>ROUND(G603*H603,2)</f>
        <v>0</v>
      </c>
      <c r="J603" s="73" t="str">
        <f t="shared" si="227"/>
        <v/>
      </c>
    </row>
    <row r="604" spans="1:10" x14ac:dyDescent="0.3">
      <c r="A604" s="75"/>
      <c r="B604" s="13"/>
      <c r="C604" s="14" t="s">
        <v>827</v>
      </c>
      <c r="D604" s="12">
        <v>1</v>
      </c>
      <c r="E604" s="15">
        <f>F603</f>
        <v>552.64</v>
      </c>
      <c r="F604" s="15">
        <f>ROUND(D604*E604,2)</f>
        <v>552.64</v>
      </c>
      <c r="G604" s="12">
        <v>1</v>
      </c>
      <c r="H604" s="15">
        <f>I603</f>
        <v>0</v>
      </c>
      <c r="I604" s="15">
        <f>ROUND(G604*H604,2)</f>
        <v>0</v>
      </c>
      <c r="J604" s="73" t="str">
        <f t="shared" si="227"/>
        <v/>
      </c>
    </row>
    <row r="605" spans="1:10" x14ac:dyDescent="0.3">
      <c r="A605" s="66" t="s">
        <v>828</v>
      </c>
      <c r="B605" s="19" t="s">
        <v>5</v>
      </c>
      <c r="C605" s="20" t="s">
        <v>795</v>
      </c>
      <c r="D605" s="21">
        <f t="shared" ref="D605:I605" si="237">D607</f>
        <v>1</v>
      </c>
      <c r="E605" s="21">
        <f t="shared" si="237"/>
        <v>276.32</v>
      </c>
      <c r="F605" s="21">
        <f t="shared" si="237"/>
        <v>276.32</v>
      </c>
      <c r="G605" s="21">
        <f t="shared" si="237"/>
        <v>1</v>
      </c>
      <c r="H605" s="21">
        <f t="shared" si="237"/>
        <v>0</v>
      </c>
      <c r="I605" s="21">
        <f t="shared" si="237"/>
        <v>0</v>
      </c>
      <c r="J605" s="73" t="str">
        <f t="shared" si="227"/>
        <v/>
      </c>
    </row>
    <row r="606" spans="1:10" x14ac:dyDescent="0.3">
      <c r="A606" s="57" t="s">
        <v>801</v>
      </c>
      <c r="B606" s="10" t="s">
        <v>377</v>
      </c>
      <c r="C606" s="11" t="s">
        <v>767</v>
      </c>
      <c r="D606" s="12">
        <v>16</v>
      </c>
      <c r="E606" s="12">
        <v>17.27</v>
      </c>
      <c r="F606" s="12">
        <f>ROUND(D606*E606,2)</f>
        <v>276.32</v>
      </c>
      <c r="G606" s="60">
        <f t="shared" ref="G606" si="238">D606</f>
        <v>16</v>
      </c>
      <c r="H606" s="74"/>
      <c r="I606" s="12">
        <f>ROUND(G606*H606,2)</f>
        <v>0</v>
      </c>
      <c r="J606" s="73" t="str">
        <f t="shared" si="227"/>
        <v/>
      </c>
    </row>
    <row r="607" spans="1:10" x14ac:dyDescent="0.3">
      <c r="A607" s="75"/>
      <c r="B607" s="13"/>
      <c r="C607" s="14" t="s">
        <v>829</v>
      </c>
      <c r="D607" s="12">
        <v>1</v>
      </c>
      <c r="E607" s="15">
        <f>F606</f>
        <v>276.32</v>
      </c>
      <c r="F607" s="15">
        <f>ROUND(D607*E607,2)</f>
        <v>276.32</v>
      </c>
      <c r="G607" s="12">
        <v>1</v>
      </c>
      <c r="H607" s="15">
        <f>I606</f>
        <v>0</v>
      </c>
      <c r="I607" s="15">
        <f>ROUND(G607*H607,2)</f>
        <v>0</v>
      </c>
      <c r="J607" s="73" t="str">
        <f t="shared" si="227"/>
        <v/>
      </c>
    </row>
    <row r="608" spans="1:10" x14ac:dyDescent="0.3">
      <c r="A608" s="66" t="s">
        <v>830</v>
      </c>
      <c r="B608" s="19" t="s">
        <v>5</v>
      </c>
      <c r="C608" s="20" t="s">
        <v>831</v>
      </c>
      <c r="D608" s="21">
        <f t="shared" ref="D608:I608" si="239">D613</f>
        <v>1</v>
      </c>
      <c r="E608" s="21">
        <f t="shared" si="239"/>
        <v>1180.82</v>
      </c>
      <c r="F608" s="21">
        <f t="shared" si="239"/>
        <v>1180.82</v>
      </c>
      <c r="G608" s="21">
        <f t="shared" si="239"/>
        <v>1</v>
      </c>
      <c r="H608" s="21">
        <f t="shared" si="239"/>
        <v>0</v>
      </c>
      <c r="I608" s="21">
        <f t="shared" si="239"/>
        <v>0</v>
      </c>
      <c r="J608" s="73" t="str">
        <f t="shared" si="227"/>
        <v/>
      </c>
    </row>
    <row r="609" spans="1:13" x14ac:dyDescent="0.3">
      <c r="A609" s="57" t="s">
        <v>832</v>
      </c>
      <c r="B609" s="10" t="s">
        <v>377</v>
      </c>
      <c r="C609" s="11" t="s">
        <v>833</v>
      </c>
      <c r="D609" s="12">
        <v>1</v>
      </c>
      <c r="E609" s="12">
        <v>438.82</v>
      </c>
      <c r="F609" s="12">
        <f t="shared" ref="F609:F615" si="240">ROUND(D609*E609,2)</f>
        <v>438.82</v>
      </c>
      <c r="G609" s="60">
        <f t="shared" ref="G609:G612" si="241">D609</f>
        <v>1</v>
      </c>
      <c r="H609" s="74"/>
      <c r="I609" s="12">
        <f t="shared" ref="I609:I615" si="242">ROUND(G609*H609,2)</f>
        <v>0</v>
      </c>
      <c r="J609" s="73" t="str">
        <f t="shared" si="227"/>
        <v/>
      </c>
    </row>
    <row r="610" spans="1:13" x14ac:dyDescent="0.3">
      <c r="A610" s="57" t="s">
        <v>834</v>
      </c>
      <c r="B610" s="10" t="s">
        <v>377</v>
      </c>
      <c r="C610" s="11" t="s">
        <v>835</v>
      </c>
      <c r="D610" s="12">
        <v>1</v>
      </c>
      <c r="E610" s="12">
        <v>318</v>
      </c>
      <c r="F610" s="12">
        <f t="shared" si="240"/>
        <v>318</v>
      </c>
      <c r="G610" s="60">
        <f t="shared" si="241"/>
        <v>1</v>
      </c>
      <c r="H610" s="74"/>
      <c r="I610" s="12">
        <f t="shared" si="242"/>
        <v>0</v>
      </c>
      <c r="J610" s="73" t="str">
        <f t="shared" si="227"/>
        <v/>
      </c>
    </row>
    <row r="611" spans="1:13" x14ac:dyDescent="0.3">
      <c r="A611" s="57" t="s">
        <v>836</v>
      </c>
      <c r="B611" s="10" t="s">
        <v>377</v>
      </c>
      <c r="C611" s="11" t="s">
        <v>837</v>
      </c>
      <c r="D611" s="12">
        <v>1</v>
      </c>
      <c r="E611" s="12">
        <v>318</v>
      </c>
      <c r="F611" s="12">
        <f t="shared" si="240"/>
        <v>318</v>
      </c>
      <c r="G611" s="60">
        <f t="shared" si="241"/>
        <v>1</v>
      </c>
      <c r="H611" s="74"/>
      <c r="I611" s="12">
        <f t="shared" si="242"/>
        <v>0</v>
      </c>
      <c r="J611" s="73" t="str">
        <f t="shared" si="227"/>
        <v/>
      </c>
    </row>
    <row r="612" spans="1:13" x14ac:dyDescent="0.3">
      <c r="A612" s="57" t="s">
        <v>838</v>
      </c>
      <c r="B612" s="10" t="s">
        <v>377</v>
      </c>
      <c r="C612" s="11" t="s">
        <v>839</v>
      </c>
      <c r="D612" s="12">
        <v>1</v>
      </c>
      <c r="E612" s="12">
        <v>106</v>
      </c>
      <c r="F612" s="12">
        <f t="shared" si="240"/>
        <v>106</v>
      </c>
      <c r="G612" s="60">
        <f t="shared" si="241"/>
        <v>1</v>
      </c>
      <c r="H612" s="74"/>
      <c r="I612" s="12">
        <f t="shared" si="242"/>
        <v>0</v>
      </c>
      <c r="J612" s="73" t="str">
        <f t="shared" si="227"/>
        <v/>
      </c>
    </row>
    <row r="613" spans="1:13" x14ac:dyDescent="0.3">
      <c r="A613" s="75"/>
      <c r="B613" s="13"/>
      <c r="C613" s="14" t="s">
        <v>840</v>
      </c>
      <c r="D613" s="12">
        <v>1</v>
      </c>
      <c r="E613" s="15">
        <f>SUM(F609:F612)</f>
        <v>1180.82</v>
      </c>
      <c r="F613" s="15">
        <f t="shared" si="240"/>
        <v>1180.82</v>
      </c>
      <c r="G613" s="12">
        <v>1</v>
      </c>
      <c r="H613" s="15">
        <f>SUM(I609:I612)</f>
        <v>0</v>
      </c>
      <c r="I613" s="15">
        <f t="shared" si="242"/>
        <v>0</v>
      </c>
      <c r="J613" s="73" t="str">
        <f t="shared" si="227"/>
        <v/>
      </c>
    </row>
    <row r="614" spans="1:13" x14ac:dyDescent="0.3">
      <c r="A614" s="75"/>
      <c r="B614" s="13"/>
      <c r="C614" s="14" t="s">
        <v>841</v>
      </c>
      <c r="D614" s="12">
        <v>1</v>
      </c>
      <c r="E614" s="15">
        <f>F590+F594+F599+F602+F605+F608</f>
        <v>12096.68</v>
      </c>
      <c r="F614" s="15">
        <f t="shared" si="240"/>
        <v>12096.68</v>
      </c>
      <c r="G614" s="12">
        <v>1</v>
      </c>
      <c r="H614" s="15">
        <f>I590+I594+I599+I602+I605+I608</f>
        <v>0</v>
      </c>
      <c r="I614" s="15">
        <f t="shared" si="242"/>
        <v>0</v>
      </c>
      <c r="J614" s="73" t="str">
        <f t="shared" si="227"/>
        <v/>
      </c>
    </row>
    <row r="615" spans="1:13" x14ac:dyDescent="0.3">
      <c r="A615" s="75"/>
      <c r="B615" s="13"/>
      <c r="C615" s="14" t="s">
        <v>842</v>
      </c>
      <c r="D615" s="12">
        <v>1</v>
      </c>
      <c r="E615" s="15">
        <f>F549+F552+F589</f>
        <v>54549.65</v>
      </c>
      <c r="F615" s="15">
        <f t="shared" si="240"/>
        <v>54549.65</v>
      </c>
      <c r="G615" s="12">
        <v>1</v>
      </c>
      <c r="H615" s="15">
        <f>I549+I552+I589</f>
        <v>0</v>
      </c>
      <c r="I615" s="15">
        <f t="shared" si="242"/>
        <v>0</v>
      </c>
      <c r="J615" s="73" t="str">
        <f t="shared" si="227"/>
        <v/>
      </c>
    </row>
    <row r="616" spans="1:13" x14ac:dyDescent="0.3">
      <c r="A616" s="64" t="s">
        <v>843</v>
      </c>
      <c r="B616" s="7" t="s">
        <v>5</v>
      </c>
      <c r="C616" s="8" t="s">
        <v>844</v>
      </c>
      <c r="D616" s="9">
        <f t="shared" ref="D616:I616" si="243">D632</f>
        <v>1</v>
      </c>
      <c r="E616" s="9">
        <f t="shared" si="243"/>
        <v>59654.2</v>
      </c>
      <c r="F616" s="9">
        <f t="shared" si="243"/>
        <v>59654.2</v>
      </c>
      <c r="G616" s="9">
        <f t="shared" si="243"/>
        <v>1</v>
      </c>
      <c r="H616" s="9">
        <f t="shared" si="243"/>
        <v>0</v>
      </c>
      <c r="I616" s="9">
        <f t="shared" si="243"/>
        <v>0</v>
      </c>
      <c r="J616" s="73" t="str">
        <f t="shared" si="227"/>
        <v/>
      </c>
    </row>
    <row r="617" spans="1:13" ht="14.4" customHeight="1" x14ac:dyDescent="0.3">
      <c r="A617" s="57" t="s">
        <v>845</v>
      </c>
      <c r="B617" s="36" t="s">
        <v>10</v>
      </c>
      <c r="C617" s="37" t="s">
        <v>2022</v>
      </c>
      <c r="D617" s="60">
        <v>3</v>
      </c>
      <c r="E617" s="12">
        <v>391.86</v>
      </c>
      <c r="F617" s="12">
        <f t="shared" ref="F617:F632" si="244">ROUND(D617*E617,2)</f>
        <v>1175.58</v>
      </c>
      <c r="G617" s="60">
        <f t="shared" ref="G617:G631" si="245">D617</f>
        <v>3</v>
      </c>
      <c r="H617" s="74"/>
      <c r="I617" s="12">
        <f t="shared" ref="I617:I632" si="246">ROUND(G617*H617,2)</f>
        <v>0</v>
      </c>
      <c r="J617" s="73" t="str">
        <f t="shared" si="227"/>
        <v/>
      </c>
      <c r="L617" s="68"/>
    </row>
    <row r="618" spans="1:13" x14ac:dyDescent="0.3">
      <c r="A618" s="57" t="s">
        <v>847</v>
      </c>
      <c r="B618" s="36" t="s">
        <v>10</v>
      </c>
      <c r="C618" s="37" t="s">
        <v>846</v>
      </c>
      <c r="D618" s="60">
        <v>3</v>
      </c>
      <c r="E618" s="12">
        <v>487.61</v>
      </c>
      <c r="F618" s="12">
        <f t="shared" si="244"/>
        <v>1462.83</v>
      </c>
      <c r="G618" s="60">
        <f t="shared" si="245"/>
        <v>3</v>
      </c>
      <c r="H618" s="74"/>
      <c r="I618" s="12">
        <f t="shared" si="246"/>
        <v>0</v>
      </c>
      <c r="J618" s="73" t="str">
        <f t="shared" si="227"/>
        <v/>
      </c>
      <c r="L618" s="68"/>
      <c r="M618" s="68"/>
    </row>
    <row r="619" spans="1:13" x14ac:dyDescent="0.3">
      <c r="A619" s="57" t="s">
        <v>848</v>
      </c>
      <c r="B619" s="36" t="s">
        <v>22</v>
      </c>
      <c r="C619" s="37" t="s">
        <v>2023</v>
      </c>
      <c r="D619" s="60">
        <v>100</v>
      </c>
      <c r="E619" s="12">
        <v>115.25</v>
      </c>
      <c r="F619" s="12">
        <f t="shared" si="244"/>
        <v>11525</v>
      </c>
      <c r="G619" s="60">
        <f t="shared" si="245"/>
        <v>100</v>
      </c>
      <c r="H619" s="74"/>
      <c r="I619" s="12">
        <f t="shared" si="246"/>
        <v>0</v>
      </c>
      <c r="J619" s="73" t="str">
        <f t="shared" si="227"/>
        <v/>
      </c>
      <c r="L619" s="68"/>
      <c r="M619" s="68"/>
    </row>
    <row r="620" spans="1:13" x14ac:dyDescent="0.3">
      <c r="A620" s="57" t="s">
        <v>849</v>
      </c>
      <c r="B620" s="36" t="s">
        <v>22</v>
      </c>
      <c r="C620" s="37" t="s">
        <v>2024</v>
      </c>
      <c r="D620" s="60">
        <v>50</v>
      </c>
      <c r="E620" s="12">
        <v>122.62</v>
      </c>
      <c r="F620" s="12">
        <f t="shared" si="244"/>
        <v>6131</v>
      </c>
      <c r="G620" s="60">
        <f t="shared" si="245"/>
        <v>50</v>
      </c>
      <c r="H620" s="74"/>
      <c r="I620" s="12">
        <f t="shared" si="246"/>
        <v>0</v>
      </c>
      <c r="J620" s="73" t="str">
        <f t="shared" si="227"/>
        <v/>
      </c>
      <c r="L620" s="68"/>
      <c r="M620" s="68"/>
    </row>
    <row r="621" spans="1:13" x14ac:dyDescent="0.3">
      <c r="A621" s="57" t="s">
        <v>850</v>
      </c>
      <c r="B621" s="36" t="s">
        <v>10</v>
      </c>
      <c r="C621" s="37" t="s">
        <v>2025</v>
      </c>
      <c r="D621" s="60">
        <v>1</v>
      </c>
      <c r="E621" s="12">
        <v>875.52</v>
      </c>
      <c r="F621" s="12">
        <f t="shared" si="244"/>
        <v>875.52</v>
      </c>
      <c r="G621" s="60">
        <f t="shared" si="245"/>
        <v>1</v>
      </c>
      <c r="H621" s="74"/>
      <c r="I621" s="12">
        <f t="shared" si="246"/>
        <v>0</v>
      </c>
      <c r="J621" s="73" t="str">
        <f t="shared" si="227"/>
        <v/>
      </c>
      <c r="L621" s="68"/>
      <c r="M621" s="68"/>
    </row>
    <row r="622" spans="1:13" x14ac:dyDescent="0.3">
      <c r="A622" s="57" t="s">
        <v>2012</v>
      </c>
      <c r="B622" s="36" t="s">
        <v>10</v>
      </c>
      <c r="C622" s="37" t="s">
        <v>2026</v>
      </c>
      <c r="D622" s="60">
        <v>10</v>
      </c>
      <c r="E622" s="12">
        <v>991</v>
      </c>
      <c r="F622" s="12">
        <f t="shared" si="244"/>
        <v>9910</v>
      </c>
      <c r="G622" s="60">
        <f t="shared" si="245"/>
        <v>10</v>
      </c>
      <c r="H622" s="74"/>
      <c r="I622" s="12">
        <f t="shared" si="246"/>
        <v>0</v>
      </c>
      <c r="J622" s="73" t="str">
        <f t="shared" si="227"/>
        <v/>
      </c>
      <c r="L622" s="68"/>
      <c r="M622" s="68"/>
    </row>
    <row r="623" spans="1:13" x14ac:dyDescent="0.3">
      <c r="A623" s="57" t="s">
        <v>2013</v>
      </c>
      <c r="B623" s="36" t="s">
        <v>10</v>
      </c>
      <c r="C623" s="37" t="s">
        <v>2027</v>
      </c>
      <c r="D623" s="60">
        <v>2</v>
      </c>
      <c r="E623" s="12">
        <v>46.31</v>
      </c>
      <c r="F623" s="12">
        <f t="shared" si="244"/>
        <v>92.62</v>
      </c>
      <c r="G623" s="60">
        <f t="shared" si="245"/>
        <v>2</v>
      </c>
      <c r="H623" s="74"/>
      <c r="I623" s="12">
        <f t="shared" si="246"/>
        <v>0</v>
      </c>
      <c r="J623" s="73" t="str">
        <f t="shared" si="227"/>
        <v/>
      </c>
      <c r="L623" s="68"/>
      <c r="M623" s="68"/>
    </row>
    <row r="624" spans="1:13" x14ac:dyDescent="0.3">
      <c r="A624" s="57" t="s">
        <v>2014</v>
      </c>
      <c r="B624" s="36" t="s">
        <v>10</v>
      </c>
      <c r="C624" s="37" t="s">
        <v>2028</v>
      </c>
      <c r="D624" s="60">
        <v>1</v>
      </c>
      <c r="E624" s="12">
        <v>174.35</v>
      </c>
      <c r="F624" s="12">
        <f t="shared" si="244"/>
        <v>174.35</v>
      </c>
      <c r="G624" s="60">
        <f t="shared" si="245"/>
        <v>1</v>
      </c>
      <c r="H624" s="74"/>
      <c r="I624" s="12">
        <f t="shared" si="246"/>
        <v>0</v>
      </c>
      <c r="J624" s="73" t="str">
        <f t="shared" si="227"/>
        <v/>
      </c>
      <c r="L624" s="68"/>
      <c r="M624" s="68"/>
    </row>
    <row r="625" spans="1:13" x14ac:dyDescent="0.3">
      <c r="A625" s="57" t="s">
        <v>2015</v>
      </c>
      <c r="B625" s="36" t="s">
        <v>10</v>
      </c>
      <c r="C625" s="37" t="s">
        <v>2029</v>
      </c>
      <c r="D625" s="60">
        <v>1</v>
      </c>
      <c r="E625" s="12">
        <v>969.16</v>
      </c>
      <c r="F625" s="12">
        <f t="shared" si="244"/>
        <v>969.16</v>
      </c>
      <c r="G625" s="60">
        <f t="shared" si="245"/>
        <v>1</v>
      </c>
      <c r="H625" s="74"/>
      <c r="I625" s="12">
        <f t="shared" si="246"/>
        <v>0</v>
      </c>
      <c r="J625" s="73" t="str">
        <f t="shared" si="227"/>
        <v/>
      </c>
      <c r="L625" s="68"/>
      <c r="M625" s="68"/>
    </row>
    <row r="626" spans="1:13" x14ac:dyDescent="0.3">
      <c r="A626" s="57" t="s">
        <v>2016</v>
      </c>
      <c r="B626" s="36" t="s">
        <v>10</v>
      </c>
      <c r="C626" s="37" t="s">
        <v>2030</v>
      </c>
      <c r="D626" s="60">
        <v>25</v>
      </c>
      <c r="E626" s="12">
        <v>650.20000000000005</v>
      </c>
      <c r="F626" s="12">
        <f t="shared" si="244"/>
        <v>16255</v>
      </c>
      <c r="G626" s="60">
        <f t="shared" si="245"/>
        <v>25</v>
      </c>
      <c r="H626" s="74"/>
      <c r="I626" s="12">
        <f t="shared" si="246"/>
        <v>0</v>
      </c>
      <c r="J626" s="73" t="str">
        <f t="shared" si="227"/>
        <v/>
      </c>
      <c r="L626" s="68"/>
      <c r="M626" s="68"/>
    </row>
    <row r="627" spans="1:13" x14ac:dyDescent="0.3">
      <c r="A627" s="57" t="s">
        <v>2017</v>
      </c>
      <c r="B627" s="36" t="s">
        <v>10</v>
      </c>
      <c r="C627" s="37" t="s">
        <v>2031</v>
      </c>
      <c r="D627" s="60">
        <v>1</v>
      </c>
      <c r="E627" s="12">
        <v>1431</v>
      </c>
      <c r="F627" s="12">
        <f t="shared" si="244"/>
        <v>1431</v>
      </c>
      <c r="G627" s="60">
        <f t="shared" si="245"/>
        <v>1</v>
      </c>
      <c r="H627" s="74"/>
      <c r="I627" s="12">
        <f t="shared" si="246"/>
        <v>0</v>
      </c>
      <c r="J627" s="73" t="str">
        <f t="shared" si="227"/>
        <v/>
      </c>
      <c r="L627" s="81"/>
      <c r="M627" s="68"/>
    </row>
    <row r="628" spans="1:13" x14ac:dyDescent="0.3">
      <c r="A628" s="57" t="s">
        <v>2018</v>
      </c>
      <c r="B628" s="36" t="s">
        <v>10</v>
      </c>
      <c r="C628" s="37" t="s">
        <v>2032</v>
      </c>
      <c r="D628" s="60">
        <v>10</v>
      </c>
      <c r="E628" s="12">
        <v>33.380000000000003</v>
      </c>
      <c r="F628" s="12">
        <f t="shared" si="244"/>
        <v>333.8</v>
      </c>
      <c r="G628" s="60">
        <f t="shared" si="245"/>
        <v>10</v>
      </c>
      <c r="H628" s="74"/>
      <c r="I628" s="12">
        <f t="shared" si="246"/>
        <v>0</v>
      </c>
      <c r="J628" s="73" t="str">
        <f t="shared" si="227"/>
        <v/>
      </c>
      <c r="L628" s="68"/>
      <c r="M628" s="68"/>
    </row>
    <row r="629" spans="1:13" x14ac:dyDescent="0.3">
      <c r="A629" s="57" t="s">
        <v>2019</v>
      </c>
      <c r="B629" s="36" t="s">
        <v>10</v>
      </c>
      <c r="C629" s="37" t="s">
        <v>2033</v>
      </c>
      <c r="D629" s="60">
        <v>8</v>
      </c>
      <c r="E629" s="12">
        <v>44.09</v>
      </c>
      <c r="F629" s="12">
        <f t="shared" si="244"/>
        <v>352.72</v>
      </c>
      <c r="G629" s="60">
        <f t="shared" si="245"/>
        <v>8</v>
      </c>
      <c r="H629" s="74"/>
      <c r="I629" s="12">
        <f t="shared" si="246"/>
        <v>0</v>
      </c>
      <c r="J629" s="73" t="str">
        <f t="shared" si="227"/>
        <v/>
      </c>
      <c r="L629" s="68"/>
      <c r="M629" s="68"/>
    </row>
    <row r="630" spans="1:13" x14ac:dyDescent="0.3">
      <c r="A630" s="57" t="s">
        <v>2020</v>
      </c>
      <c r="B630" s="36" t="s">
        <v>22</v>
      </c>
      <c r="C630" s="37" t="s">
        <v>2034</v>
      </c>
      <c r="D630" s="60">
        <v>40</v>
      </c>
      <c r="E630" s="12">
        <v>182.7</v>
      </c>
      <c r="F630" s="12">
        <f t="shared" si="244"/>
        <v>7308</v>
      </c>
      <c r="G630" s="60">
        <f t="shared" si="245"/>
        <v>40</v>
      </c>
      <c r="H630" s="74"/>
      <c r="I630" s="12">
        <f t="shared" si="246"/>
        <v>0</v>
      </c>
      <c r="J630" s="73" t="str">
        <f t="shared" si="227"/>
        <v/>
      </c>
      <c r="L630" s="68"/>
      <c r="M630" s="68"/>
    </row>
    <row r="631" spans="1:13" x14ac:dyDescent="0.3">
      <c r="A631" s="57" t="s">
        <v>2021</v>
      </c>
      <c r="B631" s="36" t="s">
        <v>10</v>
      </c>
      <c r="C631" s="37" t="s">
        <v>2035</v>
      </c>
      <c r="D631" s="60">
        <v>3</v>
      </c>
      <c r="E631" s="12">
        <v>552.54</v>
      </c>
      <c r="F631" s="12">
        <f t="shared" si="244"/>
        <v>1657.62</v>
      </c>
      <c r="G631" s="60">
        <f t="shared" si="245"/>
        <v>3</v>
      </c>
      <c r="H631" s="74"/>
      <c r="I631" s="12">
        <f t="shared" si="246"/>
        <v>0</v>
      </c>
      <c r="J631" s="73" t="str">
        <f t="shared" si="227"/>
        <v/>
      </c>
      <c r="L631" s="68"/>
      <c r="M631" s="68"/>
    </row>
    <row r="632" spans="1:13" x14ac:dyDescent="0.3">
      <c r="A632" s="75"/>
      <c r="B632" s="13"/>
      <c r="C632" s="14" t="s">
        <v>852</v>
      </c>
      <c r="D632" s="12">
        <v>1</v>
      </c>
      <c r="E632" s="15">
        <f>SUM(F617:F631)</f>
        <v>59654.2</v>
      </c>
      <c r="F632" s="15">
        <f t="shared" si="244"/>
        <v>59654.2</v>
      </c>
      <c r="G632" s="12">
        <v>1</v>
      </c>
      <c r="H632" s="15">
        <f>SUM(I617:I631)</f>
        <v>0</v>
      </c>
      <c r="I632" s="15">
        <f t="shared" si="246"/>
        <v>0</v>
      </c>
      <c r="J632" s="73" t="str">
        <f t="shared" si="227"/>
        <v/>
      </c>
    </row>
    <row r="633" spans="1:13" x14ac:dyDescent="0.3">
      <c r="A633" s="64" t="s">
        <v>853</v>
      </c>
      <c r="B633" s="7" t="s">
        <v>5</v>
      </c>
      <c r="C633" s="8" t="s">
        <v>854</v>
      </c>
      <c r="D633" s="9">
        <f t="shared" ref="D633:I633" si="247">D646</f>
        <v>1</v>
      </c>
      <c r="E633" s="9">
        <f t="shared" si="247"/>
        <v>60747.24</v>
      </c>
      <c r="F633" s="9">
        <f t="shared" si="247"/>
        <v>60747.24</v>
      </c>
      <c r="G633" s="9">
        <f t="shared" si="247"/>
        <v>1</v>
      </c>
      <c r="H633" s="9">
        <f t="shared" si="247"/>
        <v>0</v>
      </c>
      <c r="I633" s="9">
        <f t="shared" si="247"/>
        <v>0</v>
      </c>
      <c r="J633" s="73" t="str">
        <f t="shared" si="227"/>
        <v/>
      </c>
    </row>
    <row r="634" spans="1:13" x14ac:dyDescent="0.3">
      <c r="A634" s="57" t="s">
        <v>855</v>
      </c>
      <c r="B634" s="10" t="s">
        <v>22</v>
      </c>
      <c r="C634" s="11" t="s">
        <v>856</v>
      </c>
      <c r="D634" s="12">
        <v>400</v>
      </c>
      <c r="E634" s="12">
        <v>0.19</v>
      </c>
      <c r="F634" s="12">
        <f t="shared" ref="F634:F647" si="248">ROUND(D634*E634,2)</f>
        <v>76</v>
      </c>
      <c r="G634" s="60">
        <f t="shared" ref="G634:G645" si="249">D634</f>
        <v>400</v>
      </c>
      <c r="H634" s="74"/>
      <c r="I634" s="12">
        <f t="shared" ref="I634:I647" si="250">ROUND(G634*H634,2)</f>
        <v>0</v>
      </c>
      <c r="J634" s="73" t="str">
        <f t="shared" si="227"/>
        <v/>
      </c>
    </row>
    <row r="635" spans="1:13" x14ac:dyDescent="0.3">
      <c r="A635" s="57" t="s">
        <v>857</v>
      </c>
      <c r="B635" s="10" t="s">
        <v>10</v>
      </c>
      <c r="C635" s="11" t="s">
        <v>858</v>
      </c>
      <c r="D635" s="12">
        <v>3</v>
      </c>
      <c r="E635" s="12">
        <v>1359.03</v>
      </c>
      <c r="F635" s="12">
        <f t="shared" si="248"/>
        <v>4077.09</v>
      </c>
      <c r="G635" s="60">
        <f t="shared" si="249"/>
        <v>3</v>
      </c>
      <c r="H635" s="74"/>
      <c r="I635" s="12">
        <f t="shared" si="250"/>
        <v>0</v>
      </c>
      <c r="J635" s="73" t="str">
        <f t="shared" si="227"/>
        <v/>
      </c>
    </row>
    <row r="636" spans="1:13" x14ac:dyDescent="0.3">
      <c r="A636" s="57" t="s">
        <v>859</v>
      </c>
      <c r="B636" s="10" t="s">
        <v>10</v>
      </c>
      <c r="C636" s="11" t="s">
        <v>860</v>
      </c>
      <c r="D636" s="12">
        <v>18</v>
      </c>
      <c r="E636" s="12">
        <v>530</v>
      </c>
      <c r="F636" s="12">
        <f t="shared" si="248"/>
        <v>9540</v>
      </c>
      <c r="G636" s="60">
        <f t="shared" si="249"/>
        <v>18</v>
      </c>
      <c r="H636" s="74"/>
      <c r="I636" s="12">
        <f t="shared" si="250"/>
        <v>0</v>
      </c>
      <c r="J636" s="73" t="str">
        <f t="shared" si="227"/>
        <v/>
      </c>
    </row>
    <row r="637" spans="1:13" x14ac:dyDescent="0.3">
      <c r="A637" s="57" t="s">
        <v>861</v>
      </c>
      <c r="B637" s="10" t="s">
        <v>10</v>
      </c>
      <c r="C637" s="11" t="s">
        <v>862</v>
      </c>
      <c r="D637" s="12">
        <v>20</v>
      </c>
      <c r="E637" s="12">
        <v>276.3</v>
      </c>
      <c r="F637" s="12">
        <f t="shared" si="248"/>
        <v>5526</v>
      </c>
      <c r="G637" s="60">
        <f t="shared" si="249"/>
        <v>20</v>
      </c>
      <c r="H637" s="74"/>
      <c r="I637" s="12">
        <f t="shared" si="250"/>
        <v>0</v>
      </c>
      <c r="J637" s="73" t="str">
        <f t="shared" si="227"/>
        <v/>
      </c>
    </row>
    <row r="638" spans="1:13" ht="20.399999999999999" x14ac:dyDescent="0.3">
      <c r="A638" s="57" t="s">
        <v>863</v>
      </c>
      <c r="B638" s="10" t="s">
        <v>10</v>
      </c>
      <c r="C638" s="11" t="s">
        <v>864</v>
      </c>
      <c r="D638" s="12">
        <v>6</v>
      </c>
      <c r="E638" s="12">
        <v>819.76</v>
      </c>
      <c r="F638" s="12">
        <f t="shared" si="248"/>
        <v>4918.5600000000004</v>
      </c>
      <c r="G638" s="60">
        <f t="shared" si="249"/>
        <v>6</v>
      </c>
      <c r="H638" s="74"/>
      <c r="I638" s="12">
        <f t="shared" si="250"/>
        <v>0</v>
      </c>
      <c r="J638" s="73" t="str">
        <f t="shared" si="227"/>
        <v/>
      </c>
    </row>
    <row r="639" spans="1:13" x14ac:dyDescent="0.3">
      <c r="A639" s="57" t="s">
        <v>865</v>
      </c>
      <c r="B639" s="10" t="s">
        <v>496</v>
      </c>
      <c r="C639" s="11" t="s">
        <v>866</v>
      </c>
      <c r="D639" s="12">
        <v>36</v>
      </c>
      <c r="E639" s="12">
        <v>157.44999999999999</v>
      </c>
      <c r="F639" s="12">
        <f t="shared" si="248"/>
        <v>5668.2</v>
      </c>
      <c r="G639" s="60">
        <f t="shared" si="249"/>
        <v>36</v>
      </c>
      <c r="H639" s="74"/>
      <c r="I639" s="12">
        <f t="shared" si="250"/>
        <v>0</v>
      </c>
      <c r="J639" s="73" t="str">
        <f t="shared" si="227"/>
        <v/>
      </c>
    </row>
    <row r="640" spans="1:13" ht="20.399999999999999" x14ac:dyDescent="0.3">
      <c r="A640" s="57" t="s">
        <v>867</v>
      </c>
      <c r="B640" s="10" t="s">
        <v>496</v>
      </c>
      <c r="C640" s="11" t="s">
        <v>868</v>
      </c>
      <c r="D640" s="12">
        <v>12</v>
      </c>
      <c r="E640" s="12">
        <v>579.36</v>
      </c>
      <c r="F640" s="12">
        <f t="shared" si="248"/>
        <v>6952.32</v>
      </c>
      <c r="G640" s="60">
        <f t="shared" si="249"/>
        <v>12</v>
      </c>
      <c r="H640" s="74"/>
      <c r="I640" s="12">
        <f t="shared" si="250"/>
        <v>0</v>
      </c>
      <c r="J640" s="73" t="str">
        <f t="shared" si="227"/>
        <v/>
      </c>
    </row>
    <row r="641" spans="1:10" x14ac:dyDescent="0.3">
      <c r="A641" s="57" t="s">
        <v>869</v>
      </c>
      <c r="B641" s="10" t="s">
        <v>17</v>
      </c>
      <c r="C641" s="11" t="s">
        <v>870</v>
      </c>
      <c r="D641" s="12">
        <v>4</v>
      </c>
      <c r="E641" s="12">
        <v>37.520000000000003</v>
      </c>
      <c r="F641" s="12">
        <f t="shared" si="248"/>
        <v>150.08000000000001</v>
      </c>
      <c r="G641" s="60">
        <f t="shared" si="249"/>
        <v>4</v>
      </c>
      <c r="H641" s="74"/>
      <c r="I641" s="12">
        <f t="shared" si="250"/>
        <v>0</v>
      </c>
      <c r="J641" s="73" t="str">
        <f t="shared" si="227"/>
        <v/>
      </c>
    </row>
    <row r="642" spans="1:10" x14ac:dyDescent="0.3">
      <c r="A642" s="57" t="s">
        <v>871</v>
      </c>
      <c r="B642" s="10" t="s">
        <v>377</v>
      </c>
      <c r="C642" s="11" t="s">
        <v>872</v>
      </c>
      <c r="D642" s="12">
        <v>10</v>
      </c>
      <c r="E642" s="12">
        <v>742</v>
      </c>
      <c r="F642" s="12">
        <f t="shared" si="248"/>
        <v>7420</v>
      </c>
      <c r="G642" s="60">
        <f t="shared" si="249"/>
        <v>10</v>
      </c>
      <c r="H642" s="74"/>
      <c r="I642" s="12">
        <f t="shared" si="250"/>
        <v>0</v>
      </c>
      <c r="J642" s="73" t="str">
        <f t="shared" si="227"/>
        <v/>
      </c>
    </row>
    <row r="643" spans="1:10" x14ac:dyDescent="0.3">
      <c r="A643" s="57" t="s">
        <v>873</v>
      </c>
      <c r="B643" s="10" t="s">
        <v>377</v>
      </c>
      <c r="C643" s="11" t="s">
        <v>874</v>
      </c>
      <c r="D643" s="12">
        <v>3</v>
      </c>
      <c r="E643" s="12">
        <v>954</v>
      </c>
      <c r="F643" s="12">
        <f t="shared" si="248"/>
        <v>2862</v>
      </c>
      <c r="G643" s="60">
        <f t="shared" si="249"/>
        <v>3</v>
      </c>
      <c r="H643" s="74"/>
      <c r="I643" s="12">
        <f t="shared" si="250"/>
        <v>0</v>
      </c>
      <c r="J643" s="73" t="str">
        <f t="shared" si="227"/>
        <v/>
      </c>
    </row>
    <row r="644" spans="1:10" x14ac:dyDescent="0.3">
      <c r="A644" s="57" t="s">
        <v>875</v>
      </c>
      <c r="B644" s="10" t="s">
        <v>475</v>
      </c>
      <c r="C644" s="11" t="s">
        <v>876</v>
      </c>
      <c r="D644" s="12">
        <v>8.4</v>
      </c>
      <c r="E644" s="12">
        <v>1116.8800000000001</v>
      </c>
      <c r="F644" s="12">
        <f t="shared" si="248"/>
        <v>9381.7900000000009</v>
      </c>
      <c r="G644" s="60">
        <f t="shared" si="249"/>
        <v>8.4</v>
      </c>
      <c r="H644" s="74"/>
      <c r="I644" s="12">
        <f t="shared" si="250"/>
        <v>0</v>
      </c>
      <c r="J644" s="73" t="str">
        <f t="shared" si="227"/>
        <v/>
      </c>
    </row>
    <row r="645" spans="1:10" ht="20.399999999999999" x14ac:dyDescent="0.3">
      <c r="A645" s="57" t="s">
        <v>877</v>
      </c>
      <c r="B645" s="10" t="s">
        <v>475</v>
      </c>
      <c r="C645" s="11" t="s">
        <v>878</v>
      </c>
      <c r="D645" s="12">
        <v>2.1</v>
      </c>
      <c r="E645" s="12">
        <v>1988.19</v>
      </c>
      <c r="F645" s="12">
        <f t="shared" si="248"/>
        <v>4175.2</v>
      </c>
      <c r="G645" s="60">
        <f t="shared" si="249"/>
        <v>2.1</v>
      </c>
      <c r="H645" s="74"/>
      <c r="I645" s="12">
        <f t="shared" si="250"/>
        <v>0</v>
      </c>
      <c r="J645" s="73" t="str">
        <f t="shared" si="227"/>
        <v/>
      </c>
    </row>
    <row r="646" spans="1:10" x14ac:dyDescent="0.3">
      <c r="A646" s="75"/>
      <c r="B646" s="13"/>
      <c r="C646" s="14" t="s">
        <v>879</v>
      </c>
      <c r="D646" s="12">
        <v>1</v>
      </c>
      <c r="E646" s="15">
        <f>SUM(F634:F645)</f>
        <v>60747.24</v>
      </c>
      <c r="F646" s="15">
        <f t="shared" si="248"/>
        <v>60747.24</v>
      </c>
      <c r="G646" s="12">
        <v>1</v>
      </c>
      <c r="H646" s="15">
        <f>SUM(I634:I645)</f>
        <v>0</v>
      </c>
      <c r="I646" s="15">
        <f t="shared" si="250"/>
        <v>0</v>
      </c>
      <c r="J646" s="73" t="str">
        <f t="shared" si="227"/>
        <v/>
      </c>
    </row>
    <row r="647" spans="1:10" x14ac:dyDescent="0.3">
      <c r="A647" s="75"/>
      <c r="B647" s="13"/>
      <c r="C647" s="14" t="s">
        <v>880</v>
      </c>
      <c r="D647" s="25">
        <v>1</v>
      </c>
      <c r="E647" s="15">
        <f>F5+F19+F33+F352+F360+F538+F548+F616+F633</f>
        <v>940710.96</v>
      </c>
      <c r="F647" s="15">
        <f t="shared" si="248"/>
        <v>940710.96</v>
      </c>
      <c r="G647" s="25">
        <v>1</v>
      </c>
      <c r="H647" s="15">
        <f>I5+I19+I33+I352+I360+I538+I548+I616+I633</f>
        <v>35000</v>
      </c>
      <c r="I647" s="15">
        <f t="shared" si="250"/>
        <v>35000</v>
      </c>
      <c r="J647" s="73" t="str">
        <f t="shared" ref="J647:J710" si="251">IF(AND(H647&lt;&gt;"",H647&gt;E647),"VALOR MAYOR DEL PERMITIDO","")</f>
        <v/>
      </c>
    </row>
    <row r="648" spans="1:10" x14ac:dyDescent="0.3">
      <c r="A648" s="63" t="s">
        <v>881</v>
      </c>
      <c r="B648" s="3" t="s">
        <v>5</v>
      </c>
      <c r="C648" s="4" t="s">
        <v>882</v>
      </c>
      <c r="D648" s="5">
        <f t="shared" ref="D648:I648" si="252">D877</f>
        <v>1</v>
      </c>
      <c r="E648" s="6">
        <f t="shared" si="252"/>
        <v>6928350.6299999999</v>
      </c>
      <c r="F648" s="6">
        <f t="shared" si="252"/>
        <v>6928350.6299999999</v>
      </c>
      <c r="G648" s="5">
        <f t="shared" si="252"/>
        <v>1</v>
      </c>
      <c r="H648" s="6">
        <f t="shared" si="252"/>
        <v>154980.07999999999</v>
      </c>
      <c r="I648" s="6">
        <f t="shared" si="252"/>
        <v>154980.07999999999</v>
      </c>
      <c r="J648" s="73" t="str">
        <f t="shared" si="251"/>
        <v/>
      </c>
    </row>
    <row r="649" spans="1:10" x14ac:dyDescent="0.3">
      <c r="A649" s="64" t="s">
        <v>883</v>
      </c>
      <c r="B649" s="7" t="s">
        <v>5</v>
      </c>
      <c r="C649" s="8" t="s">
        <v>884</v>
      </c>
      <c r="D649" s="9">
        <f t="shared" ref="D649:I649" si="253">D665</f>
        <v>1</v>
      </c>
      <c r="E649" s="9">
        <f t="shared" si="253"/>
        <v>324434.86</v>
      </c>
      <c r="F649" s="9">
        <f t="shared" si="253"/>
        <v>324434.86</v>
      </c>
      <c r="G649" s="9">
        <f t="shared" si="253"/>
        <v>1</v>
      </c>
      <c r="H649" s="9">
        <f t="shared" si="253"/>
        <v>20000</v>
      </c>
      <c r="I649" s="9">
        <f t="shared" si="253"/>
        <v>20000</v>
      </c>
      <c r="J649" s="73" t="str">
        <f t="shared" si="251"/>
        <v/>
      </c>
    </row>
    <row r="650" spans="1:10" x14ac:dyDescent="0.3">
      <c r="A650" s="57" t="s">
        <v>885</v>
      </c>
      <c r="B650" s="10" t="s">
        <v>10</v>
      </c>
      <c r="C650" s="11" t="s">
        <v>886</v>
      </c>
      <c r="D650" s="12">
        <v>42</v>
      </c>
      <c r="E650" s="12">
        <v>636</v>
      </c>
      <c r="F650" s="12">
        <f t="shared" ref="F650:F665" si="254">ROUND(D650*E650,2)</f>
        <v>26712</v>
      </c>
      <c r="G650" s="60">
        <f t="shared" ref="G650:G664" si="255">D650</f>
        <v>42</v>
      </c>
      <c r="H650" s="74"/>
      <c r="I650" s="12">
        <f t="shared" ref="I650:I665" si="256">ROUND(G650*H650,2)</f>
        <v>0</v>
      </c>
      <c r="J650" s="73" t="str">
        <f t="shared" si="251"/>
        <v/>
      </c>
    </row>
    <row r="651" spans="1:10" x14ac:dyDescent="0.3">
      <c r="A651" s="57" t="s">
        <v>887</v>
      </c>
      <c r="B651" s="10" t="s">
        <v>10</v>
      </c>
      <c r="C651" s="11" t="s">
        <v>888</v>
      </c>
      <c r="D651" s="12">
        <v>1</v>
      </c>
      <c r="E651" s="12">
        <v>290.87</v>
      </c>
      <c r="F651" s="12">
        <f t="shared" si="254"/>
        <v>290.87</v>
      </c>
      <c r="G651" s="60">
        <f t="shared" si="255"/>
        <v>1</v>
      </c>
      <c r="H651" s="74"/>
      <c r="I651" s="12">
        <f t="shared" si="256"/>
        <v>0</v>
      </c>
      <c r="J651" s="73" t="str">
        <f t="shared" si="251"/>
        <v/>
      </c>
    </row>
    <row r="652" spans="1:10" x14ac:dyDescent="0.3">
      <c r="A652" s="57" t="s">
        <v>889</v>
      </c>
      <c r="B652" s="10" t="s">
        <v>10</v>
      </c>
      <c r="C652" s="11" t="s">
        <v>890</v>
      </c>
      <c r="D652" s="12">
        <v>2</v>
      </c>
      <c r="E652" s="12">
        <v>692.64</v>
      </c>
      <c r="F652" s="12">
        <f t="shared" si="254"/>
        <v>1385.28</v>
      </c>
      <c r="G652" s="60">
        <f t="shared" si="255"/>
        <v>2</v>
      </c>
      <c r="H652" s="74"/>
      <c r="I652" s="12">
        <f t="shared" si="256"/>
        <v>0</v>
      </c>
      <c r="J652" s="73" t="str">
        <f t="shared" si="251"/>
        <v/>
      </c>
    </row>
    <row r="653" spans="1:10" x14ac:dyDescent="0.3">
      <c r="A653" s="57" t="s">
        <v>891</v>
      </c>
      <c r="B653" s="10" t="s">
        <v>10</v>
      </c>
      <c r="C653" s="11" t="s">
        <v>892</v>
      </c>
      <c r="D653" s="12">
        <v>1</v>
      </c>
      <c r="E653" s="12">
        <v>407.29</v>
      </c>
      <c r="F653" s="12">
        <f t="shared" si="254"/>
        <v>407.29</v>
      </c>
      <c r="G653" s="60">
        <f t="shared" si="255"/>
        <v>1</v>
      </c>
      <c r="H653" s="74"/>
      <c r="I653" s="12">
        <f t="shared" si="256"/>
        <v>0</v>
      </c>
      <c r="J653" s="73" t="str">
        <f t="shared" si="251"/>
        <v/>
      </c>
    </row>
    <row r="654" spans="1:10" x14ac:dyDescent="0.3">
      <c r="A654" s="57" t="s">
        <v>893</v>
      </c>
      <c r="B654" s="10" t="s">
        <v>10</v>
      </c>
      <c r="C654" s="11" t="s">
        <v>894</v>
      </c>
      <c r="D654" s="12">
        <v>9</v>
      </c>
      <c r="E654" s="12">
        <v>969.69</v>
      </c>
      <c r="F654" s="12">
        <f t="shared" si="254"/>
        <v>8727.2099999999991</v>
      </c>
      <c r="G654" s="60">
        <f t="shared" si="255"/>
        <v>9</v>
      </c>
      <c r="H654" s="74"/>
      <c r="I654" s="12">
        <f t="shared" si="256"/>
        <v>0</v>
      </c>
      <c r="J654" s="73" t="str">
        <f t="shared" si="251"/>
        <v/>
      </c>
    </row>
    <row r="655" spans="1:10" x14ac:dyDescent="0.3">
      <c r="A655" s="57" t="s">
        <v>895</v>
      </c>
      <c r="B655" s="10" t="s">
        <v>22</v>
      </c>
      <c r="C655" s="11" t="s">
        <v>896</v>
      </c>
      <c r="D655" s="12">
        <v>415.7</v>
      </c>
      <c r="E655" s="12">
        <v>12.11</v>
      </c>
      <c r="F655" s="12">
        <f t="shared" si="254"/>
        <v>5034.13</v>
      </c>
      <c r="G655" s="60">
        <f t="shared" si="255"/>
        <v>415.7</v>
      </c>
      <c r="H655" s="74"/>
      <c r="I655" s="12">
        <f t="shared" si="256"/>
        <v>0</v>
      </c>
      <c r="J655" s="73" t="str">
        <f t="shared" si="251"/>
        <v/>
      </c>
    </row>
    <row r="656" spans="1:10" x14ac:dyDescent="0.3">
      <c r="A656" s="57" t="s">
        <v>897</v>
      </c>
      <c r="B656" s="10" t="s">
        <v>22</v>
      </c>
      <c r="C656" s="11" t="s">
        <v>898</v>
      </c>
      <c r="D656" s="12">
        <v>4102</v>
      </c>
      <c r="E656" s="12">
        <v>29.16</v>
      </c>
      <c r="F656" s="12">
        <f t="shared" si="254"/>
        <v>119614.32</v>
      </c>
      <c r="G656" s="60">
        <f t="shared" si="255"/>
        <v>4102</v>
      </c>
      <c r="H656" s="74"/>
      <c r="I656" s="12">
        <f t="shared" si="256"/>
        <v>0</v>
      </c>
      <c r="J656" s="73" t="str">
        <f t="shared" si="251"/>
        <v/>
      </c>
    </row>
    <row r="657" spans="1:10" ht="20.399999999999999" x14ac:dyDescent="0.3">
      <c r="A657" s="57" t="s">
        <v>899</v>
      </c>
      <c r="B657" s="10" t="s">
        <v>22</v>
      </c>
      <c r="C657" s="11" t="s">
        <v>900</v>
      </c>
      <c r="D657" s="12">
        <v>1366</v>
      </c>
      <c r="E657" s="12">
        <v>14.95</v>
      </c>
      <c r="F657" s="12">
        <f t="shared" si="254"/>
        <v>20421.7</v>
      </c>
      <c r="G657" s="60">
        <f t="shared" si="255"/>
        <v>1366</v>
      </c>
      <c r="H657" s="74"/>
      <c r="I657" s="12">
        <f t="shared" si="256"/>
        <v>0</v>
      </c>
      <c r="J657" s="73" t="str">
        <f t="shared" si="251"/>
        <v/>
      </c>
    </row>
    <row r="658" spans="1:10" ht="20.399999999999999" x14ac:dyDescent="0.3">
      <c r="A658" s="57" t="s">
        <v>901</v>
      </c>
      <c r="B658" s="10" t="s">
        <v>22</v>
      </c>
      <c r="C658" s="11" t="s">
        <v>902</v>
      </c>
      <c r="D658" s="12">
        <v>100</v>
      </c>
      <c r="E658" s="12">
        <v>19.04</v>
      </c>
      <c r="F658" s="12">
        <f t="shared" si="254"/>
        <v>1904</v>
      </c>
      <c r="G658" s="60">
        <f t="shared" si="255"/>
        <v>100</v>
      </c>
      <c r="H658" s="74"/>
      <c r="I658" s="12">
        <f t="shared" si="256"/>
        <v>0</v>
      </c>
      <c r="J658" s="73" t="str">
        <f t="shared" si="251"/>
        <v/>
      </c>
    </row>
    <row r="659" spans="1:10" x14ac:dyDescent="0.3">
      <c r="A659" s="57" t="s">
        <v>903</v>
      </c>
      <c r="B659" s="10" t="s">
        <v>10</v>
      </c>
      <c r="C659" s="11" t="s">
        <v>904</v>
      </c>
      <c r="D659" s="12">
        <v>19</v>
      </c>
      <c r="E659" s="12">
        <v>3331.35</v>
      </c>
      <c r="F659" s="12">
        <f t="shared" si="254"/>
        <v>63295.65</v>
      </c>
      <c r="G659" s="60">
        <f t="shared" si="255"/>
        <v>19</v>
      </c>
      <c r="H659" s="74"/>
      <c r="I659" s="12">
        <f t="shared" si="256"/>
        <v>0</v>
      </c>
      <c r="J659" s="73" t="str">
        <f t="shared" si="251"/>
        <v/>
      </c>
    </row>
    <row r="660" spans="1:10" x14ac:dyDescent="0.3">
      <c r="A660" s="57" t="s">
        <v>905</v>
      </c>
      <c r="B660" s="10" t="s">
        <v>22</v>
      </c>
      <c r="C660" s="11" t="s">
        <v>906</v>
      </c>
      <c r="D660" s="12">
        <v>3797</v>
      </c>
      <c r="E660" s="12">
        <v>3.63</v>
      </c>
      <c r="F660" s="12">
        <f t="shared" si="254"/>
        <v>13783.11</v>
      </c>
      <c r="G660" s="60">
        <f t="shared" si="255"/>
        <v>3797</v>
      </c>
      <c r="H660" s="74"/>
      <c r="I660" s="12">
        <f t="shared" si="256"/>
        <v>0</v>
      </c>
      <c r="J660" s="73" t="str">
        <f t="shared" si="251"/>
        <v/>
      </c>
    </row>
    <row r="661" spans="1:10" x14ac:dyDescent="0.3">
      <c r="A661" s="57" t="s">
        <v>907</v>
      </c>
      <c r="B661" s="10" t="s">
        <v>22</v>
      </c>
      <c r="C661" s="11" t="s">
        <v>908</v>
      </c>
      <c r="D661" s="12">
        <v>266</v>
      </c>
      <c r="E661" s="12">
        <v>118.55</v>
      </c>
      <c r="F661" s="12">
        <f t="shared" si="254"/>
        <v>31534.3</v>
      </c>
      <c r="G661" s="60">
        <f t="shared" si="255"/>
        <v>266</v>
      </c>
      <c r="H661" s="74"/>
      <c r="I661" s="12">
        <f t="shared" si="256"/>
        <v>0</v>
      </c>
      <c r="J661" s="73" t="str">
        <f t="shared" si="251"/>
        <v/>
      </c>
    </row>
    <row r="662" spans="1:10" x14ac:dyDescent="0.3">
      <c r="A662" s="57" t="s">
        <v>909</v>
      </c>
      <c r="B662" s="10" t="s">
        <v>10</v>
      </c>
      <c r="C662" s="11" t="s">
        <v>910</v>
      </c>
      <c r="D662" s="12">
        <v>1</v>
      </c>
      <c r="E662" s="12">
        <v>5300</v>
      </c>
      <c r="F662" s="12">
        <f t="shared" si="254"/>
        <v>5300</v>
      </c>
      <c r="G662" s="60">
        <f t="shared" si="255"/>
        <v>1</v>
      </c>
      <c r="H662" s="74"/>
      <c r="I662" s="12">
        <f t="shared" si="256"/>
        <v>0</v>
      </c>
      <c r="J662" s="73" t="str">
        <f t="shared" si="251"/>
        <v/>
      </c>
    </row>
    <row r="663" spans="1:10" ht="20.399999999999999" x14ac:dyDescent="0.3">
      <c r="A663" s="57" t="s">
        <v>911</v>
      </c>
      <c r="B663" s="10" t="s">
        <v>10</v>
      </c>
      <c r="C663" s="11" t="s">
        <v>912</v>
      </c>
      <c r="D663" s="12">
        <v>5</v>
      </c>
      <c r="E663" s="12">
        <v>1205</v>
      </c>
      <c r="F663" s="12">
        <f t="shared" si="254"/>
        <v>6025</v>
      </c>
      <c r="G663" s="60">
        <f t="shared" si="255"/>
        <v>5</v>
      </c>
      <c r="H663" s="74"/>
      <c r="I663" s="12">
        <f t="shared" si="256"/>
        <v>0</v>
      </c>
      <c r="J663" s="73" t="str">
        <f t="shared" si="251"/>
        <v/>
      </c>
    </row>
    <row r="664" spans="1:10" x14ac:dyDescent="0.3">
      <c r="A664" s="57" t="s">
        <v>913</v>
      </c>
      <c r="B664" s="10" t="s">
        <v>35</v>
      </c>
      <c r="C664" s="11" t="s">
        <v>914</v>
      </c>
      <c r="D664" s="12">
        <v>1</v>
      </c>
      <c r="E664" s="12">
        <v>20000</v>
      </c>
      <c r="F664" s="12">
        <f t="shared" si="254"/>
        <v>20000</v>
      </c>
      <c r="G664" s="60">
        <f t="shared" si="255"/>
        <v>1</v>
      </c>
      <c r="H664" s="12">
        <v>20000</v>
      </c>
      <c r="I664" s="12">
        <f t="shared" si="256"/>
        <v>20000</v>
      </c>
      <c r="J664" s="73" t="str">
        <f t="shared" si="251"/>
        <v/>
      </c>
    </row>
    <row r="665" spans="1:10" x14ac:dyDescent="0.3">
      <c r="A665" s="75"/>
      <c r="B665" s="13"/>
      <c r="C665" s="14" t="s">
        <v>915</v>
      </c>
      <c r="D665" s="12">
        <v>1</v>
      </c>
      <c r="E665" s="15">
        <f>SUM(F650:F664)</f>
        <v>324434.86</v>
      </c>
      <c r="F665" s="15">
        <f t="shared" si="254"/>
        <v>324434.86</v>
      </c>
      <c r="G665" s="12">
        <v>1</v>
      </c>
      <c r="H665" s="15">
        <f>SUM(I650:I664)</f>
        <v>20000</v>
      </c>
      <c r="I665" s="15">
        <f t="shared" si="256"/>
        <v>20000</v>
      </c>
      <c r="J665" s="73" t="str">
        <f t="shared" si="251"/>
        <v/>
      </c>
    </row>
    <row r="666" spans="1:10" x14ac:dyDescent="0.3">
      <c r="A666" s="64" t="s">
        <v>916</v>
      </c>
      <c r="B666" s="7" t="s">
        <v>5</v>
      </c>
      <c r="C666" s="8" t="s">
        <v>917</v>
      </c>
      <c r="D666" s="9">
        <f t="shared" ref="D666:I666" si="257">D714</f>
        <v>1</v>
      </c>
      <c r="E666" s="9">
        <f t="shared" si="257"/>
        <v>1171667.3899999999</v>
      </c>
      <c r="F666" s="9">
        <f t="shared" si="257"/>
        <v>1171667.3899999999</v>
      </c>
      <c r="G666" s="9">
        <f t="shared" si="257"/>
        <v>1</v>
      </c>
      <c r="H666" s="9">
        <f t="shared" si="257"/>
        <v>25000</v>
      </c>
      <c r="I666" s="9">
        <f t="shared" si="257"/>
        <v>25000</v>
      </c>
      <c r="J666" s="73" t="str">
        <f t="shared" si="251"/>
        <v/>
      </c>
    </row>
    <row r="667" spans="1:10" x14ac:dyDescent="0.3">
      <c r="A667" s="65" t="s">
        <v>918</v>
      </c>
      <c r="B667" s="16" t="s">
        <v>5</v>
      </c>
      <c r="C667" s="17" t="s">
        <v>919</v>
      </c>
      <c r="D667" s="18">
        <f t="shared" ref="D667:I667" si="258">D670</f>
        <v>1</v>
      </c>
      <c r="E667" s="18">
        <f t="shared" si="258"/>
        <v>23603.15</v>
      </c>
      <c r="F667" s="18">
        <f t="shared" si="258"/>
        <v>23603.15</v>
      </c>
      <c r="G667" s="18">
        <f t="shared" si="258"/>
        <v>1</v>
      </c>
      <c r="H667" s="18">
        <f t="shared" si="258"/>
        <v>0</v>
      </c>
      <c r="I667" s="18">
        <f t="shared" si="258"/>
        <v>0</v>
      </c>
      <c r="J667" s="73" t="str">
        <f t="shared" si="251"/>
        <v/>
      </c>
    </row>
    <row r="668" spans="1:10" x14ac:dyDescent="0.3">
      <c r="A668" s="57" t="s">
        <v>920</v>
      </c>
      <c r="B668" s="10" t="s">
        <v>10</v>
      </c>
      <c r="C668" s="11" t="s">
        <v>921</v>
      </c>
      <c r="D668" s="12">
        <v>2</v>
      </c>
      <c r="E668" s="12">
        <v>2251.16</v>
      </c>
      <c r="F668" s="12">
        <f>ROUND(D668*E668,2)</f>
        <v>4502.32</v>
      </c>
      <c r="G668" s="60">
        <f t="shared" ref="G668:G669" si="259">D668</f>
        <v>2</v>
      </c>
      <c r="H668" s="74"/>
      <c r="I668" s="12">
        <f>ROUND(G668*H668,2)</f>
        <v>0</v>
      </c>
      <c r="J668" s="73" t="str">
        <f t="shared" si="251"/>
        <v/>
      </c>
    </row>
    <row r="669" spans="1:10" x14ac:dyDescent="0.3">
      <c r="A669" s="57" t="s">
        <v>922</v>
      </c>
      <c r="B669" s="10" t="s">
        <v>10</v>
      </c>
      <c r="C669" s="11" t="s">
        <v>923</v>
      </c>
      <c r="D669" s="12">
        <v>7</v>
      </c>
      <c r="E669" s="12">
        <v>2728.69</v>
      </c>
      <c r="F669" s="12">
        <f>ROUND(D669*E669,2)</f>
        <v>19100.830000000002</v>
      </c>
      <c r="G669" s="60">
        <f t="shared" si="259"/>
        <v>7</v>
      </c>
      <c r="H669" s="74"/>
      <c r="I669" s="12">
        <f>ROUND(G669*H669,2)</f>
        <v>0</v>
      </c>
      <c r="J669" s="73" t="str">
        <f t="shared" si="251"/>
        <v/>
      </c>
    </row>
    <row r="670" spans="1:10" x14ac:dyDescent="0.3">
      <c r="A670" s="75"/>
      <c r="B670" s="13"/>
      <c r="C670" s="14" t="s">
        <v>924</v>
      </c>
      <c r="D670" s="12">
        <v>1</v>
      </c>
      <c r="E670" s="15">
        <f>SUM(F668:F669)</f>
        <v>23603.15</v>
      </c>
      <c r="F670" s="15">
        <f>ROUND(D670*E670,2)</f>
        <v>23603.15</v>
      </c>
      <c r="G670" s="12">
        <v>1</v>
      </c>
      <c r="H670" s="15">
        <f>SUM(I668:I669)</f>
        <v>0</v>
      </c>
      <c r="I670" s="15">
        <f>ROUND(G670*H670,2)</f>
        <v>0</v>
      </c>
      <c r="J670" s="73" t="str">
        <f t="shared" si="251"/>
        <v/>
      </c>
    </row>
    <row r="671" spans="1:10" x14ac:dyDescent="0.3">
      <c r="A671" s="65" t="s">
        <v>925</v>
      </c>
      <c r="B671" s="16" t="s">
        <v>5</v>
      </c>
      <c r="C671" s="17" t="s">
        <v>926</v>
      </c>
      <c r="D671" s="18">
        <f t="shared" ref="D671:I671" si="260">D678</f>
        <v>1</v>
      </c>
      <c r="E671" s="18">
        <f t="shared" si="260"/>
        <v>90671.91</v>
      </c>
      <c r="F671" s="18">
        <f t="shared" si="260"/>
        <v>90671.91</v>
      </c>
      <c r="G671" s="18">
        <f t="shared" si="260"/>
        <v>1</v>
      </c>
      <c r="H671" s="18">
        <f t="shared" si="260"/>
        <v>0</v>
      </c>
      <c r="I671" s="18">
        <f t="shared" si="260"/>
        <v>0</v>
      </c>
      <c r="J671" s="73" t="str">
        <f t="shared" si="251"/>
        <v/>
      </c>
    </row>
    <row r="672" spans="1:10" x14ac:dyDescent="0.3">
      <c r="A672" s="57" t="s">
        <v>927</v>
      </c>
      <c r="B672" s="10" t="s">
        <v>22</v>
      </c>
      <c r="C672" s="11" t="s">
        <v>928</v>
      </c>
      <c r="D672" s="12">
        <v>18040</v>
      </c>
      <c r="E672" s="12">
        <v>4.57</v>
      </c>
      <c r="F672" s="12">
        <f t="shared" ref="F672:F678" si="261">ROUND(D672*E672,2)</f>
        <v>82442.8</v>
      </c>
      <c r="G672" s="60">
        <f t="shared" ref="G672:G677" si="262">D672</f>
        <v>18040</v>
      </c>
      <c r="H672" s="74"/>
      <c r="I672" s="12">
        <f t="shared" ref="I672:I678" si="263">ROUND(G672*H672,2)</f>
        <v>0</v>
      </c>
      <c r="J672" s="73" t="str">
        <f t="shared" si="251"/>
        <v/>
      </c>
    </row>
    <row r="673" spans="1:10" x14ac:dyDescent="0.3">
      <c r="A673" s="57" t="s">
        <v>929</v>
      </c>
      <c r="B673" s="10" t="s">
        <v>22</v>
      </c>
      <c r="C673" s="11" t="s">
        <v>930</v>
      </c>
      <c r="D673" s="12">
        <v>360.8</v>
      </c>
      <c r="E673" s="12">
        <v>15.49</v>
      </c>
      <c r="F673" s="12">
        <f t="shared" si="261"/>
        <v>5588.79</v>
      </c>
      <c r="G673" s="60">
        <f t="shared" si="262"/>
        <v>360.8</v>
      </c>
      <c r="H673" s="74"/>
      <c r="I673" s="12">
        <f t="shared" si="263"/>
        <v>0</v>
      </c>
      <c r="J673" s="73" t="str">
        <f t="shared" si="251"/>
        <v/>
      </c>
    </row>
    <row r="674" spans="1:10" x14ac:dyDescent="0.3">
      <c r="A674" s="57" t="s">
        <v>931</v>
      </c>
      <c r="B674" s="10" t="s">
        <v>22</v>
      </c>
      <c r="C674" s="11" t="s">
        <v>932</v>
      </c>
      <c r="D674" s="12">
        <v>100</v>
      </c>
      <c r="E674" s="12">
        <v>6.59</v>
      </c>
      <c r="F674" s="12">
        <f t="shared" si="261"/>
        <v>659</v>
      </c>
      <c r="G674" s="60">
        <f t="shared" si="262"/>
        <v>100</v>
      </c>
      <c r="H674" s="74"/>
      <c r="I674" s="12">
        <f t="shared" si="263"/>
        <v>0</v>
      </c>
      <c r="J674" s="73" t="str">
        <f t="shared" si="251"/>
        <v/>
      </c>
    </row>
    <row r="675" spans="1:10" x14ac:dyDescent="0.3">
      <c r="A675" s="57" t="s">
        <v>933</v>
      </c>
      <c r="B675" s="10" t="s">
        <v>22</v>
      </c>
      <c r="C675" s="11" t="s">
        <v>934</v>
      </c>
      <c r="D675" s="12">
        <v>50</v>
      </c>
      <c r="E675" s="12">
        <v>22</v>
      </c>
      <c r="F675" s="12">
        <f t="shared" si="261"/>
        <v>1100</v>
      </c>
      <c r="G675" s="60">
        <f t="shared" si="262"/>
        <v>50</v>
      </c>
      <c r="H675" s="74"/>
      <c r="I675" s="12">
        <f t="shared" si="263"/>
        <v>0</v>
      </c>
      <c r="J675" s="73" t="str">
        <f t="shared" si="251"/>
        <v/>
      </c>
    </row>
    <row r="676" spans="1:10" x14ac:dyDescent="0.3">
      <c r="A676" s="57" t="s">
        <v>935</v>
      </c>
      <c r="B676" s="10" t="s">
        <v>22</v>
      </c>
      <c r="C676" s="11" t="s">
        <v>936</v>
      </c>
      <c r="D676" s="12">
        <v>158</v>
      </c>
      <c r="E676" s="12">
        <v>4.16</v>
      </c>
      <c r="F676" s="12">
        <f t="shared" si="261"/>
        <v>657.28</v>
      </c>
      <c r="G676" s="60">
        <f t="shared" si="262"/>
        <v>158</v>
      </c>
      <c r="H676" s="74"/>
      <c r="I676" s="12">
        <f t="shared" si="263"/>
        <v>0</v>
      </c>
      <c r="J676" s="73" t="str">
        <f t="shared" si="251"/>
        <v/>
      </c>
    </row>
    <row r="677" spans="1:10" x14ac:dyDescent="0.3">
      <c r="A677" s="57" t="s">
        <v>937</v>
      </c>
      <c r="B677" s="10" t="s">
        <v>22</v>
      </c>
      <c r="C677" s="11" t="s">
        <v>938</v>
      </c>
      <c r="D677" s="12">
        <v>15.8</v>
      </c>
      <c r="E677" s="12">
        <v>14.18</v>
      </c>
      <c r="F677" s="12">
        <f t="shared" si="261"/>
        <v>224.04</v>
      </c>
      <c r="G677" s="60">
        <f t="shared" si="262"/>
        <v>15.8</v>
      </c>
      <c r="H677" s="74"/>
      <c r="I677" s="12">
        <f t="shared" si="263"/>
        <v>0</v>
      </c>
      <c r="J677" s="73" t="str">
        <f t="shared" si="251"/>
        <v/>
      </c>
    </row>
    <row r="678" spans="1:10" x14ac:dyDescent="0.3">
      <c r="A678" s="75"/>
      <c r="B678" s="13"/>
      <c r="C678" s="14" t="s">
        <v>939</v>
      </c>
      <c r="D678" s="12">
        <v>1</v>
      </c>
      <c r="E678" s="15">
        <f>SUM(F672:F677)</f>
        <v>90671.91</v>
      </c>
      <c r="F678" s="15">
        <f t="shared" si="261"/>
        <v>90671.91</v>
      </c>
      <c r="G678" s="12">
        <v>1</v>
      </c>
      <c r="H678" s="15">
        <f>SUM(I672:I677)</f>
        <v>0</v>
      </c>
      <c r="I678" s="15">
        <f t="shared" si="263"/>
        <v>0</v>
      </c>
      <c r="J678" s="73" t="str">
        <f t="shared" si="251"/>
        <v/>
      </c>
    </row>
    <row r="679" spans="1:10" x14ac:dyDescent="0.3">
      <c r="A679" s="65" t="s">
        <v>940</v>
      </c>
      <c r="B679" s="16" t="s">
        <v>5</v>
      </c>
      <c r="C679" s="17" t="s">
        <v>941</v>
      </c>
      <c r="D679" s="18">
        <f t="shared" ref="D679:I679" si="264">D708</f>
        <v>1</v>
      </c>
      <c r="E679" s="18">
        <f t="shared" si="264"/>
        <v>1032172.05</v>
      </c>
      <c r="F679" s="18">
        <f t="shared" si="264"/>
        <v>1032172.05</v>
      </c>
      <c r="G679" s="18">
        <f t="shared" si="264"/>
        <v>1</v>
      </c>
      <c r="H679" s="18">
        <f t="shared" si="264"/>
        <v>0</v>
      </c>
      <c r="I679" s="18">
        <f t="shared" si="264"/>
        <v>0</v>
      </c>
      <c r="J679" s="73" t="str">
        <f t="shared" si="251"/>
        <v/>
      </c>
    </row>
    <row r="680" spans="1:10" x14ac:dyDescent="0.3">
      <c r="A680" s="66" t="s">
        <v>942</v>
      </c>
      <c r="B680" s="19" t="s">
        <v>5</v>
      </c>
      <c r="C680" s="20" t="s">
        <v>943</v>
      </c>
      <c r="D680" s="21">
        <f t="shared" ref="D680:I680" si="265">D690</f>
        <v>1</v>
      </c>
      <c r="E680" s="21">
        <f t="shared" si="265"/>
        <v>38432.33</v>
      </c>
      <c r="F680" s="21">
        <f t="shared" si="265"/>
        <v>38432.33</v>
      </c>
      <c r="G680" s="21">
        <f t="shared" si="265"/>
        <v>1</v>
      </c>
      <c r="H680" s="21">
        <f t="shared" si="265"/>
        <v>0</v>
      </c>
      <c r="I680" s="21">
        <f t="shared" si="265"/>
        <v>0</v>
      </c>
      <c r="J680" s="73" t="str">
        <f t="shared" si="251"/>
        <v/>
      </c>
    </row>
    <row r="681" spans="1:10" x14ac:dyDescent="0.3">
      <c r="A681" s="57" t="s">
        <v>944</v>
      </c>
      <c r="B681" s="10" t="s">
        <v>22</v>
      </c>
      <c r="C681" s="11" t="s">
        <v>945</v>
      </c>
      <c r="D681" s="12">
        <v>120</v>
      </c>
      <c r="E681" s="12">
        <v>7.1</v>
      </c>
      <c r="F681" s="12">
        <f t="shared" ref="F681:F690" si="266">ROUND(D681*E681,2)</f>
        <v>852</v>
      </c>
      <c r="G681" s="60">
        <f t="shared" ref="G681:G689" si="267">D681</f>
        <v>120</v>
      </c>
      <c r="H681" s="74"/>
      <c r="I681" s="12">
        <f t="shared" ref="I681:I690" si="268">ROUND(G681*H681,2)</f>
        <v>0</v>
      </c>
      <c r="J681" s="73" t="str">
        <f t="shared" si="251"/>
        <v/>
      </c>
    </row>
    <row r="682" spans="1:10" x14ac:dyDescent="0.3">
      <c r="A682" s="57" t="s">
        <v>946</v>
      </c>
      <c r="B682" s="10" t="s">
        <v>10</v>
      </c>
      <c r="C682" s="11" t="s">
        <v>947</v>
      </c>
      <c r="D682" s="12">
        <v>2615</v>
      </c>
      <c r="E682" s="12">
        <v>10.18</v>
      </c>
      <c r="F682" s="12">
        <f t="shared" si="266"/>
        <v>26620.7</v>
      </c>
      <c r="G682" s="60">
        <f t="shared" si="267"/>
        <v>2615</v>
      </c>
      <c r="H682" s="74"/>
      <c r="I682" s="12">
        <f t="shared" si="268"/>
        <v>0</v>
      </c>
      <c r="J682" s="73" t="str">
        <f t="shared" si="251"/>
        <v/>
      </c>
    </row>
    <row r="683" spans="1:10" x14ac:dyDescent="0.3">
      <c r="A683" s="57" t="s">
        <v>948</v>
      </c>
      <c r="B683" s="10" t="s">
        <v>10</v>
      </c>
      <c r="C683" s="11" t="s">
        <v>949</v>
      </c>
      <c r="D683" s="12">
        <v>47</v>
      </c>
      <c r="E683" s="12">
        <v>53.17</v>
      </c>
      <c r="F683" s="12">
        <f t="shared" si="266"/>
        <v>2498.9899999999998</v>
      </c>
      <c r="G683" s="60">
        <f t="shared" si="267"/>
        <v>47</v>
      </c>
      <c r="H683" s="74"/>
      <c r="I683" s="12">
        <f t="shared" si="268"/>
        <v>0</v>
      </c>
      <c r="J683" s="73" t="str">
        <f t="shared" si="251"/>
        <v/>
      </c>
    </row>
    <row r="684" spans="1:10" x14ac:dyDescent="0.3">
      <c r="A684" s="57" t="s">
        <v>950</v>
      </c>
      <c r="B684" s="10" t="s">
        <v>10</v>
      </c>
      <c r="C684" s="11" t="s">
        <v>951</v>
      </c>
      <c r="D684" s="12">
        <v>189</v>
      </c>
      <c r="E684" s="12">
        <v>13.76</v>
      </c>
      <c r="F684" s="12">
        <f t="shared" si="266"/>
        <v>2600.64</v>
      </c>
      <c r="G684" s="60">
        <f t="shared" si="267"/>
        <v>189</v>
      </c>
      <c r="H684" s="74"/>
      <c r="I684" s="12">
        <f t="shared" si="268"/>
        <v>0</v>
      </c>
      <c r="J684" s="73" t="str">
        <f t="shared" si="251"/>
        <v/>
      </c>
    </row>
    <row r="685" spans="1:10" ht="20.399999999999999" x14ac:dyDescent="0.3">
      <c r="A685" s="57" t="s">
        <v>952</v>
      </c>
      <c r="B685" s="10" t="s">
        <v>10</v>
      </c>
      <c r="C685" s="11" t="s">
        <v>953</v>
      </c>
      <c r="D685" s="12">
        <v>4</v>
      </c>
      <c r="E685" s="12">
        <v>75.47</v>
      </c>
      <c r="F685" s="12">
        <f t="shared" si="266"/>
        <v>301.88</v>
      </c>
      <c r="G685" s="60">
        <f t="shared" si="267"/>
        <v>4</v>
      </c>
      <c r="H685" s="74"/>
      <c r="I685" s="12">
        <f t="shared" si="268"/>
        <v>0</v>
      </c>
      <c r="J685" s="73" t="str">
        <f t="shared" si="251"/>
        <v/>
      </c>
    </row>
    <row r="686" spans="1:10" x14ac:dyDescent="0.3">
      <c r="A686" s="57" t="s">
        <v>954</v>
      </c>
      <c r="B686" s="10" t="s">
        <v>10</v>
      </c>
      <c r="C686" s="11" t="s">
        <v>955</v>
      </c>
      <c r="D686" s="12">
        <v>53</v>
      </c>
      <c r="E686" s="12">
        <v>81.16</v>
      </c>
      <c r="F686" s="12">
        <f t="shared" si="266"/>
        <v>4301.4799999999996</v>
      </c>
      <c r="G686" s="60">
        <f t="shared" si="267"/>
        <v>53</v>
      </c>
      <c r="H686" s="74"/>
      <c r="I686" s="12">
        <f t="shared" si="268"/>
        <v>0</v>
      </c>
      <c r="J686" s="73" t="str">
        <f t="shared" si="251"/>
        <v/>
      </c>
    </row>
    <row r="687" spans="1:10" x14ac:dyDescent="0.3">
      <c r="A687" s="57" t="s">
        <v>956</v>
      </c>
      <c r="B687" s="10" t="s">
        <v>10</v>
      </c>
      <c r="C687" s="11" t="s">
        <v>957</v>
      </c>
      <c r="D687" s="12">
        <v>44</v>
      </c>
      <c r="E687" s="12">
        <v>11.94</v>
      </c>
      <c r="F687" s="12">
        <f t="shared" si="266"/>
        <v>525.36</v>
      </c>
      <c r="G687" s="60">
        <f t="shared" si="267"/>
        <v>44</v>
      </c>
      <c r="H687" s="74"/>
      <c r="I687" s="12">
        <f t="shared" si="268"/>
        <v>0</v>
      </c>
      <c r="J687" s="73" t="str">
        <f t="shared" si="251"/>
        <v/>
      </c>
    </row>
    <row r="688" spans="1:10" x14ac:dyDescent="0.3">
      <c r="A688" s="57" t="s">
        <v>958</v>
      </c>
      <c r="B688" s="10" t="s">
        <v>377</v>
      </c>
      <c r="C688" s="11" t="s">
        <v>959</v>
      </c>
      <c r="D688" s="12">
        <v>88</v>
      </c>
      <c r="E688" s="12">
        <v>2.11</v>
      </c>
      <c r="F688" s="12">
        <f t="shared" si="266"/>
        <v>185.68</v>
      </c>
      <c r="G688" s="60">
        <f t="shared" si="267"/>
        <v>88</v>
      </c>
      <c r="H688" s="74"/>
      <c r="I688" s="12">
        <f t="shared" si="268"/>
        <v>0</v>
      </c>
      <c r="J688" s="73" t="str">
        <f t="shared" si="251"/>
        <v/>
      </c>
    </row>
    <row r="689" spans="1:10" x14ac:dyDescent="0.3">
      <c r="A689" s="57" t="s">
        <v>960</v>
      </c>
      <c r="B689" s="10" t="s">
        <v>10</v>
      </c>
      <c r="C689" s="11" t="s">
        <v>961</v>
      </c>
      <c r="D689" s="12">
        <v>44</v>
      </c>
      <c r="E689" s="12">
        <v>12.4</v>
      </c>
      <c r="F689" s="12">
        <f t="shared" si="266"/>
        <v>545.6</v>
      </c>
      <c r="G689" s="60">
        <f t="shared" si="267"/>
        <v>44</v>
      </c>
      <c r="H689" s="74"/>
      <c r="I689" s="12">
        <f t="shared" si="268"/>
        <v>0</v>
      </c>
      <c r="J689" s="73" t="str">
        <f t="shared" si="251"/>
        <v/>
      </c>
    </row>
    <row r="690" spans="1:10" x14ac:dyDescent="0.3">
      <c r="A690" s="75"/>
      <c r="B690" s="13"/>
      <c r="C690" s="14" t="s">
        <v>962</v>
      </c>
      <c r="D690" s="12">
        <v>1</v>
      </c>
      <c r="E690" s="15">
        <f>SUM(F681:F689)</f>
        <v>38432.33</v>
      </c>
      <c r="F690" s="15">
        <f t="shared" si="266"/>
        <v>38432.33</v>
      </c>
      <c r="G690" s="12">
        <v>1</v>
      </c>
      <c r="H690" s="15">
        <f>SUM(I681:I689)</f>
        <v>0</v>
      </c>
      <c r="I690" s="15">
        <f t="shared" si="268"/>
        <v>0</v>
      </c>
      <c r="J690" s="73" t="str">
        <f t="shared" si="251"/>
        <v/>
      </c>
    </row>
    <row r="691" spans="1:10" x14ac:dyDescent="0.3">
      <c r="A691" s="66" t="s">
        <v>963</v>
      </c>
      <c r="B691" s="19" t="s">
        <v>5</v>
      </c>
      <c r="C691" s="20" t="s">
        <v>964</v>
      </c>
      <c r="D691" s="21">
        <f t="shared" ref="D691:I691" si="269">D707</f>
        <v>1</v>
      </c>
      <c r="E691" s="21">
        <f t="shared" si="269"/>
        <v>993739.72</v>
      </c>
      <c r="F691" s="21">
        <f t="shared" si="269"/>
        <v>993739.72</v>
      </c>
      <c r="G691" s="21">
        <f t="shared" si="269"/>
        <v>1</v>
      </c>
      <c r="H691" s="21">
        <f t="shared" si="269"/>
        <v>0</v>
      </c>
      <c r="I691" s="21">
        <f t="shared" si="269"/>
        <v>0</v>
      </c>
      <c r="J691" s="73" t="str">
        <f t="shared" si="251"/>
        <v/>
      </c>
    </row>
    <row r="692" spans="1:10" x14ac:dyDescent="0.3">
      <c r="A692" s="57" t="s">
        <v>965</v>
      </c>
      <c r="B692" s="10" t="s">
        <v>10</v>
      </c>
      <c r="C692" s="11" t="s">
        <v>966</v>
      </c>
      <c r="D692" s="12">
        <v>8243</v>
      </c>
      <c r="E692" s="12">
        <v>6.9</v>
      </c>
      <c r="F692" s="12">
        <f t="shared" ref="F692:F708" si="270">ROUND(D692*E692,2)</f>
        <v>56876.7</v>
      </c>
      <c r="G692" s="60">
        <f t="shared" ref="G692:G706" si="271">D692</f>
        <v>8243</v>
      </c>
      <c r="H692" s="74"/>
      <c r="I692" s="12">
        <f t="shared" ref="I692:I708" si="272">ROUND(G692*H692,2)</f>
        <v>0</v>
      </c>
      <c r="J692" s="73" t="str">
        <f t="shared" si="251"/>
        <v/>
      </c>
    </row>
    <row r="693" spans="1:10" ht="20.399999999999999" x14ac:dyDescent="0.3">
      <c r="A693" s="57" t="s">
        <v>967</v>
      </c>
      <c r="B693" s="10" t="s">
        <v>496</v>
      </c>
      <c r="C693" s="11" t="s">
        <v>968</v>
      </c>
      <c r="D693" s="12">
        <v>5612.28</v>
      </c>
      <c r="E693" s="12">
        <v>74.97</v>
      </c>
      <c r="F693" s="12">
        <f t="shared" si="270"/>
        <v>420752.63</v>
      </c>
      <c r="G693" s="60">
        <f t="shared" si="271"/>
        <v>5612.28</v>
      </c>
      <c r="H693" s="74"/>
      <c r="I693" s="12">
        <f t="shared" si="272"/>
        <v>0</v>
      </c>
      <c r="J693" s="73" t="str">
        <f t="shared" si="251"/>
        <v/>
      </c>
    </row>
    <row r="694" spans="1:10" ht="20.399999999999999" x14ac:dyDescent="0.3">
      <c r="A694" s="57" t="s">
        <v>969</v>
      </c>
      <c r="B694" s="10" t="s">
        <v>970</v>
      </c>
      <c r="C694" s="11" t="s">
        <v>971</v>
      </c>
      <c r="D694" s="12">
        <v>2806.14</v>
      </c>
      <c r="E694" s="12">
        <v>20.82</v>
      </c>
      <c r="F694" s="12">
        <f t="shared" si="270"/>
        <v>58423.83</v>
      </c>
      <c r="G694" s="60">
        <f t="shared" si="271"/>
        <v>2806.14</v>
      </c>
      <c r="H694" s="74"/>
      <c r="I694" s="12">
        <f t="shared" si="272"/>
        <v>0</v>
      </c>
      <c r="J694" s="73" t="str">
        <f t="shared" si="251"/>
        <v/>
      </c>
    </row>
    <row r="695" spans="1:10" x14ac:dyDescent="0.3">
      <c r="A695" s="57" t="s">
        <v>972</v>
      </c>
      <c r="B695" s="10" t="s">
        <v>496</v>
      </c>
      <c r="C695" s="11" t="s">
        <v>973</v>
      </c>
      <c r="D695" s="12">
        <v>48</v>
      </c>
      <c r="E695" s="12">
        <v>336.52</v>
      </c>
      <c r="F695" s="12">
        <f t="shared" si="270"/>
        <v>16152.96</v>
      </c>
      <c r="G695" s="60">
        <f t="shared" si="271"/>
        <v>48</v>
      </c>
      <c r="H695" s="74"/>
      <c r="I695" s="12">
        <f t="shared" si="272"/>
        <v>0</v>
      </c>
      <c r="J695" s="73" t="str">
        <f t="shared" si="251"/>
        <v/>
      </c>
    </row>
    <row r="696" spans="1:10" ht="20.399999999999999" x14ac:dyDescent="0.3">
      <c r="A696" s="57" t="s">
        <v>974</v>
      </c>
      <c r="B696" s="10" t="s">
        <v>496</v>
      </c>
      <c r="C696" s="11" t="s">
        <v>975</v>
      </c>
      <c r="D696" s="12">
        <v>24</v>
      </c>
      <c r="E696" s="12">
        <v>366.25</v>
      </c>
      <c r="F696" s="12">
        <f t="shared" si="270"/>
        <v>8790</v>
      </c>
      <c r="G696" s="60">
        <f t="shared" si="271"/>
        <v>24</v>
      </c>
      <c r="H696" s="74"/>
      <c r="I696" s="12">
        <f t="shared" si="272"/>
        <v>0</v>
      </c>
      <c r="J696" s="73" t="str">
        <f t="shared" si="251"/>
        <v/>
      </c>
    </row>
    <row r="697" spans="1:10" x14ac:dyDescent="0.3">
      <c r="A697" s="57" t="s">
        <v>976</v>
      </c>
      <c r="B697" s="10" t="s">
        <v>10</v>
      </c>
      <c r="C697" s="11" t="s">
        <v>977</v>
      </c>
      <c r="D697" s="12">
        <v>19</v>
      </c>
      <c r="E697" s="12">
        <v>8162.28</v>
      </c>
      <c r="F697" s="12">
        <f t="shared" si="270"/>
        <v>155083.32</v>
      </c>
      <c r="G697" s="60">
        <f t="shared" si="271"/>
        <v>19</v>
      </c>
      <c r="H697" s="74"/>
      <c r="I697" s="12">
        <f t="shared" si="272"/>
        <v>0</v>
      </c>
      <c r="J697" s="73" t="str">
        <f t="shared" si="251"/>
        <v/>
      </c>
    </row>
    <row r="698" spans="1:10" x14ac:dyDescent="0.3">
      <c r="A698" s="57" t="s">
        <v>978</v>
      </c>
      <c r="B698" s="10" t="s">
        <v>10</v>
      </c>
      <c r="C698" s="11" t="s">
        <v>979</v>
      </c>
      <c r="D698" s="12">
        <v>1</v>
      </c>
      <c r="E698" s="12">
        <v>17014.13</v>
      </c>
      <c r="F698" s="12">
        <f t="shared" si="270"/>
        <v>17014.13</v>
      </c>
      <c r="G698" s="60">
        <f t="shared" si="271"/>
        <v>1</v>
      </c>
      <c r="H698" s="74"/>
      <c r="I698" s="12">
        <f t="shared" si="272"/>
        <v>0</v>
      </c>
      <c r="J698" s="73" t="str">
        <f t="shared" si="251"/>
        <v/>
      </c>
    </row>
    <row r="699" spans="1:10" ht="20.399999999999999" x14ac:dyDescent="0.3">
      <c r="A699" s="57" t="s">
        <v>980</v>
      </c>
      <c r="B699" s="10" t="s">
        <v>970</v>
      </c>
      <c r="C699" s="11" t="s">
        <v>981</v>
      </c>
      <c r="D699" s="12">
        <v>264.05</v>
      </c>
      <c r="E699" s="12">
        <v>102.63</v>
      </c>
      <c r="F699" s="12">
        <f t="shared" si="270"/>
        <v>27099.45</v>
      </c>
      <c r="G699" s="60">
        <f t="shared" si="271"/>
        <v>264.05</v>
      </c>
      <c r="H699" s="74"/>
      <c r="I699" s="12">
        <f t="shared" si="272"/>
        <v>0</v>
      </c>
      <c r="J699" s="73" t="str">
        <f t="shared" si="251"/>
        <v/>
      </c>
    </row>
    <row r="700" spans="1:10" ht="20.399999999999999" x14ac:dyDescent="0.3">
      <c r="A700" s="57" t="s">
        <v>982</v>
      </c>
      <c r="B700" s="10" t="s">
        <v>496</v>
      </c>
      <c r="C700" s="11" t="s">
        <v>983</v>
      </c>
      <c r="D700" s="12">
        <v>12.6</v>
      </c>
      <c r="E700" s="12">
        <v>436.05</v>
      </c>
      <c r="F700" s="12">
        <f t="shared" si="270"/>
        <v>5494.23</v>
      </c>
      <c r="G700" s="60">
        <f t="shared" si="271"/>
        <v>12.6</v>
      </c>
      <c r="H700" s="74"/>
      <c r="I700" s="12">
        <f t="shared" si="272"/>
        <v>0</v>
      </c>
      <c r="J700" s="73" t="str">
        <f t="shared" si="251"/>
        <v/>
      </c>
    </row>
    <row r="701" spans="1:10" x14ac:dyDescent="0.3">
      <c r="A701" s="57" t="s">
        <v>984</v>
      </c>
      <c r="B701" s="10" t="s">
        <v>10</v>
      </c>
      <c r="C701" s="11" t="s">
        <v>985</v>
      </c>
      <c r="D701" s="12">
        <v>16</v>
      </c>
      <c r="E701" s="12">
        <v>15.53</v>
      </c>
      <c r="F701" s="12">
        <f t="shared" si="270"/>
        <v>248.48</v>
      </c>
      <c r="G701" s="60">
        <f t="shared" si="271"/>
        <v>16</v>
      </c>
      <c r="H701" s="74"/>
      <c r="I701" s="12">
        <f t="shared" si="272"/>
        <v>0</v>
      </c>
      <c r="J701" s="73" t="str">
        <f t="shared" si="251"/>
        <v/>
      </c>
    </row>
    <row r="702" spans="1:10" x14ac:dyDescent="0.3">
      <c r="A702" s="57" t="s">
        <v>986</v>
      </c>
      <c r="B702" s="10" t="s">
        <v>10</v>
      </c>
      <c r="C702" s="11" t="s">
        <v>987</v>
      </c>
      <c r="D702" s="12">
        <v>40</v>
      </c>
      <c r="E702" s="12">
        <v>37.18</v>
      </c>
      <c r="F702" s="12">
        <f t="shared" si="270"/>
        <v>1487.2</v>
      </c>
      <c r="G702" s="60">
        <f t="shared" si="271"/>
        <v>40</v>
      </c>
      <c r="H702" s="74"/>
      <c r="I702" s="12">
        <f t="shared" si="272"/>
        <v>0</v>
      </c>
      <c r="J702" s="73" t="str">
        <f t="shared" si="251"/>
        <v/>
      </c>
    </row>
    <row r="703" spans="1:10" ht="20.399999999999999" x14ac:dyDescent="0.3">
      <c r="A703" s="57" t="s">
        <v>988</v>
      </c>
      <c r="B703" s="10" t="s">
        <v>496</v>
      </c>
      <c r="C703" s="11" t="s">
        <v>989</v>
      </c>
      <c r="D703" s="12">
        <v>7154.81</v>
      </c>
      <c r="E703" s="12">
        <v>30.76</v>
      </c>
      <c r="F703" s="12">
        <f t="shared" si="270"/>
        <v>220081.96</v>
      </c>
      <c r="G703" s="60">
        <f t="shared" si="271"/>
        <v>7154.81</v>
      </c>
      <c r="H703" s="74"/>
      <c r="I703" s="12">
        <f t="shared" si="272"/>
        <v>0</v>
      </c>
      <c r="J703" s="73" t="str">
        <f t="shared" si="251"/>
        <v/>
      </c>
    </row>
    <row r="704" spans="1:10" x14ac:dyDescent="0.3">
      <c r="A704" s="57" t="s">
        <v>990</v>
      </c>
      <c r="B704" s="10" t="s">
        <v>970</v>
      </c>
      <c r="C704" s="11" t="s">
        <v>991</v>
      </c>
      <c r="D704" s="12">
        <v>50</v>
      </c>
      <c r="E704" s="12">
        <v>43.85</v>
      </c>
      <c r="F704" s="12">
        <f t="shared" si="270"/>
        <v>2192.5</v>
      </c>
      <c r="G704" s="60">
        <f t="shared" si="271"/>
        <v>50</v>
      </c>
      <c r="H704" s="74"/>
      <c r="I704" s="12">
        <f t="shared" si="272"/>
        <v>0</v>
      </c>
      <c r="J704" s="73" t="str">
        <f t="shared" si="251"/>
        <v/>
      </c>
    </row>
    <row r="705" spans="1:10" x14ac:dyDescent="0.3">
      <c r="A705" s="57" t="s">
        <v>992</v>
      </c>
      <c r="B705" s="10" t="s">
        <v>496</v>
      </c>
      <c r="C705" s="11" t="s">
        <v>993</v>
      </c>
      <c r="D705" s="12">
        <v>3.82</v>
      </c>
      <c r="E705" s="12">
        <v>103.7</v>
      </c>
      <c r="F705" s="12">
        <f t="shared" si="270"/>
        <v>396.13</v>
      </c>
      <c r="G705" s="60">
        <f t="shared" si="271"/>
        <v>3.82</v>
      </c>
      <c r="H705" s="74"/>
      <c r="I705" s="12">
        <f t="shared" si="272"/>
        <v>0</v>
      </c>
      <c r="J705" s="73" t="str">
        <f t="shared" si="251"/>
        <v/>
      </c>
    </row>
    <row r="706" spans="1:10" x14ac:dyDescent="0.3">
      <c r="A706" s="57" t="s">
        <v>994</v>
      </c>
      <c r="B706" s="10" t="s">
        <v>10</v>
      </c>
      <c r="C706" s="11" t="s">
        <v>995</v>
      </c>
      <c r="D706" s="12">
        <v>412</v>
      </c>
      <c r="E706" s="12">
        <v>8.85</v>
      </c>
      <c r="F706" s="12">
        <f t="shared" si="270"/>
        <v>3646.2</v>
      </c>
      <c r="G706" s="60">
        <f t="shared" si="271"/>
        <v>412</v>
      </c>
      <c r="H706" s="74"/>
      <c r="I706" s="12">
        <f t="shared" si="272"/>
        <v>0</v>
      </c>
      <c r="J706" s="73" t="str">
        <f t="shared" si="251"/>
        <v/>
      </c>
    </row>
    <row r="707" spans="1:10" x14ac:dyDescent="0.3">
      <c r="A707" s="75"/>
      <c r="B707" s="13"/>
      <c r="C707" s="14" t="s">
        <v>996</v>
      </c>
      <c r="D707" s="12">
        <v>1</v>
      </c>
      <c r="E707" s="15">
        <f>SUM(F692:F706)</f>
        <v>993739.72</v>
      </c>
      <c r="F707" s="15">
        <f t="shared" si="270"/>
        <v>993739.72</v>
      </c>
      <c r="G707" s="12">
        <v>1</v>
      </c>
      <c r="H707" s="15">
        <f>SUM(I692:I706)</f>
        <v>0</v>
      </c>
      <c r="I707" s="15">
        <f t="shared" si="272"/>
        <v>0</v>
      </c>
      <c r="J707" s="73" t="str">
        <f t="shared" si="251"/>
        <v/>
      </c>
    </row>
    <row r="708" spans="1:10" x14ac:dyDescent="0.3">
      <c r="A708" s="75"/>
      <c r="B708" s="13"/>
      <c r="C708" s="14" t="s">
        <v>997</v>
      </c>
      <c r="D708" s="12">
        <v>1</v>
      </c>
      <c r="E708" s="15">
        <f>F680+F691</f>
        <v>1032172.05</v>
      </c>
      <c r="F708" s="15">
        <f t="shared" si="270"/>
        <v>1032172.05</v>
      </c>
      <c r="G708" s="12">
        <v>1</v>
      </c>
      <c r="H708" s="15">
        <f>I680+I691</f>
        <v>0</v>
      </c>
      <c r="I708" s="15">
        <f t="shared" si="272"/>
        <v>0</v>
      </c>
      <c r="J708" s="73" t="str">
        <f t="shared" si="251"/>
        <v/>
      </c>
    </row>
    <row r="709" spans="1:10" x14ac:dyDescent="0.3">
      <c r="A709" s="65" t="s">
        <v>998</v>
      </c>
      <c r="B709" s="16" t="s">
        <v>5</v>
      </c>
      <c r="C709" s="17" t="s">
        <v>999</v>
      </c>
      <c r="D709" s="18">
        <f t="shared" ref="D709:I709" si="273">D713</f>
        <v>1</v>
      </c>
      <c r="E709" s="18">
        <f t="shared" si="273"/>
        <v>25220.28</v>
      </c>
      <c r="F709" s="18">
        <f t="shared" si="273"/>
        <v>25220.28</v>
      </c>
      <c r="G709" s="18">
        <f t="shared" si="273"/>
        <v>1</v>
      </c>
      <c r="H709" s="18">
        <f t="shared" si="273"/>
        <v>25000</v>
      </c>
      <c r="I709" s="18">
        <f t="shared" si="273"/>
        <v>25000</v>
      </c>
      <c r="J709" s="73" t="str">
        <f t="shared" si="251"/>
        <v/>
      </c>
    </row>
    <row r="710" spans="1:10" x14ac:dyDescent="0.3">
      <c r="A710" s="57" t="s">
        <v>1000</v>
      </c>
      <c r="B710" s="10" t="s">
        <v>10</v>
      </c>
      <c r="C710" s="11" t="s">
        <v>1001</v>
      </c>
      <c r="D710" s="12">
        <v>16</v>
      </c>
      <c r="E710" s="12">
        <v>9.42</v>
      </c>
      <c r="F710" s="12">
        <f>ROUND(D710*E710,2)</f>
        <v>150.72</v>
      </c>
      <c r="G710" s="60">
        <f t="shared" ref="G710:G712" si="274">D710</f>
        <v>16</v>
      </c>
      <c r="H710" s="74"/>
      <c r="I710" s="12">
        <f>ROUND(G710*H710,2)</f>
        <v>0</v>
      </c>
      <c r="J710" s="73" t="str">
        <f t="shared" si="251"/>
        <v/>
      </c>
    </row>
    <row r="711" spans="1:10" x14ac:dyDescent="0.3">
      <c r="A711" s="57" t="s">
        <v>1002</v>
      </c>
      <c r="B711" s="10" t="s">
        <v>10</v>
      </c>
      <c r="C711" s="11" t="s">
        <v>1003</v>
      </c>
      <c r="D711" s="12">
        <v>2</v>
      </c>
      <c r="E711" s="12">
        <v>34.78</v>
      </c>
      <c r="F711" s="12">
        <f>ROUND(D711*E711,2)</f>
        <v>69.56</v>
      </c>
      <c r="G711" s="60">
        <f t="shared" si="274"/>
        <v>2</v>
      </c>
      <c r="H711" s="74"/>
      <c r="I711" s="12">
        <f>ROUND(G711*H711,2)</f>
        <v>0</v>
      </c>
      <c r="J711" s="73" t="str">
        <f t="shared" ref="J711:J777" si="275">IF(AND(H711&lt;&gt;"",H711&gt;E711),"VALOR MAYOR DEL PERMITIDO","")</f>
        <v/>
      </c>
    </row>
    <row r="712" spans="1:10" x14ac:dyDescent="0.3">
      <c r="A712" s="57" t="s">
        <v>1004</v>
      </c>
      <c r="B712" s="10" t="s">
        <v>35</v>
      </c>
      <c r="C712" s="11" t="s">
        <v>1005</v>
      </c>
      <c r="D712" s="12">
        <v>1</v>
      </c>
      <c r="E712" s="12">
        <v>25000</v>
      </c>
      <c r="F712" s="12">
        <f>ROUND(D712*E712,2)</f>
        <v>25000</v>
      </c>
      <c r="G712" s="60">
        <f t="shared" si="274"/>
        <v>1</v>
      </c>
      <c r="H712" s="12">
        <v>25000</v>
      </c>
      <c r="I712" s="12">
        <f>ROUND(G712*H712,2)</f>
        <v>25000</v>
      </c>
      <c r="J712" s="73" t="str">
        <f t="shared" si="275"/>
        <v/>
      </c>
    </row>
    <row r="713" spans="1:10" x14ac:dyDescent="0.3">
      <c r="A713" s="75"/>
      <c r="B713" s="13"/>
      <c r="C713" s="14" t="s">
        <v>1006</v>
      </c>
      <c r="D713" s="12">
        <v>1</v>
      </c>
      <c r="E713" s="15">
        <f>SUM(F710:F712)</f>
        <v>25220.28</v>
      </c>
      <c r="F713" s="15">
        <f>ROUND(D713*E713,2)</f>
        <v>25220.28</v>
      </c>
      <c r="G713" s="12">
        <v>1</v>
      </c>
      <c r="H713" s="15">
        <f>SUM(I710:I712)</f>
        <v>25000</v>
      </c>
      <c r="I713" s="15">
        <f>ROUND(G713*H713,2)</f>
        <v>25000</v>
      </c>
      <c r="J713" s="73" t="str">
        <f t="shared" si="275"/>
        <v/>
      </c>
    </row>
    <row r="714" spans="1:10" x14ac:dyDescent="0.3">
      <c r="A714" s="75"/>
      <c r="B714" s="13"/>
      <c r="C714" s="14" t="s">
        <v>1007</v>
      </c>
      <c r="D714" s="12">
        <v>1</v>
      </c>
      <c r="E714" s="15">
        <f>F667+F671+F679+F709</f>
        <v>1171667.3899999999</v>
      </c>
      <c r="F714" s="15">
        <f>ROUND(D714*E714,2)</f>
        <v>1171667.3899999999</v>
      </c>
      <c r="G714" s="12">
        <v>1</v>
      </c>
      <c r="H714" s="15">
        <f>I667+I671+I679+I709</f>
        <v>25000</v>
      </c>
      <c r="I714" s="15">
        <f>ROUND(G714*H714,2)</f>
        <v>25000</v>
      </c>
      <c r="J714" s="73" t="str">
        <f t="shared" si="275"/>
        <v/>
      </c>
    </row>
    <row r="715" spans="1:10" x14ac:dyDescent="0.3">
      <c r="A715" s="64" t="s">
        <v>1008</v>
      </c>
      <c r="B715" s="7" t="s">
        <v>5</v>
      </c>
      <c r="C715" s="8" t="s">
        <v>1009</v>
      </c>
      <c r="D715" s="9">
        <f t="shared" ref="D715:I715" si="276">D868</f>
        <v>1</v>
      </c>
      <c r="E715" s="9">
        <f t="shared" si="276"/>
        <v>5340335.82</v>
      </c>
      <c r="F715" s="9">
        <f t="shared" si="276"/>
        <v>5340335.82</v>
      </c>
      <c r="G715" s="9">
        <f t="shared" si="276"/>
        <v>1</v>
      </c>
      <c r="H715" s="9">
        <f t="shared" si="276"/>
        <v>109980.08</v>
      </c>
      <c r="I715" s="9">
        <f t="shared" si="276"/>
        <v>109980.08</v>
      </c>
      <c r="J715" s="73" t="str">
        <f t="shared" si="275"/>
        <v/>
      </c>
    </row>
    <row r="716" spans="1:10" x14ac:dyDescent="0.3">
      <c r="A716" s="65" t="s">
        <v>1010</v>
      </c>
      <c r="B716" s="16" t="s">
        <v>5</v>
      </c>
      <c r="C716" s="17" t="s">
        <v>1011</v>
      </c>
      <c r="D716" s="18">
        <f t="shared" ref="D716:I716" si="277">D798</f>
        <v>1</v>
      </c>
      <c r="E716" s="18">
        <f t="shared" si="277"/>
        <v>3508079.56</v>
      </c>
      <c r="F716" s="18">
        <f t="shared" si="277"/>
        <v>3508079.56</v>
      </c>
      <c r="G716" s="18">
        <f t="shared" si="277"/>
        <v>1</v>
      </c>
      <c r="H716" s="18">
        <f t="shared" si="277"/>
        <v>40000</v>
      </c>
      <c r="I716" s="18">
        <f t="shared" si="277"/>
        <v>40000</v>
      </c>
      <c r="J716" s="73" t="str">
        <f t="shared" si="275"/>
        <v/>
      </c>
    </row>
    <row r="717" spans="1:10" x14ac:dyDescent="0.3">
      <c r="A717" s="66" t="s">
        <v>1012</v>
      </c>
      <c r="B717" s="19" t="s">
        <v>5</v>
      </c>
      <c r="C717" s="20" t="s">
        <v>1013</v>
      </c>
      <c r="D717" s="21">
        <f t="shared" ref="D717:I717" si="278">D728</f>
        <v>1</v>
      </c>
      <c r="E717" s="21">
        <f t="shared" si="278"/>
        <v>227220.51</v>
      </c>
      <c r="F717" s="21">
        <f t="shared" si="278"/>
        <v>227220.51</v>
      </c>
      <c r="G717" s="21">
        <f t="shared" si="278"/>
        <v>1</v>
      </c>
      <c r="H717" s="21">
        <f t="shared" si="278"/>
        <v>0</v>
      </c>
      <c r="I717" s="21">
        <f t="shared" si="278"/>
        <v>0</v>
      </c>
      <c r="J717" s="73" t="str">
        <f t="shared" si="275"/>
        <v/>
      </c>
    </row>
    <row r="718" spans="1:10" x14ac:dyDescent="0.3">
      <c r="A718" s="57" t="s">
        <v>1014</v>
      </c>
      <c r="B718" s="10" t="s">
        <v>10</v>
      </c>
      <c r="C718" s="11" t="s">
        <v>1015</v>
      </c>
      <c r="D718" s="12">
        <v>1</v>
      </c>
      <c r="E718" s="12">
        <v>7265.06</v>
      </c>
      <c r="F718" s="12">
        <f t="shared" ref="F718:F728" si="279">ROUND(D718*E718,2)</f>
        <v>7265.06</v>
      </c>
      <c r="G718" s="60">
        <f t="shared" ref="G718:G727" si="280">D718</f>
        <v>1</v>
      </c>
      <c r="H718" s="74"/>
      <c r="I718" s="12">
        <f t="shared" ref="I718:I728" si="281">ROUND(G718*H718,2)</f>
        <v>0</v>
      </c>
      <c r="J718" s="73" t="str">
        <f t="shared" si="275"/>
        <v/>
      </c>
    </row>
    <row r="719" spans="1:10" ht="20.399999999999999" x14ac:dyDescent="0.3">
      <c r="A719" s="57" t="s">
        <v>1016</v>
      </c>
      <c r="B719" s="10" t="s">
        <v>10</v>
      </c>
      <c r="C719" s="11" t="s">
        <v>1017</v>
      </c>
      <c r="D719" s="12">
        <v>1</v>
      </c>
      <c r="E719" s="12">
        <v>2525.6799999999998</v>
      </c>
      <c r="F719" s="12">
        <f t="shared" si="279"/>
        <v>2525.6799999999998</v>
      </c>
      <c r="G719" s="60">
        <f t="shared" si="280"/>
        <v>1</v>
      </c>
      <c r="H719" s="74"/>
      <c r="I719" s="12">
        <f t="shared" si="281"/>
        <v>0</v>
      </c>
      <c r="J719" s="73" t="str">
        <f t="shared" si="275"/>
        <v/>
      </c>
    </row>
    <row r="720" spans="1:10" x14ac:dyDescent="0.3">
      <c r="A720" s="57" t="s">
        <v>1018</v>
      </c>
      <c r="B720" s="10" t="s">
        <v>10</v>
      </c>
      <c r="C720" s="11" t="s">
        <v>1019</v>
      </c>
      <c r="D720" s="12">
        <v>2</v>
      </c>
      <c r="E720" s="12">
        <v>2313.0500000000002</v>
      </c>
      <c r="F720" s="12">
        <f t="shared" si="279"/>
        <v>4626.1000000000004</v>
      </c>
      <c r="G720" s="60">
        <f t="shared" si="280"/>
        <v>2</v>
      </c>
      <c r="H720" s="74"/>
      <c r="I720" s="12">
        <f t="shared" si="281"/>
        <v>0</v>
      </c>
      <c r="J720" s="73" t="str">
        <f t="shared" si="275"/>
        <v/>
      </c>
    </row>
    <row r="721" spans="1:10" ht="20.399999999999999" x14ac:dyDescent="0.3">
      <c r="A721" s="57" t="s">
        <v>1020</v>
      </c>
      <c r="B721" s="10" t="s">
        <v>10</v>
      </c>
      <c r="C721" s="11" t="s">
        <v>1021</v>
      </c>
      <c r="D721" s="12">
        <v>5</v>
      </c>
      <c r="E721" s="12">
        <v>10897.6</v>
      </c>
      <c r="F721" s="12">
        <f t="shared" si="279"/>
        <v>54488</v>
      </c>
      <c r="G721" s="60">
        <f t="shared" si="280"/>
        <v>5</v>
      </c>
      <c r="H721" s="74"/>
      <c r="I721" s="12">
        <f t="shared" si="281"/>
        <v>0</v>
      </c>
      <c r="J721" s="73" t="str">
        <f t="shared" si="275"/>
        <v/>
      </c>
    </row>
    <row r="722" spans="1:10" ht="20.399999999999999" x14ac:dyDescent="0.3">
      <c r="A722" s="57" t="s">
        <v>1022</v>
      </c>
      <c r="B722" s="10" t="s">
        <v>10</v>
      </c>
      <c r="C722" s="11" t="s">
        <v>1023</v>
      </c>
      <c r="D722" s="12">
        <v>4</v>
      </c>
      <c r="E722" s="12">
        <v>13002.04</v>
      </c>
      <c r="F722" s="12">
        <f t="shared" si="279"/>
        <v>52008.160000000003</v>
      </c>
      <c r="G722" s="60">
        <f t="shared" si="280"/>
        <v>4</v>
      </c>
      <c r="H722" s="74"/>
      <c r="I722" s="12">
        <f t="shared" si="281"/>
        <v>0</v>
      </c>
      <c r="J722" s="73" t="str">
        <f t="shared" si="275"/>
        <v/>
      </c>
    </row>
    <row r="723" spans="1:10" ht="20.399999999999999" x14ac:dyDescent="0.3">
      <c r="A723" s="57" t="s">
        <v>1024</v>
      </c>
      <c r="B723" s="10" t="s">
        <v>10</v>
      </c>
      <c r="C723" s="11" t="s">
        <v>1025</v>
      </c>
      <c r="D723" s="12">
        <v>1</v>
      </c>
      <c r="E723" s="12">
        <v>39681.64</v>
      </c>
      <c r="F723" s="12">
        <f t="shared" si="279"/>
        <v>39681.64</v>
      </c>
      <c r="G723" s="60">
        <f t="shared" si="280"/>
        <v>1</v>
      </c>
      <c r="H723" s="74"/>
      <c r="I723" s="12">
        <f t="shared" si="281"/>
        <v>0</v>
      </c>
      <c r="J723" s="73" t="str">
        <f t="shared" si="275"/>
        <v/>
      </c>
    </row>
    <row r="724" spans="1:10" ht="20.399999999999999" x14ac:dyDescent="0.3">
      <c r="A724" s="57" t="s">
        <v>1026</v>
      </c>
      <c r="B724" s="10" t="s">
        <v>10</v>
      </c>
      <c r="C724" s="11" t="s">
        <v>1027</v>
      </c>
      <c r="D724" s="12">
        <v>9</v>
      </c>
      <c r="E724" s="12">
        <v>3220.6</v>
      </c>
      <c r="F724" s="12">
        <f t="shared" si="279"/>
        <v>28985.4</v>
      </c>
      <c r="G724" s="60">
        <f t="shared" si="280"/>
        <v>9</v>
      </c>
      <c r="H724" s="74"/>
      <c r="I724" s="12">
        <f t="shared" si="281"/>
        <v>0</v>
      </c>
      <c r="J724" s="73" t="str">
        <f t="shared" si="275"/>
        <v/>
      </c>
    </row>
    <row r="725" spans="1:10" x14ac:dyDescent="0.3">
      <c r="A725" s="57" t="s">
        <v>1028</v>
      </c>
      <c r="B725" s="10" t="s">
        <v>10</v>
      </c>
      <c r="C725" s="11" t="s">
        <v>1029</v>
      </c>
      <c r="D725" s="12">
        <v>7</v>
      </c>
      <c r="E725" s="12">
        <v>2315.9299999999998</v>
      </c>
      <c r="F725" s="12">
        <f t="shared" si="279"/>
        <v>16211.51</v>
      </c>
      <c r="G725" s="60">
        <f t="shared" si="280"/>
        <v>7</v>
      </c>
      <c r="H725" s="74"/>
      <c r="I725" s="12">
        <f t="shared" si="281"/>
        <v>0</v>
      </c>
      <c r="J725" s="73" t="str">
        <f t="shared" si="275"/>
        <v/>
      </c>
    </row>
    <row r="726" spans="1:10" x14ac:dyDescent="0.3">
      <c r="A726" s="57" t="s">
        <v>1030</v>
      </c>
      <c r="B726" s="10" t="s">
        <v>10</v>
      </c>
      <c r="C726" s="11" t="s">
        <v>1031</v>
      </c>
      <c r="D726" s="12">
        <v>38</v>
      </c>
      <c r="E726" s="12">
        <v>531</v>
      </c>
      <c r="F726" s="12">
        <f t="shared" si="279"/>
        <v>20178</v>
      </c>
      <c r="G726" s="60">
        <f t="shared" si="280"/>
        <v>38</v>
      </c>
      <c r="H726" s="74"/>
      <c r="I726" s="12">
        <f t="shared" si="281"/>
        <v>0</v>
      </c>
      <c r="J726" s="73" t="str">
        <f t="shared" si="275"/>
        <v/>
      </c>
    </row>
    <row r="727" spans="1:10" x14ac:dyDescent="0.3">
      <c r="A727" s="57" t="s">
        <v>1032</v>
      </c>
      <c r="B727" s="10" t="s">
        <v>10</v>
      </c>
      <c r="C727" s="11" t="s">
        <v>1033</v>
      </c>
      <c r="D727" s="12">
        <v>38</v>
      </c>
      <c r="E727" s="12">
        <v>32.92</v>
      </c>
      <c r="F727" s="12">
        <f t="shared" si="279"/>
        <v>1250.96</v>
      </c>
      <c r="G727" s="60">
        <f t="shared" si="280"/>
        <v>38</v>
      </c>
      <c r="H727" s="74"/>
      <c r="I727" s="12">
        <f t="shared" si="281"/>
        <v>0</v>
      </c>
      <c r="J727" s="73" t="str">
        <f t="shared" si="275"/>
        <v/>
      </c>
    </row>
    <row r="728" spans="1:10" x14ac:dyDescent="0.3">
      <c r="A728" s="75"/>
      <c r="B728" s="13"/>
      <c r="C728" s="14" t="s">
        <v>1034</v>
      </c>
      <c r="D728" s="12">
        <v>1</v>
      </c>
      <c r="E728" s="15">
        <f>SUM(F718:F727)</f>
        <v>227220.51</v>
      </c>
      <c r="F728" s="15">
        <f t="shared" si="279"/>
        <v>227220.51</v>
      </c>
      <c r="G728" s="12">
        <v>1</v>
      </c>
      <c r="H728" s="15">
        <f>SUM(I718:I727)</f>
        <v>0</v>
      </c>
      <c r="I728" s="15">
        <f t="shared" si="281"/>
        <v>0</v>
      </c>
      <c r="J728" s="73" t="str">
        <f t="shared" si="275"/>
        <v/>
      </c>
    </row>
    <row r="729" spans="1:10" x14ac:dyDescent="0.3">
      <c r="A729" s="66" t="s">
        <v>1035</v>
      </c>
      <c r="B729" s="19" t="s">
        <v>5</v>
      </c>
      <c r="C729" s="20" t="s">
        <v>1036</v>
      </c>
      <c r="D729" s="21">
        <f t="shared" ref="D729:I729" si="282">D748</f>
        <v>1</v>
      </c>
      <c r="E729" s="21">
        <f t="shared" si="282"/>
        <v>452897.34</v>
      </c>
      <c r="F729" s="21">
        <f t="shared" si="282"/>
        <v>452897.34</v>
      </c>
      <c r="G729" s="21">
        <f t="shared" si="282"/>
        <v>1</v>
      </c>
      <c r="H729" s="21">
        <f t="shared" si="282"/>
        <v>40000</v>
      </c>
      <c r="I729" s="21">
        <f t="shared" si="282"/>
        <v>40000</v>
      </c>
      <c r="J729" s="73" t="str">
        <f t="shared" si="275"/>
        <v/>
      </c>
    </row>
    <row r="730" spans="1:10" x14ac:dyDescent="0.3">
      <c r="A730" s="57" t="s">
        <v>1037</v>
      </c>
      <c r="B730" s="10" t="s">
        <v>22</v>
      </c>
      <c r="C730" s="11" t="s">
        <v>1038</v>
      </c>
      <c r="D730" s="12">
        <v>3036</v>
      </c>
      <c r="E730" s="12">
        <v>63.26</v>
      </c>
      <c r="F730" s="12">
        <f t="shared" ref="F730:F748" si="283">ROUND(D730*E730,2)</f>
        <v>192057.36</v>
      </c>
      <c r="G730" s="60">
        <f t="shared" ref="G730:G747" si="284">D730</f>
        <v>3036</v>
      </c>
      <c r="H730" s="74"/>
      <c r="I730" s="12">
        <f t="shared" ref="I730:I748" si="285">ROUND(G730*H730,2)</f>
        <v>0</v>
      </c>
      <c r="J730" s="73" t="str">
        <f t="shared" si="275"/>
        <v/>
      </c>
    </row>
    <row r="731" spans="1:10" x14ac:dyDescent="0.3">
      <c r="A731" s="57" t="s">
        <v>1039</v>
      </c>
      <c r="B731" s="10" t="s">
        <v>22</v>
      </c>
      <c r="C731" s="11" t="s">
        <v>1040</v>
      </c>
      <c r="D731" s="12">
        <v>18224</v>
      </c>
      <c r="E731" s="12">
        <v>6.08</v>
      </c>
      <c r="F731" s="12">
        <f t="shared" si="283"/>
        <v>110801.92</v>
      </c>
      <c r="G731" s="60">
        <f t="shared" si="284"/>
        <v>18224</v>
      </c>
      <c r="H731" s="74"/>
      <c r="I731" s="12">
        <f t="shared" si="285"/>
        <v>0</v>
      </c>
      <c r="J731" s="73" t="str">
        <f t="shared" si="275"/>
        <v/>
      </c>
    </row>
    <row r="732" spans="1:10" x14ac:dyDescent="0.3">
      <c r="A732" s="57" t="s">
        <v>1041</v>
      </c>
      <c r="B732" s="10" t="s">
        <v>22</v>
      </c>
      <c r="C732" s="37" t="s">
        <v>1943</v>
      </c>
      <c r="D732" s="12">
        <v>364.48</v>
      </c>
      <c r="E732" s="12">
        <v>18.670000000000002</v>
      </c>
      <c r="F732" s="12">
        <f>ROUND(D732*E732,2)</f>
        <v>6804.84</v>
      </c>
      <c r="G732" s="60">
        <f>D732</f>
        <v>364.48</v>
      </c>
      <c r="H732" s="74"/>
      <c r="I732" s="12">
        <f>ROUND(G732*H732,2)</f>
        <v>0</v>
      </c>
      <c r="J732" s="73" t="str">
        <f>IF(AND(H732&lt;&gt;"",H732&gt;E732),"VALOR MAYOR DEL PERMITIDO","")</f>
        <v/>
      </c>
    </row>
    <row r="733" spans="1:10" s="68" customFormat="1" ht="20.399999999999999" x14ac:dyDescent="0.3">
      <c r="A733" s="57" t="s">
        <v>1041</v>
      </c>
      <c r="B733" s="36" t="s">
        <v>22</v>
      </c>
      <c r="C733" s="37" t="s">
        <v>1042</v>
      </c>
      <c r="D733" s="60">
        <v>125</v>
      </c>
      <c r="E733" s="60">
        <v>8.0299999999999994</v>
      </c>
      <c r="F733" s="60">
        <f t="shared" ref="F733" si="286">ROUND(D733*E733,2)</f>
        <v>1003.75</v>
      </c>
      <c r="G733" s="60">
        <f t="shared" ref="G733" si="287">D733</f>
        <v>125</v>
      </c>
      <c r="H733" s="74"/>
      <c r="I733" s="60">
        <f t="shared" ref="I733" si="288">ROUND(G733*H733,2)</f>
        <v>0</v>
      </c>
      <c r="J733" s="73" t="str">
        <f t="shared" ref="J733" si="289">IF(AND(H733&lt;&gt;"",H733&gt;E733),"VALOR MAYOR DEL PERMITIDO","")</f>
        <v/>
      </c>
    </row>
    <row r="734" spans="1:10" ht="20.399999999999999" x14ac:dyDescent="0.3">
      <c r="A734" s="57" t="s">
        <v>1043</v>
      </c>
      <c r="B734" s="10" t="s">
        <v>22</v>
      </c>
      <c r="C734" s="11" t="s">
        <v>1044</v>
      </c>
      <c r="D734" s="12">
        <v>100</v>
      </c>
      <c r="E734" s="12">
        <v>26.42</v>
      </c>
      <c r="F734" s="12">
        <f t="shared" si="283"/>
        <v>2642</v>
      </c>
      <c r="G734" s="60">
        <f t="shared" si="284"/>
        <v>100</v>
      </c>
      <c r="H734" s="74"/>
      <c r="I734" s="12">
        <f t="shared" si="285"/>
        <v>0</v>
      </c>
      <c r="J734" s="73" t="str">
        <f t="shared" si="275"/>
        <v/>
      </c>
    </row>
    <row r="735" spans="1:10" x14ac:dyDescent="0.3">
      <c r="A735" s="57" t="s">
        <v>1045</v>
      </c>
      <c r="B735" s="10" t="s">
        <v>10</v>
      </c>
      <c r="C735" s="11" t="s">
        <v>1046</v>
      </c>
      <c r="D735" s="12">
        <v>1036</v>
      </c>
      <c r="E735" s="12">
        <v>5.31</v>
      </c>
      <c r="F735" s="12">
        <f t="shared" si="283"/>
        <v>5501.16</v>
      </c>
      <c r="G735" s="60">
        <f t="shared" si="284"/>
        <v>1036</v>
      </c>
      <c r="H735" s="74"/>
      <c r="I735" s="12">
        <f t="shared" si="285"/>
        <v>0</v>
      </c>
      <c r="J735" s="73" t="str">
        <f t="shared" si="275"/>
        <v/>
      </c>
    </row>
    <row r="736" spans="1:10" x14ac:dyDescent="0.3">
      <c r="A736" s="57" t="s">
        <v>1047</v>
      </c>
      <c r="B736" s="10" t="s">
        <v>10</v>
      </c>
      <c r="C736" s="11" t="s">
        <v>1048</v>
      </c>
      <c r="D736" s="12">
        <v>12</v>
      </c>
      <c r="E736" s="12">
        <v>858.6</v>
      </c>
      <c r="F736" s="12">
        <f t="shared" si="283"/>
        <v>10303.200000000001</v>
      </c>
      <c r="G736" s="60">
        <f t="shared" si="284"/>
        <v>12</v>
      </c>
      <c r="H736" s="74"/>
      <c r="I736" s="12">
        <f t="shared" si="285"/>
        <v>0</v>
      </c>
      <c r="J736" s="73" t="str">
        <f t="shared" si="275"/>
        <v/>
      </c>
    </row>
    <row r="737" spans="1:10" x14ac:dyDescent="0.3">
      <c r="A737" s="57" t="s">
        <v>1049</v>
      </c>
      <c r="B737" s="10" t="s">
        <v>10</v>
      </c>
      <c r="C737" s="11" t="s">
        <v>1050</v>
      </c>
      <c r="D737" s="12">
        <v>12</v>
      </c>
      <c r="E737" s="12">
        <v>66.59</v>
      </c>
      <c r="F737" s="12">
        <f t="shared" si="283"/>
        <v>799.08</v>
      </c>
      <c r="G737" s="60">
        <f t="shared" si="284"/>
        <v>12</v>
      </c>
      <c r="H737" s="74"/>
      <c r="I737" s="12">
        <f t="shared" si="285"/>
        <v>0</v>
      </c>
      <c r="J737" s="73" t="str">
        <f t="shared" si="275"/>
        <v/>
      </c>
    </row>
    <row r="738" spans="1:10" x14ac:dyDescent="0.3">
      <c r="A738" s="57" t="s">
        <v>1051</v>
      </c>
      <c r="B738" s="10" t="s">
        <v>10</v>
      </c>
      <c r="C738" s="11" t="s">
        <v>1052</v>
      </c>
      <c r="D738" s="12">
        <v>8</v>
      </c>
      <c r="E738" s="12">
        <v>40.89</v>
      </c>
      <c r="F738" s="12">
        <f t="shared" si="283"/>
        <v>327.12</v>
      </c>
      <c r="G738" s="60">
        <f t="shared" si="284"/>
        <v>8</v>
      </c>
      <c r="H738" s="74"/>
      <c r="I738" s="12">
        <f t="shared" si="285"/>
        <v>0</v>
      </c>
      <c r="J738" s="73" t="str">
        <f t="shared" si="275"/>
        <v/>
      </c>
    </row>
    <row r="739" spans="1:10" x14ac:dyDescent="0.3">
      <c r="A739" s="57" t="s">
        <v>1053</v>
      </c>
      <c r="B739" s="10" t="s">
        <v>10</v>
      </c>
      <c r="C739" s="11" t="s">
        <v>1054</v>
      </c>
      <c r="D739" s="12">
        <v>2</v>
      </c>
      <c r="E739" s="12">
        <v>74.400000000000006</v>
      </c>
      <c r="F739" s="12">
        <f t="shared" si="283"/>
        <v>148.80000000000001</v>
      </c>
      <c r="G739" s="60">
        <f t="shared" si="284"/>
        <v>2</v>
      </c>
      <c r="H739" s="74"/>
      <c r="I739" s="12">
        <f t="shared" si="285"/>
        <v>0</v>
      </c>
      <c r="J739" s="73" t="str">
        <f t="shared" si="275"/>
        <v/>
      </c>
    </row>
    <row r="740" spans="1:10" x14ac:dyDescent="0.3">
      <c r="A740" s="57" t="s">
        <v>1055</v>
      </c>
      <c r="B740" s="10" t="s">
        <v>22</v>
      </c>
      <c r="C740" s="11" t="s">
        <v>1056</v>
      </c>
      <c r="D740" s="12">
        <v>3036</v>
      </c>
      <c r="E740" s="12">
        <v>7.61</v>
      </c>
      <c r="F740" s="12">
        <f t="shared" si="283"/>
        <v>23103.96</v>
      </c>
      <c r="G740" s="60">
        <f t="shared" si="284"/>
        <v>3036</v>
      </c>
      <c r="H740" s="74"/>
      <c r="I740" s="12">
        <f t="shared" si="285"/>
        <v>0</v>
      </c>
      <c r="J740" s="73" t="str">
        <f t="shared" si="275"/>
        <v/>
      </c>
    </row>
    <row r="741" spans="1:10" ht="20.399999999999999" x14ac:dyDescent="0.3">
      <c r="A741" s="57" t="s">
        <v>1057</v>
      </c>
      <c r="B741" s="10" t="s">
        <v>22</v>
      </c>
      <c r="C741" s="11" t="s">
        <v>1058</v>
      </c>
      <c r="D741" s="12">
        <v>3084</v>
      </c>
      <c r="E741" s="12">
        <v>8.3800000000000008</v>
      </c>
      <c r="F741" s="12">
        <f t="shared" si="283"/>
        <v>25843.919999999998</v>
      </c>
      <c r="G741" s="60">
        <f t="shared" si="284"/>
        <v>3084</v>
      </c>
      <c r="H741" s="74"/>
      <c r="I741" s="12">
        <f t="shared" si="285"/>
        <v>0</v>
      </c>
      <c r="J741" s="73" t="str">
        <f t="shared" si="275"/>
        <v/>
      </c>
    </row>
    <row r="742" spans="1:10" x14ac:dyDescent="0.3">
      <c r="A742" s="57" t="s">
        <v>1059</v>
      </c>
      <c r="B742" s="10" t="s">
        <v>22</v>
      </c>
      <c r="C742" s="11" t="s">
        <v>1060</v>
      </c>
      <c r="D742" s="12">
        <v>542.85</v>
      </c>
      <c r="E742" s="12">
        <v>50.73</v>
      </c>
      <c r="F742" s="12">
        <f t="shared" si="283"/>
        <v>27538.78</v>
      </c>
      <c r="G742" s="60">
        <f t="shared" si="284"/>
        <v>542.85</v>
      </c>
      <c r="H742" s="74"/>
      <c r="I742" s="12">
        <f t="shared" si="285"/>
        <v>0</v>
      </c>
      <c r="J742" s="73" t="str">
        <f t="shared" si="275"/>
        <v/>
      </c>
    </row>
    <row r="743" spans="1:10" s="68" customFormat="1" x14ac:dyDescent="0.3">
      <c r="A743" s="57" t="s">
        <v>1061</v>
      </c>
      <c r="B743" s="36" t="s">
        <v>22</v>
      </c>
      <c r="C743" s="37" t="s">
        <v>1062</v>
      </c>
      <c r="D743" s="60">
        <v>542.85</v>
      </c>
      <c r="E743" s="60">
        <v>4.8899999999999997</v>
      </c>
      <c r="F743" s="60">
        <f t="shared" ref="F743" si="290">ROUND(D743*E743,2)</f>
        <v>2654.54</v>
      </c>
      <c r="G743" s="60">
        <f t="shared" ref="G743" si="291">D743</f>
        <v>542.85</v>
      </c>
      <c r="H743" s="74"/>
      <c r="I743" s="60">
        <f t="shared" ref="I743" si="292">ROUND(G743*H743,2)</f>
        <v>0</v>
      </c>
      <c r="J743" s="73" t="str">
        <f t="shared" ref="J743" si="293">IF(AND(H743&lt;&gt;"",H743&gt;E743),"VALOR MAYOR DEL PERMITIDO","")</f>
        <v/>
      </c>
    </row>
    <row r="744" spans="1:10" x14ac:dyDescent="0.3">
      <c r="A744" s="57" t="s">
        <v>1944</v>
      </c>
      <c r="B744" s="10" t="s">
        <v>22</v>
      </c>
      <c r="C744" s="37" t="s">
        <v>1945</v>
      </c>
      <c r="D744" s="12">
        <v>7.9</v>
      </c>
      <c r="E744" s="12">
        <v>16.579999999999998</v>
      </c>
      <c r="F744" s="12">
        <f t="shared" si="283"/>
        <v>130.97999999999999</v>
      </c>
      <c r="G744" s="60">
        <f t="shared" si="284"/>
        <v>7.9</v>
      </c>
      <c r="H744" s="74"/>
      <c r="I744" s="12">
        <f t="shared" si="285"/>
        <v>0</v>
      </c>
      <c r="J744" s="73" t="str">
        <f t="shared" si="275"/>
        <v/>
      </c>
    </row>
    <row r="745" spans="1:10" x14ac:dyDescent="0.3">
      <c r="A745" s="57" t="s">
        <v>1063</v>
      </c>
      <c r="B745" s="10" t="s">
        <v>22</v>
      </c>
      <c r="C745" s="11" t="s">
        <v>1064</v>
      </c>
      <c r="D745" s="12">
        <v>158</v>
      </c>
      <c r="E745" s="12">
        <v>3.04</v>
      </c>
      <c r="F745" s="12">
        <f t="shared" si="283"/>
        <v>480.32</v>
      </c>
      <c r="G745" s="60">
        <f t="shared" si="284"/>
        <v>158</v>
      </c>
      <c r="H745" s="74"/>
      <c r="I745" s="12">
        <f t="shared" si="285"/>
        <v>0</v>
      </c>
      <c r="J745" s="73" t="str">
        <f t="shared" si="275"/>
        <v/>
      </c>
    </row>
    <row r="746" spans="1:10" x14ac:dyDescent="0.3">
      <c r="A746" s="57" t="s">
        <v>1065</v>
      </c>
      <c r="B746" s="10" t="s">
        <v>22</v>
      </c>
      <c r="C746" s="11" t="s">
        <v>1066</v>
      </c>
      <c r="D746" s="12">
        <v>517</v>
      </c>
      <c r="E746" s="12">
        <v>5.33</v>
      </c>
      <c r="F746" s="12">
        <f t="shared" si="283"/>
        <v>2755.61</v>
      </c>
      <c r="G746" s="60">
        <f t="shared" si="284"/>
        <v>517</v>
      </c>
      <c r="H746" s="74"/>
      <c r="I746" s="12">
        <f t="shared" si="285"/>
        <v>0</v>
      </c>
      <c r="J746" s="73" t="str">
        <f t="shared" si="275"/>
        <v/>
      </c>
    </row>
    <row r="747" spans="1:10" x14ac:dyDescent="0.3">
      <c r="A747" s="57" t="s">
        <v>1067</v>
      </c>
      <c r="B747" s="10" t="s">
        <v>35</v>
      </c>
      <c r="C747" s="11" t="s">
        <v>1068</v>
      </c>
      <c r="D747" s="12">
        <v>1</v>
      </c>
      <c r="E747" s="12">
        <v>40000</v>
      </c>
      <c r="F747" s="12">
        <f t="shared" si="283"/>
        <v>40000</v>
      </c>
      <c r="G747" s="60">
        <f t="shared" si="284"/>
        <v>1</v>
      </c>
      <c r="H747" s="12">
        <v>40000</v>
      </c>
      <c r="I747" s="12">
        <f t="shared" si="285"/>
        <v>40000</v>
      </c>
      <c r="J747" s="73" t="str">
        <f t="shared" si="275"/>
        <v/>
      </c>
    </row>
    <row r="748" spans="1:10" x14ac:dyDescent="0.3">
      <c r="A748" s="75"/>
      <c r="B748" s="13"/>
      <c r="C748" s="14" t="s">
        <v>1069</v>
      </c>
      <c r="D748" s="12">
        <v>1</v>
      </c>
      <c r="E748" s="15">
        <f>SUM(F730:F747)</f>
        <v>452897.34</v>
      </c>
      <c r="F748" s="15">
        <f t="shared" si="283"/>
        <v>452897.34</v>
      </c>
      <c r="G748" s="12">
        <v>1</v>
      </c>
      <c r="H748" s="15">
        <f>SUM(I730:I747)</f>
        <v>40000</v>
      </c>
      <c r="I748" s="15">
        <f t="shared" si="285"/>
        <v>40000</v>
      </c>
      <c r="J748" s="73" t="str">
        <f t="shared" si="275"/>
        <v/>
      </c>
    </row>
    <row r="749" spans="1:10" x14ac:dyDescent="0.3">
      <c r="A749" s="66" t="s">
        <v>1070</v>
      </c>
      <c r="B749" s="19" t="s">
        <v>5</v>
      </c>
      <c r="C749" s="20" t="s">
        <v>1071</v>
      </c>
      <c r="D749" s="21">
        <f t="shared" ref="D749:I749" si="294">D791</f>
        <v>1</v>
      </c>
      <c r="E749" s="21">
        <f t="shared" si="294"/>
        <v>2821112.67</v>
      </c>
      <c r="F749" s="21">
        <f t="shared" si="294"/>
        <v>2821112.67</v>
      </c>
      <c r="G749" s="21">
        <f t="shared" si="294"/>
        <v>1</v>
      </c>
      <c r="H749" s="21">
        <f t="shared" si="294"/>
        <v>0</v>
      </c>
      <c r="I749" s="21">
        <f t="shared" si="294"/>
        <v>0</v>
      </c>
      <c r="J749" s="73" t="str">
        <f t="shared" si="275"/>
        <v/>
      </c>
    </row>
    <row r="750" spans="1:10" x14ac:dyDescent="0.3">
      <c r="A750" s="67" t="s">
        <v>1072</v>
      </c>
      <c r="B750" s="22" t="s">
        <v>5</v>
      </c>
      <c r="C750" s="23" t="s">
        <v>964</v>
      </c>
      <c r="D750" s="24">
        <f t="shared" ref="D750:I750" si="295">D764</f>
        <v>1</v>
      </c>
      <c r="E750" s="24">
        <f t="shared" si="295"/>
        <v>1814184.78</v>
      </c>
      <c r="F750" s="24">
        <f t="shared" si="295"/>
        <v>1814184.78</v>
      </c>
      <c r="G750" s="24">
        <f t="shared" si="295"/>
        <v>1</v>
      </c>
      <c r="H750" s="24">
        <f t="shared" si="295"/>
        <v>0</v>
      </c>
      <c r="I750" s="24">
        <f t="shared" si="295"/>
        <v>0</v>
      </c>
      <c r="J750" s="73" t="str">
        <f t="shared" si="275"/>
        <v/>
      </c>
    </row>
    <row r="751" spans="1:10" ht="20.399999999999999" x14ac:dyDescent="0.3">
      <c r="A751" s="57" t="s">
        <v>1073</v>
      </c>
      <c r="B751" s="10" t="s">
        <v>10</v>
      </c>
      <c r="C751" s="11" t="s">
        <v>1074</v>
      </c>
      <c r="D751" s="12">
        <v>15051</v>
      </c>
      <c r="E751" s="12">
        <v>106.08</v>
      </c>
      <c r="F751" s="12">
        <f t="shared" ref="F751:F764" si="296">ROUND(D751*E751,2)</f>
        <v>1596610.08</v>
      </c>
      <c r="G751" s="60">
        <f t="shared" ref="G751:G763" si="297">D751</f>
        <v>15051</v>
      </c>
      <c r="H751" s="74"/>
      <c r="I751" s="12">
        <f t="shared" ref="I751:I764" si="298">ROUND(G751*H751,2)</f>
        <v>0</v>
      </c>
      <c r="J751" s="73" t="str">
        <f t="shared" si="275"/>
        <v/>
      </c>
    </row>
    <row r="752" spans="1:10" ht="20.399999999999999" x14ac:dyDescent="0.3">
      <c r="A752" s="57" t="s">
        <v>1075</v>
      </c>
      <c r="B752" s="10" t="s">
        <v>10</v>
      </c>
      <c r="C752" s="11" t="s">
        <v>1076</v>
      </c>
      <c r="D752" s="12">
        <v>1781</v>
      </c>
      <c r="E752" s="12">
        <v>80.23</v>
      </c>
      <c r="F752" s="12">
        <f t="shared" si="296"/>
        <v>142889.63</v>
      </c>
      <c r="G752" s="60">
        <f t="shared" si="297"/>
        <v>1781</v>
      </c>
      <c r="H752" s="74"/>
      <c r="I752" s="12">
        <f t="shared" si="298"/>
        <v>0</v>
      </c>
      <c r="J752" s="73" t="str">
        <f t="shared" si="275"/>
        <v/>
      </c>
    </row>
    <row r="753" spans="1:10" ht="20.399999999999999" x14ac:dyDescent="0.3">
      <c r="A753" s="57" t="s">
        <v>1077</v>
      </c>
      <c r="B753" s="10" t="s">
        <v>10</v>
      </c>
      <c r="C753" s="11" t="s">
        <v>1078</v>
      </c>
      <c r="D753" s="12">
        <v>4</v>
      </c>
      <c r="E753" s="12">
        <v>270.38</v>
      </c>
      <c r="F753" s="12">
        <f t="shared" si="296"/>
        <v>1081.52</v>
      </c>
      <c r="G753" s="60">
        <f t="shared" si="297"/>
        <v>4</v>
      </c>
      <c r="H753" s="74"/>
      <c r="I753" s="12">
        <f t="shared" si="298"/>
        <v>0</v>
      </c>
      <c r="J753" s="73" t="str">
        <f t="shared" si="275"/>
        <v/>
      </c>
    </row>
    <row r="754" spans="1:10" ht="20.399999999999999" x14ac:dyDescent="0.3">
      <c r="A754" s="57" t="s">
        <v>1079</v>
      </c>
      <c r="B754" s="10" t="s">
        <v>10</v>
      </c>
      <c r="C754" s="11" t="s">
        <v>1080</v>
      </c>
      <c r="D754" s="12">
        <v>4</v>
      </c>
      <c r="E754" s="12">
        <v>270.38</v>
      </c>
      <c r="F754" s="12">
        <f t="shared" si="296"/>
        <v>1081.52</v>
      </c>
      <c r="G754" s="60">
        <f t="shared" si="297"/>
        <v>4</v>
      </c>
      <c r="H754" s="74"/>
      <c r="I754" s="12">
        <f t="shared" si="298"/>
        <v>0</v>
      </c>
      <c r="J754" s="73" t="str">
        <f t="shared" si="275"/>
        <v/>
      </c>
    </row>
    <row r="755" spans="1:10" ht="20.399999999999999" x14ac:dyDescent="0.3">
      <c r="A755" s="57" t="s">
        <v>1081</v>
      </c>
      <c r="B755" s="10" t="s">
        <v>10</v>
      </c>
      <c r="C755" s="11" t="s">
        <v>1082</v>
      </c>
      <c r="D755" s="12">
        <v>15051</v>
      </c>
      <c r="E755" s="12">
        <v>3.95</v>
      </c>
      <c r="F755" s="12">
        <f t="shared" si="296"/>
        <v>59451.45</v>
      </c>
      <c r="G755" s="60">
        <f t="shared" si="297"/>
        <v>15051</v>
      </c>
      <c r="H755" s="74"/>
      <c r="I755" s="12">
        <f t="shared" si="298"/>
        <v>0</v>
      </c>
      <c r="J755" s="73" t="str">
        <f t="shared" si="275"/>
        <v/>
      </c>
    </row>
    <row r="756" spans="1:10" ht="20.399999999999999" x14ac:dyDescent="0.3">
      <c r="A756" s="57" t="s">
        <v>1083</v>
      </c>
      <c r="B756" s="10" t="s">
        <v>10</v>
      </c>
      <c r="C756" s="11" t="s">
        <v>1084</v>
      </c>
      <c r="D756" s="12">
        <v>300</v>
      </c>
      <c r="E756" s="12">
        <v>14.53</v>
      </c>
      <c r="F756" s="12">
        <f t="shared" si="296"/>
        <v>4359</v>
      </c>
      <c r="G756" s="60">
        <f t="shared" si="297"/>
        <v>300</v>
      </c>
      <c r="H756" s="74"/>
      <c r="I756" s="12">
        <f t="shared" si="298"/>
        <v>0</v>
      </c>
      <c r="J756" s="73" t="str">
        <f t="shared" si="275"/>
        <v/>
      </c>
    </row>
    <row r="757" spans="1:10" x14ac:dyDescent="0.3">
      <c r="A757" s="57" t="s">
        <v>1085</v>
      </c>
      <c r="B757" s="10" t="s">
        <v>10</v>
      </c>
      <c r="C757" s="11" t="s">
        <v>1086</v>
      </c>
      <c r="D757" s="12">
        <v>1781</v>
      </c>
      <c r="E757" s="12">
        <v>3.95</v>
      </c>
      <c r="F757" s="12">
        <f t="shared" si="296"/>
        <v>7034.95</v>
      </c>
      <c r="G757" s="60">
        <f t="shared" si="297"/>
        <v>1781</v>
      </c>
      <c r="H757" s="74"/>
      <c r="I757" s="12">
        <f t="shared" si="298"/>
        <v>0</v>
      </c>
      <c r="J757" s="73" t="str">
        <f t="shared" si="275"/>
        <v/>
      </c>
    </row>
    <row r="758" spans="1:10" ht="20.399999999999999" x14ac:dyDescent="0.3">
      <c r="A758" s="57" t="s">
        <v>1087</v>
      </c>
      <c r="B758" s="10" t="s">
        <v>10</v>
      </c>
      <c r="C758" s="11" t="s">
        <v>1088</v>
      </c>
      <c r="D758" s="12">
        <v>35</v>
      </c>
      <c r="E758" s="12">
        <v>14.53</v>
      </c>
      <c r="F758" s="12">
        <f t="shared" si="296"/>
        <v>508.55</v>
      </c>
      <c r="G758" s="60">
        <f t="shared" si="297"/>
        <v>35</v>
      </c>
      <c r="H758" s="74"/>
      <c r="I758" s="12">
        <f t="shared" si="298"/>
        <v>0</v>
      </c>
      <c r="J758" s="73" t="str">
        <f t="shared" si="275"/>
        <v/>
      </c>
    </row>
    <row r="759" spans="1:10" ht="20.399999999999999" x14ac:dyDescent="0.3">
      <c r="A759" s="57" t="s">
        <v>1089</v>
      </c>
      <c r="B759" s="10" t="s">
        <v>10</v>
      </c>
      <c r="C759" s="11" t="s">
        <v>1090</v>
      </c>
      <c r="D759" s="12">
        <v>4</v>
      </c>
      <c r="E759" s="12">
        <v>6</v>
      </c>
      <c r="F759" s="12">
        <f t="shared" si="296"/>
        <v>24</v>
      </c>
      <c r="G759" s="60">
        <f t="shared" si="297"/>
        <v>4</v>
      </c>
      <c r="H759" s="74"/>
      <c r="I759" s="12">
        <f t="shared" si="298"/>
        <v>0</v>
      </c>
      <c r="J759" s="73" t="str">
        <f t="shared" si="275"/>
        <v/>
      </c>
    </row>
    <row r="760" spans="1:10" ht="20.399999999999999" x14ac:dyDescent="0.3">
      <c r="A760" s="57" t="s">
        <v>1091</v>
      </c>
      <c r="B760" s="10" t="s">
        <v>10</v>
      </c>
      <c r="C760" s="11" t="s">
        <v>1092</v>
      </c>
      <c r="D760" s="12">
        <v>1</v>
      </c>
      <c r="E760" s="12">
        <v>22.04</v>
      </c>
      <c r="F760" s="12">
        <f t="shared" si="296"/>
        <v>22.04</v>
      </c>
      <c r="G760" s="60">
        <f t="shared" si="297"/>
        <v>1</v>
      </c>
      <c r="H760" s="74"/>
      <c r="I760" s="12">
        <f t="shared" si="298"/>
        <v>0</v>
      </c>
      <c r="J760" s="73" t="str">
        <f t="shared" si="275"/>
        <v/>
      </c>
    </row>
    <row r="761" spans="1:10" ht="20.399999999999999" x14ac:dyDescent="0.3">
      <c r="A761" s="57" t="s">
        <v>1093</v>
      </c>
      <c r="B761" s="10" t="s">
        <v>10</v>
      </c>
      <c r="C761" s="11" t="s">
        <v>1094</v>
      </c>
      <c r="D761" s="12">
        <v>4</v>
      </c>
      <c r="E761" s="12">
        <v>6</v>
      </c>
      <c r="F761" s="12">
        <f t="shared" si="296"/>
        <v>24</v>
      </c>
      <c r="G761" s="60">
        <f t="shared" si="297"/>
        <v>4</v>
      </c>
      <c r="H761" s="74"/>
      <c r="I761" s="12">
        <f t="shared" si="298"/>
        <v>0</v>
      </c>
      <c r="J761" s="73" t="str">
        <f t="shared" si="275"/>
        <v/>
      </c>
    </row>
    <row r="762" spans="1:10" s="68" customFormat="1" ht="20.399999999999999" x14ac:dyDescent="0.3">
      <c r="A762" s="57" t="s">
        <v>1095</v>
      </c>
      <c r="B762" s="36" t="s">
        <v>10</v>
      </c>
      <c r="C762" s="37" t="s">
        <v>1096</v>
      </c>
      <c r="D762" s="60">
        <v>1</v>
      </c>
      <c r="E762" s="60">
        <v>22.04</v>
      </c>
      <c r="F762" s="60">
        <f t="shared" ref="F762" si="299">ROUND(D762*E762,2)</f>
        <v>22.04</v>
      </c>
      <c r="G762" s="60">
        <f t="shared" ref="G762" si="300">D762</f>
        <v>1</v>
      </c>
      <c r="H762" s="74"/>
      <c r="I762" s="60">
        <f t="shared" ref="I762" si="301">ROUND(G762*H762,2)</f>
        <v>0</v>
      </c>
      <c r="J762" s="73" t="str">
        <f t="shared" ref="J762" si="302">IF(AND(H762&lt;&gt;"",H762&gt;E762),"VALOR MAYOR DEL PERMITIDO","")</f>
        <v/>
      </c>
    </row>
    <row r="763" spans="1:10" ht="20.399999999999999" x14ac:dyDescent="0.3">
      <c r="A763" s="57" t="s">
        <v>1946</v>
      </c>
      <c r="B763" s="10" t="s">
        <v>10</v>
      </c>
      <c r="C763" s="37" t="s">
        <v>1947</v>
      </c>
      <c r="D763" s="12">
        <v>200</v>
      </c>
      <c r="E763" s="12">
        <v>5.38</v>
      </c>
      <c r="F763" s="12">
        <f t="shared" si="296"/>
        <v>1076</v>
      </c>
      <c r="G763" s="60">
        <f t="shared" si="297"/>
        <v>200</v>
      </c>
      <c r="H763" s="74"/>
      <c r="I763" s="12">
        <f t="shared" si="298"/>
        <v>0</v>
      </c>
      <c r="J763" s="73" t="str">
        <f t="shared" si="275"/>
        <v/>
      </c>
    </row>
    <row r="764" spans="1:10" x14ac:dyDescent="0.3">
      <c r="A764" s="75"/>
      <c r="B764" s="13"/>
      <c r="C764" s="14" t="s">
        <v>1097</v>
      </c>
      <c r="D764" s="12">
        <v>1</v>
      </c>
      <c r="E764" s="15">
        <f>SUM(F751:F763)</f>
        <v>1814184.78</v>
      </c>
      <c r="F764" s="15">
        <f t="shared" si="296"/>
        <v>1814184.78</v>
      </c>
      <c r="G764" s="12">
        <v>1</v>
      </c>
      <c r="H764" s="15">
        <f>SUM(I751:I763)</f>
        <v>0</v>
      </c>
      <c r="I764" s="15">
        <f t="shared" si="298"/>
        <v>0</v>
      </c>
      <c r="J764" s="73" t="str">
        <f t="shared" si="275"/>
        <v/>
      </c>
    </row>
    <row r="765" spans="1:10" x14ac:dyDescent="0.3">
      <c r="A765" s="67" t="s">
        <v>1098</v>
      </c>
      <c r="B765" s="22" t="s">
        <v>5</v>
      </c>
      <c r="C765" s="23" t="s">
        <v>943</v>
      </c>
      <c r="D765" s="24">
        <f t="shared" ref="D765:I765" si="303">D786</f>
        <v>1</v>
      </c>
      <c r="E765" s="24">
        <f t="shared" si="303"/>
        <v>904873.21</v>
      </c>
      <c r="F765" s="24">
        <f t="shared" si="303"/>
        <v>904873.21</v>
      </c>
      <c r="G765" s="24">
        <f t="shared" si="303"/>
        <v>1</v>
      </c>
      <c r="H765" s="24">
        <f t="shared" si="303"/>
        <v>0</v>
      </c>
      <c r="I765" s="24">
        <f t="shared" si="303"/>
        <v>0</v>
      </c>
      <c r="J765" s="73" t="str">
        <f t="shared" si="275"/>
        <v/>
      </c>
    </row>
    <row r="766" spans="1:10" ht="20.399999999999999" x14ac:dyDescent="0.3">
      <c r="A766" s="57" t="s">
        <v>1099</v>
      </c>
      <c r="B766" s="10" t="s">
        <v>10</v>
      </c>
      <c r="C766" s="11" t="s">
        <v>1100</v>
      </c>
      <c r="D766" s="12">
        <v>2997</v>
      </c>
      <c r="E766" s="12">
        <v>77.540000000000006</v>
      </c>
      <c r="F766" s="12">
        <f t="shared" ref="F766:F786" si="304">ROUND(D766*E766,2)</f>
        <v>232387.38</v>
      </c>
      <c r="G766" s="60">
        <f t="shared" ref="G766:G785" si="305">D766</f>
        <v>2997</v>
      </c>
      <c r="H766" s="74"/>
      <c r="I766" s="12">
        <f t="shared" ref="I766:I786" si="306">ROUND(G766*H766,2)</f>
        <v>0</v>
      </c>
      <c r="J766" s="73" t="str">
        <f t="shared" si="275"/>
        <v/>
      </c>
    </row>
    <row r="767" spans="1:10" ht="20.399999999999999" x14ac:dyDescent="0.3">
      <c r="A767" s="57" t="s">
        <v>1101</v>
      </c>
      <c r="B767" s="10" t="s">
        <v>10</v>
      </c>
      <c r="C767" s="11" t="s">
        <v>1102</v>
      </c>
      <c r="D767" s="12">
        <v>978</v>
      </c>
      <c r="E767" s="12">
        <v>265</v>
      </c>
      <c r="F767" s="12">
        <f t="shared" si="304"/>
        <v>259170</v>
      </c>
      <c r="G767" s="60">
        <f t="shared" si="305"/>
        <v>978</v>
      </c>
      <c r="H767" s="74"/>
      <c r="I767" s="12">
        <f t="shared" si="306"/>
        <v>0</v>
      </c>
      <c r="J767" s="73" t="str">
        <f t="shared" si="275"/>
        <v/>
      </c>
    </row>
    <row r="768" spans="1:10" ht="20.399999999999999" x14ac:dyDescent="0.3">
      <c r="A768" s="57" t="s">
        <v>1103</v>
      </c>
      <c r="B768" s="10" t="s">
        <v>10</v>
      </c>
      <c r="C768" s="11" t="s">
        <v>1104</v>
      </c>
      <c r="D768" s="12">
        <v>4</v>
      </c>
      <c r="E768" s="12">
        <v>265</v>
      </c>
      <c r="F768" s="12">
        <f t="shared" si="304"/>
        <v>1060</v>
      </c>
      <c r="G768" s="60">
        <f t="shared" si="305"/>
        <v>4</v>
      </c>
      <c r="H768" s="74"/>
      <c r="I768" s="12">
        <f t="shared" si="306"/>
        <v>0</v>
      </c>
      <c r="J768" s="73" t="str">
        <f t="shared" si="275"/>
        <v/>
      </c>
    </row>
    <row r="769" spans="1:10" ht="20.399999999999999" x14ac:dyDescent="0.3">
      <c r="A769" s="57" t="s">
        <v>1105</v>
      </c>
      <c r="B769" s="10" t="s">
        <v>10</v>
      </c>
      <c r="C769" s="11" t="s">
        <v>1106</v>
      </c>
      <c r="D769" s="12">
        <v>4</v>
      </c>
      <c r="E769" s="12">
        <v>100.7</v>
      </c>
      <c r="F769" s="12">
        <f t="shared" si="304"/>
        <v>402.8</v>
      </c>
      <c r="G769" s="60">
        <f t="shared" si="305"/>
        <v>4</v>
      </c>
      <c r="H769" s="74"/>
      <c r="I769" s="12">
        <f t="shared" si="306"/>
        <v>0</v>
      </c>
      <c r="J769" s="73" t="str">
        <f t="shared" si="275"/>
        <v/>
      </c>
    </row>
    <row r="770" spans="1:10" x14ac:dyDescent="0.3">
      <c r="A770" s="57" t="s">
        <v>1107</v>
      </c>
      <c r="B770" s="10" t="s">
        <v>10</v>
      </c>
      <c r="C770" s="11" t="s">
        <v>1108</v>
      </c>
      <c r="D770" s="12">
        <v>10</v>
      </c>
      <c r="E770" s="12">
        <v>77.38</v>
      </c>
      <c r="F770" s="12">
        <f t="shared" si="304"/>
        <v>773.8</v>
      </c>
      <c r="G770" s="60">
        <f t="shared" si="305"/>
        <v>10</v>
      </c>
      <c r="H770" s="74"/>
      <c r="I770" s="12">
        <f t="shared" si="306"/>
        <v>0</v>
      </c>
      <c r="J770" s="73" t="str">
        <f t="shared" si="275"/>
        <v/>
      </c>
    </row>
    <row r="771" spans="1:10" ht="20.399999999999999" x14ac:dyDescent="0.3">
      <c r="A771" s="57" t="s">
        <v>1109</v>
      </c>
      <c r="B771" s="10" t="s">
        <v>10</v>
      </c>
      <c r="C771" s="11" t="s">
        <v>1110</v>
      </c>
      <c r="D771" s="12">
        <v>2997</v>
      </c>
      <c r="E771" s="12">
        <v>65.59</v>
      </c>
      <c r="F771" s="12">
        <f t="shared" si="304"/>
        <v>196573.23</v>
      </c>
      <c r="G771" s="60">
        <f t="shared" si="305"/>
        <v>2997</v>
      </c>
      <c r="H771" s="74"/>
      <c r="I771" s="12">
        <f t="shared" si="306"/>
        <v>0</v>
      </c>
      <c r="J771" s="73" t="str">
        <f t="shared" si="275"/>
        <v/>
      </c>
    </row>
    <row r="772" spans="1:10" ht="20.399999999999999" x14ac:dyDescent="0.3">
      <c r="A772" s="57" t="s">
        <v>1111</v>
      </c>
      <c r="B772" s="10" t="s">
        <v>10</v>
      </c>
      <c r="C772" s="11" t="s">
        <v>1112</v>
      </c>
      <c r="D772" s="12">
        <v>60</v>
      </c>
      <c r="E772" s="12">
        <v>103.42</v>
      </c>
      <c r="F772" s="12">
        <f t="shared" si="304"/>
        <v>6205.2</v>
      </c>
      <c r="G772" s="60">
        <f t="shared" si="305"/>
        <v>60</v>
      </c>
      <c r="H772" s="74"/>
      <c r="I772" s="12">
        <f t="shared" si="306"/>
        <v>0</v>
      </c>
      <c r="J772" s="73" t="str">
        <f t="shared" si="275"/>
        <v/>
      </c>
    </row>
    <row r="773" spans="1:10" ht="20.399999999999999" x14ac:dyDescent="0.3">
      <c r="A773" s="57" t="s">
        <v>1113</v>
      </c>
      <c r="B773" s="10" t="s">
        <v>10</v>
      </c>
      <c r="C773" s="11" t="s">
        <v>1114</v>
      </c>
      <c r="D773" s="12">
        <v>978</v>
      </c>
      <c r="E773" s="12">
        <v>95.04</v>
      </c>
      <c r="F773" s="12">
        <f t="shared" si="304"/>
        <v>92949.119999999995</v>
      </c>
      <c r="G773" s="60">
        <f t="shared" si="305"/>
        <v>978</v>
      </c>
      <c r="H773" s="74"/>
      <c r="I773" s="12">
        <f t="shared" si="306"/>
        <v>0</v>
      </c>
      <c r="J773" s="73" t="str">
        <f t="shared" si="275"/>
        <v/>
      </c>
    </row>
    <row r="774" spans="1:10" ht="20.399999999999999" x14ac:dyDescent="0.3">
      <c r="A774" s="57" t="s">
        <v>1115</v>
      </c>
      <c r="B774" s="10" t="s">
        <v>10</v>
      </c>
      <c r="C774" s="11" t="s">
        <v>1116</v>
      </c>
      <c r="D774" s="12">
        <v>18</v>
      </c>
      <c r="E774" s="12">
        <v>141.91</v>
      </c>
      <c r="F774" s="12">
        <f t="shared" si="304"/>
        <v>2554.38</v>
      </c>
      <c r="G774" s="60">
        <f t="shared" si="305"/>
        <v>18</v>
      </c>
      <c r="H774" s="74"/>
      <c r="I774" s="12">
        <f t="shared" si="306"/>
        <v>0</v>
      </c>
      <c r="J774" s="73" t="str">
        <f t="shared" si="275"/>
        <v/>
      </c>
    </row>
    <row r="775" spans="1:10" ht="20.399999999999999" x14ac:dyDescent="0.3">
      <c r="A775" s="57" t="s">
        <v>1117</v>
      </c>
      <c r="B775" s="10" t="s">
        <v>10</v>
      </c>
      <c r="C775" s="11" t="s">
        <v>1118</v>
      </c>
      <c r="D775" s="12">
        <v>4</v>
      </c>
      <c r="E775" s="12">
        <v>95.77</v>
      </c>
      <c r="F775" s="12">
        <f t="shared" si="304"/>
        <v>383.08</v>
      </c>
      <c r="G775" s="60">
        <f t="shared" si="305"/>
        <v>4</v>
      </c>
      <c r="H775" s="74"/>
      <c r="I775" s="12">
        <f t="shared" si="306"/>
        <v>0</v>
      </c>
      <c r="J775" s="73" t="str">
        <f t="shared" si="275"/>
        <v/>
      </c>
    </row>
    <row r="776" spans="1:10" ht="20.399999999999999" x14ac:dyDescent="0.3">
      <c r="A776" s="57" t="s">
        <v>1119</v>
      </c>
      <c r="B776" s="10" t="s">
        <v>10</v>
      </c>
      <c r="C776" s="11" t="s">
        <v>1120</v>
      </c>
      <c r="D776" s="12">
        <v>1</v>
      </c>
      <c r="E776" s="12">
        <v>140.69</v>
      </c>
      <c r="F776" s="12">
        <f t="shared" si="304"/>
        <v>140.69</v>
      </c>
      <c r="G776" s="60">
        <f t="shared" si="305"/>
        <v>1</v>
      </c>
      <c r="H776" s="74"/>
      <c r="I776" s="12">
        <f t="shared" si="306"/>
        <v>0</v>
      </c>
      <c r="J776" s="73" t="str">
        <f t="shared" si="275"/>
        <v/>
      </c>
    </row>
    <row r="777" spans="1:10" ht="20.399999999999999" x14ac:dyDescent="0.3">
      <c r="A777" s="57" t="s">
        <v>1121</v>
      </c>
      <c r="B777" s="10" t="s">
        <v>10</v>
      </c>
      <c r="C777" s="11" t="s">
        <v>1122</v>
      </c>
      <c r="D777" s="12">
        <v>4</v>
      </c>
      <c r="E777" s="12">
        <v>61.9</v>
      </c>
      <c r="F777" s="12">
        <f t="shared" si="304"/>
        <v>247.6</v>
      </c>
      <c r="G777" s="60">
        <f t="shared" si="305"/>
        <v>4</v>
      </c>
      <c r="H777" s="74"/>
      <c r="I777" s="12">
        <f t="shared" si="306"/>
        <v>0</v>
      </c>
      <c r="J777" s="73" t="str">
        <f t="shared" si="275"/>
        <v/>
      </c>
    </row>
    <row r="778" spans="1:10" ht="20.399999999999999" x14ac:dyDescent="0.3">
      <c r="A778" s="57" t="s">
        <v>1123</v>
      </c>
      <c r="B778" s="10" t="s">
        <v>10</v>
      </c>
      <c r="C778" s="11" t="s">
        <v>1124</v>
      </c>
      <c r="D778" s="12">
        <v>1</v>
      </c>
      <c r="E778" s="12">
        <v>98.87</v>
      </c>
      <c r="F778" s="12">
        <f t="shared" si="304"/>
        <v>98.87</v>
      </c>
      <c r="G778" s="60">
        <f t="shared" si="305"/>
        <v>1</v>
      </c>
      <c r="H778" s="74"/>
      <c r="I778" s="12">
        <f t="shared" si="306"/>
        <v>0</v>
      </c>
      <c r="J778" s="73" t="str">
        <f t="shared" ref="J778:J839" si="307">IF(AND(H778&lt;&gt;"",H778&gt;E778),"VALOR MAYOR DEL PERMITIDO","")</f>
        <v/>
      </c>
    </row>
    <row r="779" spans="1:10" ht="20.399999999999999" x14ac:dyDescent="0.3">
      <c r="A779" s="57" t="s">
        <v>1125</v>
      </c>
      <c r="B779" s="10" t="s">
        <v>10</v>
      </c>
      <c r="C779" s="11" t="s">
        <v>1126</v>
      </c>
      <c r="D779" s="12">
        <v>10</v>
      </c>
      <c r="E779" s="12">
        <v>52.12</v>
      </c>
      <c r="F779" s="12">
        <f t="shared" si="304"/>
        <v>521.20000000000005</v>
      </c>
      <c r="G779" s="60">
        <f t="shared" si="305"/>
        <v>10</v>
      </c>
      <c r="H779" s="74"/>
      <c r="I779" s="12">
        <f t="shared" si="306"/>
        <v>0</v>
      </c>
      <c r="J779" s="73" t="str">
        <f t="shared" si="307"/>
        <v/>
      </c>
    </row>
    <row r="780" spans="1:10" ht="20.399999999999999" x14ac:dyDescent="0.3">
      <c r="A780" s="57" t="s">
        <v>1127</v>
      </c>
      <c r="B780" s="10" t="s">
        <v>10</v>
      </c>
      <c r="C780" s="11" t="s">
        <v>1128</v>
      </c>
      <c r="D780" s="12">
        <v>1</v>
      </c>
      <c r="E780" s="12">
        <v>94.9</v>
      </c>
      <c r="F780" s="12">
        <f t="shared" si="304"/>
        <v>94.9</v>
      </c>
      <c r="G780" s="60">
        <f t="shared" si="305"/>
        <v>1</v>
      </c>
      <c r="H780" s="74"/>
      <c r="I780" s="12">
        <f t="shared" si="306"/>
        <v>0</v>
      </c>
      <c r="J780" s="73" t="str">
        <f t="shared" si="307"/>
        <v/>
      </c>
    </row>
    <row r="781" spans="1:10" ht="20.399999999999999" x14ac:dyDescent="0.3">
      <c r="A781" s="57" t="s">
        <v>1129</v>
      </c>
      <c r="B781" s="10" t="s">
        <v>22</v>
      </c>
      <c r="C781" s="11" t="s">
        <v>1130</v>
      </c>
      <c r="D781" s="12">
        <v>269</v>
      </c>
      <c r="E781" s="12">
        <v>94.16</v>
      </c>
      <c r="F781" s="12">
        <f t="shared" si="304"/>
        <v>25329.040000000001</v>
      </c>
      <c r="G781" s="60">
        <f t="shared" si="305"/>
        <v>269</v>
      </c>
      <c r="H781" s="74"/>
      <c r="I781" s="12">
        <f t="shared" si="306"/>
        <v>0</v>
      </c>
      <c r="J781" s="73" t="str">
        <f t="shared" si="307"/>
        <v/>
      </c>
    </row>
    <row r="782" spans="1:10" x14ac:dyDescent="0.3">
      <c r="A782" s="57" t="s">
        <v>1131</v>
      </c>
      <c r="B782" s="10" t="s">
        <v>10</v>
      </c>
      <c r="C782" s="11" t="s">
        <v>1132</v>
      </c>
      <c r="D782" s="12">
        <v>398</v>
      </c>
      <c r="E782" s="12">
        <v>5.22</v>
      </c>
      <c r="F782" s="12">
        <f t="shared" si="304"/>
        <v>2077.56</v>
      </c>
      <c r="G782" s="60">
        <f t="shared" si="305"/>
        <v>398</v>
      </c>
      <c r="H782" s="74"/>
      <c r="I782" s="12">
        <f t="shared" si="306"/>
        <v>0</v>
      </c>
      <c r="J782" s="73" t="str">
        <f t="shared" si="307"/>
        <v/>
      </c>
    </row>
    <row r="783" spans="1:10" x14ac:dyDescent="0.3">
      <c r="A783" s="57" t="s">
        <v>1133</v>
      </c>
      <c r="B783" s="10" t="s">
        <v>10</v>
      </c>
      <c r="C783" s="11" t="s">
        <v>1134</v>
      </c>
      <c r="D783" s="12">
        <v>60</v>
      </c>
      <c r="E783" s="12">
        <v>44.97</v>
      </c>
      <c r="F783" s="12">
        <f t="shared" si="304"/>
        <v>2698.2</v>
      </c>
      <c r="G783" s="60">
        <f t="shared" si="305"/>
        <v>60</v>
      </c>
      <c r="H783" s="74"/>
      <c r="I783" s="12">
        <f t="shared" si="306"/>
        <v>0</v>
      </c>
      <c r="J783" s="73" t="str">
        <f t="shared" si="307"/>
        <v/>
      </c>
    </row>
    <row r="784" spans="1:10" ht="20.399999999999999" x14ac:dyDescent="0.3">
      <c r="A784" s="57" t="s">
        <v>1135</v>
      </c>
      <c r="B784" s="10" t="s">
        <v>10</v>
      </c>
      <c r="C784" s="11" t="s">
        <v>1136</v>
      </c>
      <c r="D784" s="12">
        <v>200</v>
      </c>
      <c r="E784" s="12">
        <v>6.68</v>
      </c>
      <c r="F784" s="12">
        <f t="shared" si="304"/>
        <v>1336</v>
      </c>
      <c r="G784" s="60">
        <f t="shared" si="305"/>
        <v>200</v>
      </c>
      <c r="H784" s="74"/>
      <c r="I784" s="12">
        <f t="shared" si="306"/>
        <v>0</v>
      </c>
      <c r="J784" s="73" t="str">
        <f t="shared" si="307"/>
        <v/>
      </c>
    </row>
    <row r="785" spans="1:10" ht="20.399999999999999" x14ac:dyDescent="0.3">
      <c r="A785" s="57" t="s">
        <v>1137</v>
      </c>
      <c r="B785" s="10" t="s">
        <v>17</v>
      </c>
      <c r="C785" s="11" t="s">
        <v>1138</v>
      </c>
      <c r="D785" s="12">
        <v>274.60000000000002</v>
      </c>
      <c r="E785" s="12">
        <v>290.86</v>
      </c>
      <c r="F785" s="12">
        <f t="shared" si="304"/>
        <v>79870.16</v>
      </c>
      <c r="G785" s="60">
        <f t="shared" si="305"/>
        <v>274.60000000000002</v>
      </c>
      <c r="H785" s="74"/>
      <c r="I785" s="12">
        <f t="shared" si="306"/>
        <v>0</v>
      </c>
      <c r="J785" s="73" t="str">
        <f t="shared" si="307"/>
        <v/>
      </c>
    </row>
    <row r="786" spans="1:10" x14ac:dyDescent="0.3">
      <c r="A786" s="75"/>
      <c r="B786" s="13"/>
      <c r="C786" s="14" t="s">
        <v>1139</v>
      </c>
      <c r="D786" s="12">
        <v>1</v>
      </c>
      <c r="E786" s="15">
        <f>SUM(F766:F785)</f>
        <v>904873.21</v>
      </c>
      <c r="F786" s="15">
        <f t="shared" si="304"/>
        <v>904873.21</v>
      </c>
      <c r="G786" s="12">
        <v>1</v>
      </c>
      <c r="H786" s="15">
        <f>SUM(I766:I785)</f>
        <v>0</v>
      </c>
      <c r="I786" s="15">
        <f t="shared" si="306"/>
        <v>0</v>
      </c>
      <c r="J786" s="73" t="str">
        <f t="shared" si="307"/>
        <v/>
      </c>
    </row>
    <row r="787" spans="1:10" x14ac:dyDescent="0.3">
      <c r="A787" s="67" t="s">
        <v>1140</v>
      </c>
      <c r="B787" s="22" t="s">
        <v>10</v>
      </c>
      <c r="C787" s="23" t="s">
        <v>1141</v>
      </c>
      <c r="D787" s="24">
        <f t="shared" ref="D787:I787" si="308">D790</f>
        <v>1</v>
      </c>
      <c r="E787" s="24">
        <f t="shared" si="308"/>
        <v>102054.68</v>
      </c>
      <c r="F787" s="24">
        <f t="shared" si="308"/>
        <v>102054.68</v>
      </c>
      <c r="G787" s="24">
        <f t="shared" si="308"/>
        <v>1</v>
      </c>
      <c r="H787" s="24">
        <f t="shared" si="308"/>
        <v>0</v>
      </c>
      <c r="I787" s="24">
        <f t="shared" si="308"/>
        <v>0</v>
      </c>
      <c r="J787" s="73" t="str">
        <f t="shared" si="307"/>
        <v/>
      </c>
    </row>
    <row r="788" spans="1:10" x14ac:dyDescent="0.3">
      <c r="A788" s="57" t="s">
        <v>1142</v>
      </c>
      <c r="B788" s="10" t="s">
        <v>10</v>
      </c>
      <c r="C788" s="11" t="s">
        <v>1143</v>
      </c>
      <c r="D788" s="12">
        <v>20839</v>
      </c>
      <c r="E788" s="12">
        <v>4.7699999999999996</v>
      </c>
      <c r="F788" s="12">
        <f>ROUND(D788*E788,2)</f>
        <v>99402.03</v>
      </c>
      <c r="G788" s="60">
        <f t="shared" ref="G788:G789" si="309">D788</f>
        <v>20839</v>
      </c>
      <c r="H788" s="74"/>
      <c r="I788" s="12">
        <f>ROUND(G788*H788,2)</f>
        <v>0</v>
      </c>
      <c r="J788" s="73" t="str">
        <f t="shared" si="307"/>
        <v/>
      </c>
    </row>
    <row r="789" spans="1:10" ht="20.399999999999999" x14ac:dyDescent="0.3">
      <c r="A789" s="57" t="s">
        <v>1144</v>
      </c>
      <c r="B789" s="10" t="s">
        <v>10</v>
      </c>
      <c r="C789" s="11" t="s">
        <v>1145</v>
      </c>
      <c r="D789" s="12">
        <v>385</v>
      </c>
      <c r="E789" s="12">
        <v>6.89</v>
      </c>
      <c r="F789" s="12">
        <f>ROUND(D789*E789,2)</f>
        <v>2652.65</v>
      </c>
      <c r="G789" s="60">
        <f t="shared" si="309"/>
        <v>385</v>
      </c>
      <c r="H789" s="74"/>
      <c r="I789" s="12">
        <f>ROUND(G789*H789,2)</f>
        <v>0</v>
      </c>
      <c r="J789" s="73" t="str">
        <f t="shared" si="307"/>
        <v/>
      </c>
    </row>
    <row r="790" spans="1:10" x14ac:dyDescent="0.3">
      <c r="A790" s="75"/>
      <c r="B790" s="13"/>
      <c r="C790" s="14" t="s">
        <v>1146</v>
      </c>
      <c r="D790" s="12">
        <v>1</v>
      </c>
      <c r="E790" s="15">
        <f>SUM(F788:F789)</f>
        <v>102054.68</v>
      </c>
      <c r="F790" s="15">
        <f>ROUND(D790*E790,2)</f>
        <v>102054.68</v>
      </c>
      <c r="G790" s="12">
        <v>1</v>
      </c>
      <c r="H790" s="15">
        <f>SUM(I788:I789)</f>
        <v>0</v>
      </c>
      <c r="I790" s="15">
        <f>ROUND(G790*H790,2)</f>
        <v>0</v>
      </c>
      <c r="J790" s="73" t="str">
        <f t="shared" si="307"/>
        <v/>
      </c>
    </row>
    <row r="791" spans="1:10" x14ac:dyDescent="0.3">
      <c r="A791" s="75"/>
      <c r="B791" s="13"/>
      <c r="C791" s="14" t="s">
        <v>1147</v>
      </c>
      <c r="D791" s="12">
        <v>1</v>
      </c>
      <c r="E791" s="15">
        <f>F750+F765+F787</f>
        <v>2821112.67</v>
      </c>
      <c r="F791" s="15">
        <f>ROUND(D791*E791,2)</f>
        <v>2821112.67</v>
      </c>
      <c r="G791" s="12">
        <v>1</v>
      </c>
      <c r="H791" s="15">
        <f>I750+I765+I787</f>
        <v>0</v>
      </c>
      <c r="I791" s="15">
        <f>ROUND(G791*H791,2)</f>
        <v>0</v>
      </c>
      <c r="J791" s="73" t="str">
        <f t="shared" si="307"/>
        <v/>
      </c>
    </row>
    <row r="792" spans="1:10" x14ac:dyDescent="0.3">
      <c r="A792" s="66" t="s">
        <v>1148</v>
      </c>
      <c r="B792" s="19" t="s">
        <v>5</v>
      </c>
      <c r="C792" s="20" t="s">
        <v>1149</v>
      </c>
      <c r="D792" s="21">
        <f t="shared" ref="D792:I792" si="310">D797</f>
        <v>1</v>
      </c>
      <c r="E792" s="21">
        <f t="shared" si="310"/>
        <v>6849.04</v>
      </c>
      <c r="F792" s="21">
        <f t="shared" si="310"/>
        <v>6849.04</v>
      </c>
      <c r="G792" s="21">
        <f t="shared" si="310"/>
        <v>1</v>
      </c>
      <c r="H792" s="21">
        <f t="shared" si="310"/>
        <v>0</v>
      </c>
      <c r="I792" s="21">
        <f t="shared" si="310"/>
        <v>0</v>
      </c>
      <c r="J792" s="73" t="str">
        <f t="shared" si="307"/>
        <v/>
      </c>
    </row>
    <row r="793" spans="1:10" x14ac:dyDescent="0.3">
      <c r="A793" s="57" t="s">
        <v>1150</v>
      </c>
      <c r="B793" s="10" t="s">
        <v>22</v>
      </c>
      <c r="C793" s="11" t="s">
        <v>1151</v>
      </c>
      <c r="D793" s="12">
        <v>532</v>
      </c>
      <c r="E793" s="12">
        <v>9.19</v>
      </c>
      <c r="F793" s="12">
        <f t="shared" ref="F793:F798" si="311">ROUND(D793*E793,2)</f>
        <v>4889.08</v>
      </c>
      <c r="G793" s="60">
        <f t="shared" ref="G793:G796" si="312">D793</f>
        <v>532</v>
      </c>
      <c r="H793" s="74"/>
      <c r="I793" s="12">
        <f t="shared" ref="I793:I798" si="313">ROUND(G793*H793,2)</f>
        <v>0</v>
      </c>
      <c r="J793" s="73" t="str">
        <f t="shared" si="307"/>
        <v/>
      </c>
    </row>
    <row r="794" spans="1:10" x14ac:dyDescent="0.3">
      <c r="A794" s="57" t="s">
        <v>1152</v>
      </c>
      <c r="B794" s="10" t="s">
        <v>22</v>
      </c>
      <c r="C794" s="11" t="s">
        <v>1153</v>
      </c>
      <c r="D794" s="12">
        <v>175</v>
      </c>
      <c r="E794" s="12">
        <v>9.91</v>
      </c>
      <c r="F794" s="12">
        <f t="shared" si="311"/>
        <v>1734.25</v>
      </c>
      <c r="G794" s="60">
        <f t="shared" si="312"/>
        <v>175</v>
      </c>
      <c r="H794" s="74"/>
      <c r="I794" s="12">
        <f t="shared" si="313"/>
        <v>0</v>
      </c>
      <c r="J794" s="73" t="str">
        <f t="shared" si="307"/>
        <v/>
      </c>
    </row>
    <row r="795" spans="1:10" x14ac:dyDescent="0.3">
      <c r="A795" s="57" t="s">
        <v>1154</v>
      </c>
      <c r="B795" s="10" t="s">
        <v>10</v>
      </c>
      <c r="C795" s="11" t="s">
        <v>1155</v>
      </c>
      <c r="D795" s="12">
        <v>13</v>
      </c>
      <c r="E795" s="12">
        <v>13.53</v>
      </c>
      <c r="F795" s="12">
        <f t="shared" si="311"/>
        <v>175.89</v>
      </c>
      <c r="G795" s="60">
        <f t="shared" si="312"/>
        <v>13</v>
      </c>
      <c r="H795" s="74"/>
      <c r="I795" s="12">
        <f t="shared" si="313"/>
        <v>0</v>
      </c>
      <c r="J795" s="73" t="str">
        <f t="shared" si="307"/>
        <v/>
      </c>
    </row>
    <row r="796" spans="1:10" x14ac:dyDescent="0.3">
      <c r="A796" s="57" t="s">
        <v>1156</v>
      </c>
      <c r="B796" s="10" t="s">
        <v>10</v>
      </c>
      <c r="C796" s="11" t="s">
        <v>1157</v>
      </c>
      <c r="D796" s="12">
        <v>1</v>
      </c>
      <c r="E796" s="12">
        <v>49.82</v>
      </c>
      <c r="F796" s="12">
        <f t="shared" si="311"/>
        <v>49.82</v>
      </c>
      <c r="G796" s="60">
        <f t="shared" si="312"/>
        <v>1</v>
      </c>
      <c r="H796" s="74"/>
      <c r="I796" s="12">
        <f t="shared" si="313"/>
        <v>0</v>
      </c>
      <c r="J796" s="73" t="str">
        <f t="shared" si="307"/>
        <v/>
      </c>
    </row>
    <row r="797" spans="1:10" x14ac:dyDescent="0.3">
      <c r="A797" s="75"/>
      <c r="B797" s="13"/>
      <c r="C797" s="14" t="s">
        <v>1158</v>
      </c>
      <c r="D797" s="12">
        <v>1</v>
      </c>
      <c r="E797" s="15">
        <f>SUM(F793:F796)</f>
        <v>6849.04</v>
      </c>
      <c r="F797" s="15">
        <f t="shared" si="311"/>
        <v>6849.04</v>
      </c>
      <c r="G797" s="12">
        <v>1</v>
      </c>
      <c r="H797" s="15">
        <f>SUM(I793:I796)</f>
        <v>0</v>
      </c>
      <c r="I797" s="15">
        <f t="shared" si="313"/>
        <v>0</v>
      </c>
      <c r="J797" s="73" t="str">
        <f t="shared" si="307"/>
        <v/>
      </c>
    </row>
    <row r="798" spans="1:10" x14ac:dyDescent="0.3">
      <c r="A798" s="75"/>
      <c r="B798" s="13"/>
      <c r="C798" s="14" t="s">
        <v>1159</v>
      </c>
      <c r="D798" s="12">
        <v>1</v>
      </c>
      <c r="E798" s="15">
        <f>F717+F729+F749+F792</f>
        <v>3508079.56</v>
      </c>
      <c r="F798" s="15">
        <f t="shared" si="311"/>
        <v>3508079.56</v>
      </c>
      <c r="G798" s="12">
        <v>1</v>
      </c>
      <c r="H798" s="15">
        <f>I717+I729+I749+I792</f>
        <v>40000</v>
      </c>
      <c r="I798" s="15">
        <f t="shared" si="313"/>
        <v>40000</v>
      </c>
      <c r="J798" s="73" t="str">
        <f t="shared" si="307"/>
        <v/>
      </c>
    </row>
    <row r="799" spans="1:10" x14ac:dyDescent="0.3">
      <c r="A799" s="65" t="s">
        <v>1160</v>
      </c>
      <c r="B799" s="16" t="s">
        <v>5</v>
      </c>
      <c r="C799" s="17" t="s">
        <v>1161</v>
      </c>
      <c r="D799" s="18">
        <f t="shared" ref="D799:I799" si="314">D804</f>
        <v>1</v>
      </c>
      <c r="E799" s="18">
        <f t="shared" si="314"/>
        <v>147393.15</v>
      </c>
      <c r="F799" s="18">
        <f t="shared" si="314"/>
        <v>147393.15</v>
      </c>
      <c r="G799" s="18">
        <f t="shared" si="314"/>
        <v>1</v>
      </c>
      <c r="H799" s="18">
        <f t="shared" si="314"/>
        <v>0</v>
      </c>
      <c r="I799" s="18">
        <f t="shared" si="314"/>
        <v>0</v>
      </c>
      <c r="J799" s="73" t="str">
        <f t="shared" si="307"/>
        <v/>
      </c>
    </row>
    <row r="800" spans="1:10" x14ac:dyDescent="0.3">
      <c r="A800" s="57" t="s">
        <v>1162</v>
      </c>
      <c r="B800" s="10" t="s">
        <v>17</v>
      </c>
      <c r="C800" s="11" t="s">
        <v>1163</v>
      </c>
      <c r="D800" s="12">
        <v>1593.71</v>
      </c>
      <c r="E800" s="12">
        <v>44.52</v>
      </c>
      <c r="F800" s="12">
        <f>ROUND(D800*E800,2)</f>
        <v>70951.97</v>
      </c>
      <c r="G800" s="60">
        <f t="shared" ref="G800:G803" si="315">D800</f>
        <v>1593.71</v>
      </c>
      <c r="H800" s="74"/>
      <c r="I800" s="12">
        <f>ROUND(G800*H800,2)</f>
        <v>0</v>
      </c>
      <c r="J800" s="73" t="str">
        <f t="shared" si="307"/>
        <v/>
      </c>
    </row>
    <row r="801" spans="1:10" x14ac:dyDescent="0.3">
      <c r="A801" s="57" t="s">
        <v>1164</v>
      </c>
      <c r="B801" s="10" t="s">
        <v>58</v>
      </c>
      <c r="C801" s="11" t="s">
        <v>1165</v>
      </c>
      <c r="D801" s="12">
        <v>1593.71</v>
      </c>
      <c r="E801" s="12">
        <v>12.37</v>
      </c>
      <c r="F801" s="12">
        <f>ROUND(D801*E801,2)</f>
        <v>19714.189999999999</v>
      </c>
      <c r="G801" s="60">
        <f t="shared" si="315"/>
        <v>1593.71</v>
      </c>
      <c r="H801" s="74"/>
      <c r="I801" s="12">
        <f>ROUND(G801*H801,2)</f>
        <v>0</v>
      </c>
      <c r="J801" s="73" t="str">
        <f t="shared" si="307"/>
        <v/>
      </c>
    </row>
    <row r="802" spans="1:10" x14ac:dyDescent="0.3">
      <c r="A802" s="57" t="s">
        <v>1166</v>
      </c>
      <c r="B802" s="10" t="s">
        <v>585</v>
      </c>
      <c r="C802" s="11" t="s">
        <v>1167</v>
      </c>
      <c r="D802" s="12">
        <v>22177.08</v>
      </c>
      <c r="E802" s="12">
        <v>1.84</v>
      </c>
      <c r="F802" s="12">
        <f>ROUND(D802*E802,2)</f>
        <v>40805.83</v>
      </c>
      <c r="G802" s="60">
        <f t="shared" si="315"/>
        <v>22177.08</v>
      </c>
      <c r="H802" s="74"/>
      <c r="I802" s="12">
        <f>ROUND(G802*H802,2)</f>
        <v>0</v>
      </c>
      <c r="J802" s="73" t="str">
        <f t="shared" si="307"/>
        <v/>
      </c>
    </row>
    <row r="803" spans="1:10" x14ac:dyDescent="0.3">
      <c r="A803" s="57" t="s">
        <v>1168</v>
      </c>
      <c r="B803" s="10" t="s">
        <v>58</v>
      </c>
      <c r="C803" s="11" t="s">
        <v>1169</v>
      </c>
      <c r="D803" s="12">
        <v>1593.71</v>
      </c>
      <c r="E803" s="12">
        <v>9.99</v>
      </c>
      <c r="F803" s="12">
        <f>ROUND(D803*E803,2)</f>
        <v>15921.16</v>
      </c>
      <c r="G803" s="60">
        <f t="shared" si="315"/>
        <v>1593.71</v>
      </c>
      <c r="H803" s="74"/>
      <c r="I803" s="12">
        <f>ROUND(G803*H803,2)</f>
        <v>0</v>
      </c>
      <c r="J803" s="73" t="str">
        <f t="shared" si="307"/>
        <v/>
      </c>
    </row>
    <row r="804" spans="1:10" x14ac:dyDescent="0.3">
      <c r="A804" s="75"/>
      <c r="B804" s="13"/>
      <c r="C804" s="14" t="s">
        <v>1170</v>
      </c>
      <c r="D804" s="12">
        <v>1</v>
      </c>
      <c r="E804" s="15">
        <f>SUM(F800:F803)</f>
        <v>147393.15</v>
      </c>
      <c r="F804" s="15">
        <f>ROUND(D804*E804,2)</f>
        <v>147393.15</v>
      </c>
      <c r="G804" s="12">
        <v>1</v>
      </c>
      <c r="H804" s="15">
        <f>SUM(I800:I803)</f>
        <v>0</v>
      </c>
      <c r="I804" s="15">
        <f>ROUND(G804*H804,2)</f>
        <v>0</v>
      </c>
      <c r="J804" s="73" t="str">
        <f t="shared" si="307"/>
        <v/>
      </c>
    </row>
    <row r="805" spans="1:10" x14ac:dyDescent="0.3">
      <c r="A805" s="65" t="s">
        <v>1171</v>
      </c>
      <c r="B805" s="16" t="s">
        <v>5</v>
      </c>
      <c r="C805" s="17" t="s">
        <v>1172</v>
      </c>
      <c r="D805" s="18">
        <f t="shared" ref="D805:I805" si="316">D815</f>
        <v>1</v>
      </c>
      <c r="E805" s="18">
        <f t="shared" si="316"/>
        <v>167750.79999999999</v>
      </c>
      <c r="F805" s="18">
        <f t="shared" si="316"/>
        <v>167750.79999999999</v>
      </c>
      <c r="G805" s="18">
        <f t="shared" si="316"/>
        <v>1</v>
      </c>
      <c r="H805" s="18">
        <f t="shared" si="316"/>
        <v>0</v>
      </c>
      <c r="I805" s="18">
        <f t="shared" si="316"/>
        <v>0</v>
      </c>
      <c r="J805" s="73" t="str">
        <f t="shared" si="307"/>
        <v/>
      </c>
    </row>
    <row r="806" spans="1:10" x14ac:dyDescent="0.3">
      <c r="A806" s="57" t="s">
        <v>1173</v>
      </c>
      <c r="B806" s="10" t="s">
        <v>10</v>
      </c>
      <c r="C806" s="11" t="s">
        <v>1174</v>
      </c>
      <c r="D806" s="12">
        <v>88</v>
      </c>
      <c r="E806" s="12">
        <v>187.93</v>
      </c>
      <c r="F806" s="12">
        <f t="shared" ref="F806:F815" si="317">ROUND(D806*E806,2)</f>
        <v>16537.84</v>
      </c>
      <c r="G806" s="60">
        <f t="shared" ref="G806:G814" si="318">D806</f>
        <v>88</v>
      </c>
      <c r="H806" s="74"/>
      <c r="I806" s="12">
        <f t="shared" ref="I806:I815" si="319">ROUND(G806*H806,2)</f>
        <v>0</v>
      </c>
      <c r="J806" s="73" t="str">
        <f t="shared" si="307"/>
        <v/>
      </c>
    </row>
    <row r="807" spans="1:10" ht="20.399999999999999" x14ac:dyDescent="0.3">
      <c r="A807" s="57" t="s">
        <v>1175</v>
      </c>
      <c r="B807" s="10" t="s">
        <v>10</v>
      </c>
      <c r="C807" s="11" t="s">
        <v>1176</v>
      </c>
      <c r="D807" s="12">
        <v>2</v>
      </c>
      <c r="E807" s="12">
        <v>367.06</v>
      </c>
      <c r="F807" s="12">
        <f t="shared" si="317"/>
        <v>734.12</v>
      </c>
      <c r="G807" s="60">
        <f t="shared" si="318"/>
        <v>2</v>
      </c>
      <c r="H807" s="74"/>
      <c r="I807" s="12">
        <f t="shared" si="319"/>
        <v>0</v>
      </c>
      <c r="J807" s="73" t="str">
        <f t="shared" si="307"/>
        <v/>
      </c>
    </row>
    <row r="808" spans="1:10" ht="20.399999999999999" x14ac:dyDescent="0.3">
      <c r="A808" s="57" t="s">
        <v>1177</v>
      </c>
      <c r="B808" s="10" t="s">
        <v>10</v>
      </c>
      <c r="C808" s="11" t="s">
        <v>1178</v>
      </c>
      <c r="D808" s="12">
        <v>166</v>
      </c>
      <c r="E808" s="12">
        <v>219.95</v>
      </c>
      <c r="F808" s="12">
        <f t="shared" si="317"/>
        <v>36511.699999999997</v>
      </c>
      <c r="G808" s="60">
        <f t="shared" si="318"/>
        <v>166</v>
      </c>
      <c r="H808" s="74"/>
      <c r="I808" s="12">
        <f t="shared" si="319"/>
        <v>0</v>
      </c>
      <c r="J808" s="73" t="str">
        <f t="shared" si="307"/>
        <v/>
      </c>
    </row>
    <row r="809" spans="1:10" ht="20.399999999999999" x14ac:dyDescent="0.3">
      <c r="A809" s="57" t="s">
        <v>1179</v>
      </c>
      <c r="B809" s="10" t="s">
        <v>10</v>
      </c>
      <c r="C809" s="11" t="s">
        <v>1180</v>
      </c>
      <c r="D809" s="12">
        <v>2</v>
      </c>
      <c r="E809" s="12">
        <v>469.6</v>
      </c>
      <c r="F809" s="12">
        <f t="shared" si="317"/>
        <v>939.2</v>
      </c>
      <c r="G809" s="60">
        <f t="shared" si="318"/>
        <v>2</v>
      </c>
      <c r="H809" s="74"/>
      <c r="I809" s="12">
        <f t="shared" si="319"/>
        <v>0</v>
      </c>
      <c r="J809" s="73" t="str">
        <f t="shared" si="307"/>
        <v/>
      </c>
    </row>
    <row r="810" spans="1:10" x14ac:dyDescent="0.3">
      <c r="A810" s="57" t="s">
        <v>1181</v>
      </c>
      <c r="B810" s="10" t="s">
        <v>10</v>
      </c>
      <c r="C810" s="11" t="s">
        <v>1182</v>
      </c>
      <c r="D810" s="12">
        <v>39</v>
      </c>
      <c r="E810" s="12">
        <v>471.39</v>
      </c>
      <c r="F810" s="12">
        <f t="shared" si="317"/>
        <v>18384.21</v>
      </c>
      <c r="G810" s="60">
        <f t="shared" si="318"/>
        <v>39</v>
      </c>
      <c r="H810" s="74"/>
      <c r="I810" s="12">
        <f t="shared" si="319"/>
        <v>0</v>
      </c>
      <c r="J810" s="73" t="str">
        <f t="shared" si="307"/>
        <v/>
      </c>
    </row>
    <row r="811" spans="1:10" x14ac:dyDescent="0.3">
      <c r="A811" s="57" t="s">
        <v>1183</v>
      </c>
      <c r="B811" s="10" t="s">
        <v>10</v>
      </c>
      <c r="C811" s="11" t="s">
        <v>1184</v>
      </c>
      <c r="D811" s="12">
        <v>100</v>
      </c>
      <c r="E811" s="12">
        <v>748.03</v>
      </c>
      <c r="F811" s="12">
        <f t="shared" si="317"/>
        <v>74803</v>
      </c>
      <c r="G811" s="60">
        <f t="shared" si="318"/>
        <v>100</v>
      </c>
      <c r="H811" s="74"/>
      <c r="I811" s="12">
        <f t="shared" si="319"/>
        <v>0</v>
      </c>
      <c r="J811" s="73" t="str">
        <f t="shared" si="307"/>
        <v/>
      </c>
    </row>
    <row r="812" spans="1:10" x14ac:dyDescent="0.3">
      <c r="A812" s="57" t="s">
        <v>1185</v>
      </c>
      <c r="B812" s="10" t="s">
        <v>10</v>
      </c>
      <c r="C812" s="11" t="s">
        <v>1186</v>
      </c>
      <c r="D812" s="12">
        <v>1</v>
      </c>
      <c r="E812" s="12">
        <v>3746.29</v>
      </c>
      <c r="F812" s="12">
        <f t="shared" si="317"/>
        <v>3746.29</v>
      </c>
      <c r="G812" s="60">
        <f t="shared" si="318"/>
        <v>1</v>
      </c>
      <c r="H812" s="74"/>
      <c r="I812" s="12">
        <f t="shared" si="319"/>
        <v>0</v>
      </c>
      <c r="J812" s="73" t="str">
        <f t="shared" si="307"/>
        <v/>
      </c>
    </row>
    <row r="813" spans="1:10" ht="20.399999999999999" x14ac:dyDescent="0.3">
      <c r="A813" s="57" t="s">
        <v>1187</v>
      </c>
      <c r="B813" s="10" t="s">
        <v>10</v>
      </c>
      <c r="C813" s="11" t="s">
        <v>1188</v>
      </c>
      <c r="D813" s="12">
        <v>1</v>
      </c>
      <c r="E813" s="12">
        <v>500.68</v>
      </c>
      <c r="F813" s="12">
        <f t="shared" si="317"/>
        <v>500.68</v>
      </c>
      <c r="G813" s="60">
        <f t="shared" si="318"/>
        <v>1</v>
      </c>
      <c r="H813" s="74"/>
      <c r="I813" s="12">
        <f t="shared" si="319"/>
        <v>0</v>
      </c>
      <c r="J813" s="73" t="str">
        <f t="shared" si="307"/>
        <v/>
      </c>
    </row>
    <row r="814" spans="1:10" x14ac:dyDescent="0.3">
      <c r="A814" s="57" t="s">
        <v>1189</v>
      </c>
      <c r="B814" s="10" t="s">
        <v>22</v>
      </c>
      <c r="C814" s="11" t="s">
        <v>1190</v>
      </c>
      <c r="D814" s="12">
        <v>2652</v>
      </c>
      <c r="E814" s="12">
        <v>5.88</v>
      </c>
      <c r="F814" s="12">
        <f t="shared" si="317"/>
        <v>15593.76</v>
      </c>
      <c r="G814" s="60">
        <f t="shared" si="318"/>
        <v>2652</v>
      </c>
      <c r="H814" s="74"/>
      <c r="I814" s="12">
        <f t="shared" si="319"/>
        <v>0</v>
      </c>
      <c r="J814" s="73" t="str">
        <f t="shared" si="307"/>
        <v/>
      </c>
    </row>
    <row r="815" spans="1:10" x14ac:dyDescent="0.3">
      <c r="A815" s="75"/>
      <c r="B815" s="13"/>
      <c r="C815" s="14" t="s">
        <v>1191</v>
      </c>
      <c r="D815" s="12">
        <v>1</v>
      </c>
      <c r="E815" s="15">
        <f>SUM(F806:F814)</f>
        <v>167750.79999999999</v>
      </c>
      <c r="F815" s="15">
        <f t="shared" si="317"/>
        <v>167750.79999999999</v>
      </c>
      <c r="G815" s="12">
        <v>1</v>
      </c>
      <c r="H815" s="15">
        <f>SUM(I806:I814)</f>
        <v>0</v>
      </c>
      <c r="I815" s="15">
        <f t="shared" si="319"/>
        <v>0</v>
      </c>
      <c r="J815" s="73" t="str">
        <f t="shared" si="307"/>
        <v/>
      </c>
    </row>
    <row r="816" spans="1:10" x14ac:dyDescent="0.3">
      <c r="A816" s="65" t="s">
        <v>1192</v>
      </c>
      <c r="B816" s="16" t="s">
        <v>5</v>
      </c>
      <c r="C816" s="17" t="s">
        <v>1193</v>
      </c>
      <c r="D816" s="18">
        <f t="shared" ref="D816:I816" si="320">D839</f>
        <v>1</v>
      </c>
      <c r="E816" s="18">
        <f t="shared" si="320"/>
        <v>282256.5</v>
      </c>
      <c r="F816" s="18">
        <f t="shared" si="320"/>
        <v>282256.5</v>
      </c>
      <c r="G816" s="18">
        <f t="shared" si="320"/>
        <v>1</v>
      </c>
      <c r="H816" s="18">
        <f t="shared" si="320"/>
        <v>12000</v>
      </c>
      <c r="I816" s="18">
        <f t="shared" si="320"/>
        <v>12000</v>
      </c>
      <c r="J816" s="73" t="str">
        <f t="shared" si="307"/>
        <v/>
      </c>
    </row>
    <row r="817" spans="1:11" x14ac:dyDescent="0.3">
      <c r="A817" s="66" t="s">
        <v>1194</v>
      </c>
      <c r="B817" s="19" t="s">
        <v>5</v>
      </c>
      <c r="C817" s="20" t="s">
        <v>964</v>
      </c>
      <c r="D817" s="21">
        <f t="shared" ref="D817:I817" si="321">D828</f>
        <v>1</v>
      </c>
      <c r="E817" s="21">
        <f t="shared" si="321"/>
        <v>240789.84</v>
      </c>
      <c r="F817" s="21">
        <f t="shared" si="321"/>
        <v>240789.84</v>
      </c>
      <c r="G817" s="21">
        <f t="shared" si="321"/>
        <v>1</v>
      </c>
      <c r="H817" s="21">
        <f t="shared" si="321"/>
        <v>12000</v>
      </c>
      <c r="I817" s="21">
        <f t="shared" si="321"/>
        <v>12000</v>
      </c>
      <c r="J817" s="73" t="str">
        <f t="shared" si="307"/>
        <v/>
      </c>
    </row>
    <row r="818" spans="1:11" x14ac:dyDescent="0.3">
      <c r="A818" s="57" t="s">
        <v>1195</v>
      </c>
      <c r="B818" s="10" t="s">
        <v>10</v>
      </c>
      <c r="C818" s="11" t="s">
        <v>1196</v>
      </c>
      <c r="D818" s="12">
        <v>2513</v>
      </c>
      <c r="E818" s="12">
        <v>18.66</v>
      </c>
      <c r="F818" s="12">
        <f t="shared" ref="F818:F828" si="322">ROUND(D818*E818,2)</f>
        <v>46892.58</v>
      </c>
      <c r="G818" s="60">
        <f t="shared" ref="G818:G827" si="323">D818</f>
        <v>2513</v>
      </c>
      <c r="H818" s="74"/>
      <c r="I818" s="12">
        <f t="shared" ref="I818:I828" si="324">ROUND(G818*H818,2)</f>
        <v>0</v>
      </c>
      <c r="J818" s="73" t="str">
        <f t="shared" si="307"/>
        <v/>
      </c>
    </row>
    <row r="819" spans="1:11" x14ac:dyDescent="0.3">
      <c r="A819" s="57" t="s">
        <v>1197</v>
      </c>
      <c r="B819" s="10" t="s">
        <v>22</v>
      </c>
      <c r="C819" s="11" t="s">
        <v>1198</v>
      </c>
      <c r="D819" s="12">
        <v>2513</v>
      </c>
      <c r="E819" s="12">
        <v>6.81</v>
      </c>
      <c r="F819" s="12">
        <f t="shared" si="322"/>
        <v>17113.53</v>
      </c>
      <c r="G819" s="60">
        <f t="shared" si="323"/>
        <v>2513</v>
      </c>
      <c r="H819" s="74"/>
      <c r="I819" s="12">
        <f t="shared" si="324"/>
        <v>0</v>
      </c>
      <c r="J819" s="73" t="str">
        <f t="shared" si="307"/>
        <v/>
      </c>
    </row>
    <row r="820" spans="1:11" x14ac:dyDescent="0.3">
      <c r="A820" s="57" t="s">
        <v>1199</v>
      </c>
      <c r="B820" s="10" t="s">
        <v>22</v>
      </c>
      <c r="C820" s="11" t="s">
        <v>1200</v>
      </c>
      <c r="D820" s="12">
        <v>2513</v>
      </c>
      <c r="E820" s="12">
        <v>34.4</v>
      </c>
      <c r="F820" s="12">
        <f t="shared" si="322"/>
        <v>86447.2</v>
      </c>
      <c r="G820" s="60">
        <f t="shared" si="323"/>
        <v>2513</v>
      </c>
      <c r="H820" s="74"/>
      <c r="I820" s="12">
        <f t="shared" si="324"/>
        <v>0</v>
      </c>
      <c r="J820" s="73" t="str">
        <f t="shared" si="307"/>
        <v/>
      </c>
    </row>
    <row r="821" spans="1:11" x14ac:dyDescent="0.3">
      <c r="A821" s="57" t="s">
        <v>1201</v>
      </c>
      <c r="B821" s="10" t="s">
        <v>10</v>
      </c>
      <c r="C821" s="11" t="s">
        <v>1202</v>
      </c>
      <c r="D821" s="12">
        <v>56</v>
      </c>
      <c r="E821" s="12">
        <v>86.57</v>
      </c>
      <c r="F821" s="12">
        <f t="shared" si="322"/>
        <v>4847.92</v>
      </c>
      <c r="G821" s="60">
        <f t="shared" si="323"/>
        <v>56</v>
      </c>
      <c r="H821" s="74"/>
      <c r="I821" s="12">
        <f t="shared" si="324"/>
        <v>0</v>
      </c>
      <c r="J821" s="73" t="str">
        <f t="shared" si="307"/>
        <v/>
      </c>
    </row>
    <row r="822" spans="1:11" x14ac:dyDescent="0.3">
      <c r="A822" s="57" t="s">
        <v>1203</v>
      </c>
      <c r="B822" s="10" t="s">
        <v>22</v>
      </c>
      <c r="C822" s="11" t="s">
        <v>1204</v>
      </c>
      <c r="D822" s="12">
        <v>353</v>
      </c>
      <c r="E822" s="12">
        <v>25.13</v>
      </c>
      <c r="F822" s="12">
        <f t="shared" si="322"/>
        <v>8870.89</v>
      </c>
      <c r="G822" s="60">
        <f t="shared" si="323"/>
        <v>353</v>
      </c>
      <c r="H822" s="74"/>
      <c r="I822" s="12">
        <f t="shared" si="324"/>
        <v>0</v>
      </c>
      <c r="J822" s="73" t="str">
        <f t="shared" si="307"/>
        <v/>
      </c>
    </row>
    <row r="823" spans="1:11" x14ac:dyDescent="0.3">
      <c r="A823" s="57" t="s">
        <v>1205</v>
      </c>
      <c r="B823" s="10" t="s">
        <v>22</v>
      </c>
      <c r="C823" s="11" t="s">
        <v>1206</v>
      </c>
      <c r="D823" s="12">
        <v>6</v>
      </c>
      <c r="E823" s="12">
        <v>49.24</v>
      </c>
      <c r="F823" s="12">
        <f t="shared" si="322"/>
        <v>295.44</v>
      </c>
      <c r="G823" s="60">
        <f t="shared" si="323"/>
        <v>6</v>
      </c>
      <c r="H823" s="74"/>
      <c r="I823" s="12">
        <f t="shared" si="324"/>
        <v>0</v>
      </c>
      <c r="J823" s="73" t="str">
        <f t="shared" si="307"/>
        <v/>
      </c>
    </row>
    <row r="824" spans="1:11" ht="20.399999999999999" x14ac:dyDescent="0.3">
      <c r="A824" s="57" t="s">
        <v>1207</v>
      </c>
      <c r="B824" s="10" t="s">
        <v>10</v>
      </c>
      <c r="C824" s="11" t="s">
        <v>1208</v>
      </c>
      <c r="D824" s="12">
        <v>33</v>
      </c>
      <c r="E824" s="12">
        <v>300.08</v>
      </c>
      <c r="F824" s="12">
        <f t="shared" si="322"/>
        <v>9902.64</v>
      </c>
      <c r="G824" s="60">
        <f t="shared" si="323"/>
        <v>33</v>
      </c>
      <c r="H824" s="74"/>
      <c r="I824" s="12">
        <f t="shared" si="324"/>
        <v>0</v>
      </c>
      <c r="J824" s="73" t="str">
        <f t="shared" si="307"/>
        <v/>
      </c>
    </row>
    <row r="825" spans="1:11" x14ac:dyDescent="0.3">
      <c r="A825" s="57" t="s">
        <v>1209</v>
      </c>
      <c r="B825" s="10" t="s">
        <v>22</v>
      </c>
      <c r="C825" s="11" t="s">
        <v>1210</v>
      </c>
      <c r="D825" s="12">
        <v>100</v>
      </c>
      <c r="E825" s="12">
        <v>27.04</v>
      </c>
      <c r="F825" s="12">
        <f t="shared" si="322"/>
        <v>2704</v>
      </c>
      <c r="G825" s="60">
        <f t="shared" si="323"/>
        <v>100</v>
      </c>
      <c r="H825" s="74"/>
      <c r="I825" s="12">
        <f t="shared" si="324"/>
        <v>0</v>
      </c>
      <c r="J825" s="73" t="str">
        <f t="shared" si="307"/>
        <v/>
      </c>
    </row>
    <row r="826" spans="1:11" x14ac:dyDescent="0.3">
      <c r="A826" s="57" t="s">
        <v>1211</v>
      </c>
      <c r="B826" s="10" t="s">
        <v>22</v>
      </c>
      <c r="C826" s="11" t="s">
        <v>1212</v>
      </c>
      <c r="D826" s="12">
        <v>3071</v>
      </c>
      <c r="E826" s="12">
        <v>16.84</v>
      </c>
      <c r="F826" s="12">
        <f t="shared" si="322"/>
        <v>51715.64</v>
      </c>
      <c r="G826" s="60">
        <f t="shared" si="323"/>
        <v>3071</v>
      </c>
      <c r="H826" s="74"/>
      <c r="I826" s="12">
        <f t="shared" si="324"/>
        <v>0</v>
      </c>
      <c r="J826" s="73" t="str">
        <f t="shared" si="307"/>
        <v/>
      </c>
    </row>
    <row r="827" spans="1:11" x14ac:dyDescent="0.3">
      <c r="A827" s="57" t="s">
        <v>1213</v>
      </c>
      <c r="B827" s="10" t="s">
        <v>35</v>
      </c>
      <c r="C827" s="11" t="s">
        <v>1214</v>
      </c>
      <c r="D827" s="12">
        <v>1</v>
      </c>
      <c r="E827" s="12">
        <v>12000</v>
      </c>
      <c r="F827" s="12">
        <f t="shared" si="322"/>
        <v>12000</v>
      </c>
      <c r="G827" s="60">
        <f t="shared" si="323"/>
        <v>1</v>
      </c>
      <c r="H827" s="12">
        <v>12000</v>
      </c>
      <c r="I827" s="12">
        <f t="shared" si="324"/>
        <v>12000</v>
      </c>
      <c r="J827" s="73" t="str">
        <f t="shared" si="307"/>
        <v/>
      </c>
    </row>
    <row r="828" spans="1:11" x14ac:dyDescent="0.3">
      <c r="A828" s="75"/>
      <c r="B828" s="13"/>
      <c r="C828" s="14" t="s">
        <v>1215</v>
      </c>
      <c r="D828" s="12">
        <v>1</v>
      </c>
      <c r="E828" s="15">
        <f>SUM(F818:F827)</f>
        <v>240789.84</v>
      </c>
      <c r="F828" s="15">
        <f t="shared" si="322"/>
        <v>240789.84</v>
      </c>
      <c r="G828" s="12">
        <v>1</v>
      </c>
      <c r="H828" s="15">
        <f>SUM(I818:I827)</f>
        <v>12000</v>
      </c>
      <c r="I828" s="15">
        <f t="shared" si="324"/>
        <v>12000</v>
      </c>
      <c r="J828" s="73" t="str">
        <f t="shared" si="307"/>
        <v/>
      </c>
      <c r="K828" s="29"/>
    </row>
    <row r="829" spans="1:11" s="26" customFormat="1" x14ac:dyDescent="0.3">
      <c r="A829" s="32" t="s">
        <v>1216</v>
      </c>
      <c r="B829" s="31" t="s">
        <v>5</v>
      </c>
      <c r="C829" s="32" t="s">
        <v>943</v>
      </c>
      <c r="D829" s="21">
        <v>1</v>
      </c>
      <c r="E829" s="21">
        <f>E838</f>
        <v>41466.660000000003</v>
      </c>
      <c r="F829" s="21">
        <f>F838</f>
        <v>41466.660000000003</v>
      </c>
      <c r="G829" s="21">
        <v>1</v>
      </c>
      <c r="H829" s="21">
        <f>H838</f>
        <v>0</v>
      </c>
      <c r="I829" s="21">
        <f>I838</f>
        <v>0</v>
      </c>
      <c r="J829" s="73" t="str">
        <f t="shared" si="307"/>
        <v/>
      </c>
      <c r="K829" s="30"/>
    </row>
    <row r="830" spans="1:11" x14ac:dyDescent="0.3">
      <c r="A830" s="57" t="s">
        <v>1217</v>
      </c>
      <c r="B830" s="10" t="s">
        <v>10</v>
      </c>
      <c r="C830" s="11" t="s">
        <v>1218</v>
      </c>
      <c r="D830" s="12">
        <v>750</v>
      </c>
      <c r="E830" s="12">
        <v>16.22</v>
      </c>
      <c r="F830" s="12">
        <f t="shared" ref="F830:F839" si="325">ROUND(D830*E830,2)</f>
        <v>12165</v>
      </c>
      <c r="G830" s="60">
        <f t="shared" ref="G830:G837" si="326">D830</f>
        <v>750</v>
      </c>
      <c r="H830" s="74"/>
      <c r="I830" s="12">
        <f t="shared" ref="I830:I839" si="327">ROUND(G830*H830,2)</f>
        <v>0</v>
      </c>
      <c r="J830" s="73" t="str">
        <f t="shared" si="307"/>
        <v/>
      </c>
      <c r="K830" s="30"/>
    </row>
    <row r="831" spans="1:11" x14ac:dyDescent="0.3">
      <c r="A831" s="57" t="s">
        <v>1219</v>
      </c>
      <c r="B831" s="10" t="s">
        <v>22</v>
      </c>
      <c r="C831" s="11" t="s">
        <v>1220</v>
      </c>
      <c r="D831" s="12">
        <v>750</v>
      </c>
      <c r="E831" s="12">
        <v>3.13</v>
      </c>
      <c r="F831" s="12">
        <f t="shared" si="325"/>
        <v>2347.5</v>
      </c>
      <c r="G831" s="60">
        <f t="shared" si="326"/>
        <v>750</v>
      </c>
      <c r="H831" s="74"/>
      <c r="I831" s="12">
        <f t="shared" si="327"/>
        <v>0</v>
      </c>
      <c r="J831" s="73" t="str">
        <f t="shared" si="307"/>
        <v/>
      </c>
      <c r="K831" s="30"/>
    </row>
    <row r="832" spans="1:11" x14ac:dyDescent="0.3">
      <c r="A832" s="57" t="s">
        <v>1221</v>
      </c>
      <c r="B832" s="10" t="s">
        <v>22</v>
      </c>
      <c r="C832" s="11" t="s">
        <v>1222</v>
      </c>
      <c r="D832" s="12">
        <v>100</v>
      </c>
      <c r="E832" s="12">
        <v>140.1</v>
      </c>
      <c r="F832" s="12">
        <f t="shared" si="325"/>
        <v>14010</v>
      </c>
      <c r="G832" s="60">
        <f t="shared" si="326"/>
        <v>100</v>
      </c>
      <c r="H832" s="74"/>
      <c r="I832" s="12">
        <f t="shared" si="327"/>
        <v>0</v>
      </c>
      <c r="J832" s="73" t="str">
        <f t="shared" si="307"/>
        <v/>
      </c>
      <c r="K832" s="30"/>
    </row>
    <row r="833" spans="1:11" x14ac:dyDescent="0.3">
      <c r="A833" s="57" t="s">
        <v>1223</v>
      </c>
      <c r="B833" s="10" t="s">
        <v>22</v>
      </c>
      <c r="C833" s="11" t="s">
        <v>1224</v>
      </c>
      <c r="D833" s="12">
        <v>100</v>
      </c>
      <c r="E833" s="12">
        <v>33.81</v>
      </c>
      <c r="F833" s="12">
        <f t="shared" si="325"/>
        <v>3381</v>
      </c>
      <c r="G833" s="60">
        <f t="shared" si="326"/>
        <v>100</v>
      </c>
      <c r="H833" s="74"/>
      <c r="I833" s="12">
        <f t="shared" si="327"/>
        <v>0</v>
      </c>
      <c r="J833" s="73" t="str">
        <f t="shared" si="307"/>
        <v/>
      </c>
      <c r="K833" s="30"/>
    </row>
    <row r="834" spans="1:11" x14ac:dyDescent="0.3">
      <c r="A834" s="57" t="s">
        <v>1225</v>
      </c>
      <c r="B834" s="10" t="s">
        <v>10</v>
      </c>
      <c r="C834" s="11" t="s">
        <v>1226</v>
      </c>
      <c r="D834" s="12">
        <v>20</v>
      </c>
      <c r="E834" s="12">
        <v>169.23</v>
      </c>
      <c r="F834" s="12">
        <f t="shared" si="325"/>
        <v>3384.6</v>
      </c>
      <c r="G834" s="60">
        <f t="shared" si="326"/>
        <v>20</v>
      </c>
      <c r="H834" s="74"/>
      <c r="I834" s="12">
        <f t="shared" si="327"/>
        <v>0</v>
      </c>
      <c r="J834" s="73" t="str">
        <f t="shared" si="307"/>
        <v/>
      </c>
      <c r="K834" s="30"/>
    </row>
    <row r="835" spans="1:11" x14ac:dyDescent="0.3">
      <c r="A835" s="57" t="s">
        <v>1227</v>
      </c>
      <c r="B835" s="10" t="s">
        <v>10</v>
      </c>
      <c r="C835" s="11" t="s">
        <v>1228</v>
      </c>
      <c r="D835" s="12">
        <v>30</v>
      </c>
      <c r="E835" s="12">
        <v>91.56</v>
      </c>
      <c r="F835" s="12">
        <f t="shared" si="325"/>
        <v>2746.8</v>
      </c>
      <c r="G835" s="60">
        <f t="shared" si="326"/>
        <v>30</v>
      </c>
      <c r="H835" s="74"/>
      <c r="I835" s="12">
        <f t="shared" si="327"/>
        <v>0</v>
      </c>
      <c r="J835" s="73" t="str">
        <f t="shared" si="307"/>
        <v/>
      </c>
      <c r="K835" s="30"/>
    </row>
    <row r="836" spans="1:11" ht="20.399999999999999" x14ac:dyDescent="0.3">
      <c r="A836" s="57" t="s">
        <v>1229</v>
      </c>
      <c r="B836" s="10" t="s">
        <v>22</v>
      </c>
      <c r="C836" s="11" t="s">
        <v>1230</v>
      </c>
      <c r="D836" s="12">
        <v>100</v>
      </c>
      <c r="E836" s="12">
        <v>27.32</v>
      </c>
      <c r="F836" s="12">
        <f t="shared" si="325"/>
        <v>2732</v>
      </c>
      <c r="G836" s="60">
        <f t="shared" si="326"/>
        <v>100</v>
      </c>
      <c r="H836" s="74"/>
      <c r="I836" s="12">
        <f t="shared" si="327"/>
        <v>0</v>
      </c>
      <c r="J836" s="73" t="str">
        <f t="shared" si="307"/>
        <v/>
      </c>
      <c r="K836" s="30"/>
    </row>
    <row r="837" spans="1:11" x14ac:dyDescent="0.3">
      <c r="A837" s="57" t="s">
        <v>1231</v>
      </c>
      <c r="B837" s="10" t="s">
        <v>17</v>
      </c>
      <c r="C837" s="11" t="s">
        <v>1232</v>
      </c>
      <c r="D837" s="12">
        <v>4</v>
      </c>
      <c r="E837" s="12">
        <v>174.94</v>
      </c>
      <c r="F837" s="12">
        <f t="shared" si="325"/>
        <v>699.76</v>
      </c>
      <c r="G837" s="60">
        <f t="shared" si="326"/>
        <v>4</v>
      </c>
      <c r="H837" s="74"/>
      <c r="I837" s="12">
        <f t="shared" si="327"/>
        <v>0</v>
      </c>
      <c r="J837" s="73" t="str">
        <f t="shared" si="307"/>
        <v/>
      </c>
      <c r="K837" s="30"/>
    </row>
    <row r="838" spans="1:11" x14ac:dyDescent="0.3">
      <c r="A838" s="75"/>
      <c r="B838" s="13"/>
      <c r="C838" s="14" t="s">
        <v>1233</v>
      </c>
      <c r="D838" s="12">
        <v>1</v>
      </c>
      <c r="E838" s="15">
        <f>SUM(F830:F837)</f>
        <v>41466.660000000003</v>
      </c>
      <c r="F838" s="15">
        <f t="shared" si="325"/>
        <v>41466.660000000003</v>
      </c>
      <c r="G838" s="12">
        <v>1</v>
      </c>
      <c r="H838" s="15">
        <f>SUM(I830:I837)</f>
        <v>0</v>
      </c>
      <c r="I838" s="15">
        <f t="shared" si="327"/>
        <v>0</v>
      </c>
      <c r="J838" s="73" t="str">
        <f t="shared" si="307"/>
        <v/>
      </c>
      <c r="K838" s="30"/>
    </row>
    <row r="839" spans="1:11" x14ac:dyDescent="0.3">
      <c r="A839" s="75"/>
      <c r="B839" s="13"/>
      <c r="C839" s="14" t="s">
        <v>1234</v>
      </c>
      <c r="D839" s="12">
        <v>1</v>
      </c>
      <c r="E839" s="15">
        <f>F817+F829</f>
        <v>282256.5</v>
      </c>
      <c r="F839" s="15">
        <f t="shared" si="325"/>
        <v>282256.5</v>
      </c>
      <c r="G839" s="12">
        <v>1</v>
      </c>
      <c r="H839" s="15">
        <f>I817+I829</f>
        <v>12000</v>
      </c>
      <c r="I839" s="15">
        <f t="shared" si="327"/>
        <v>12000</v>
      </c>
      <c r="J839" s="73" t="str">
        <f t="shared" si="307"/>
        <v/>
      </c>
      <c r="K839" s="29"/>
    </row>
    <row r="840" spans="1:11" x14ac:dyDescent="0.3">
      <c r="A840" s="65" t="s">
        <v>1235</v>
      </c>
      <c r="B840" s="16" t="s">
        <v>5</v>
      </c>
      <c r="C840" s="17" t="s">
        <v>1236</v>
      </c>
      <c r="D840" s="18">
        <f t="shared" ref="D840:I840" si="328">D846</f>
        <v>1</v>
      </c>
      <c r="E840" s="18">
        <f t="shared" si="328"/>
        <v>896419.96</v>
      </c>
      <c r="F840" s="18">
        <f t="shared" si="328"/>
        <v>896419.96</v>
      </c>
      <c r="G840" s="18">
        <f t="shared" si="328"/>
        <v>1</v>
      </c>
      <c r="H840" s="18">
        <f t="shared" si="328"/>
        <v>0</v>
      </c>
      <c r="I840" s="18">
        <f t="shared" si="328"/>
        <v>0</v>
      </c>
      <c r="J840" s="73" t="str">
        <f t="shared" ref="J840:J903" si="329">IF(AND(H840&lt;&gt;"",H840&gt;E840),"VALOR MAYOR DEL PERMITIDO","")</f>
        <v/>
      </c>
      <c r="K840" s="29"/>
    </row>
    <row r="841" spans="1:11" ht="20.399999999999999" x14ac:dyDescent="0.3">
      <c r="A841" s="57" t="s">
        <v>1237</v>
      </c>
      <c r="B841" s="10" t="s">
        <v>496</v>
      </c>
      <c r="C841" s="11" t="s">
        <v>1238</v>
      </c>
      <c r="D841" s="12">
        <v>4381.66</v>
      </c>
      <c r="E841" s="12">
        <v>162.32</v>
      </c>
      <c r="F841" s="12">
        <f t="shared" ref="F841:F846" si="330">ROUND(D841*E841,2)</f>
        <v>711231.05</v>
      </c>
      <c r="G841" s="60">
        <f t="shared" ref="G841:G845" si="331">D841</f>
        <v>4381.66</v>
      </c>
      <c r="H841" s="74"/>
      <c r="I841" s="12">
        <f t="shared" ref="I841:I846" si="332">ROUND(G841*H841,2)</f>
        <v>0</v>
      </c>
      <c r="J841" s="73" t="str">
        <f t="shared" si="329"/>
        <v/>
      </c>
    </row>
    <row r="842" spans="1:11" ht="20.399999999999999" x14ac:dyDescent="0.3">
      <c r="A842" s="57" t="s">
        <v>1239</v>
      </c>
      <c r="B842" s="10" t="s">
        <v>496</v>
      </c>
      <c r="C842" s="11" t="s">
        <v>1240</v>
      </c>
      <c r="D842" s="12">
        <v>332.73</v>
      </c>
      <c r="E842" s="12">
        <v>237.79</v>
      </c>
      <c r="F842" s="12">
        <f t="shared" si="330"/>
        <v>79119.87</v>
      </c>
      <c r="G842" s="60">
        <f t="shared" si="331"/>
        <v>332.73</v>
      </c>
      <c r="H842" s="74"/>
      <c r="I842" s="12">
        <f t="shared" si="332"/>
        <v>0</v>
      </c>
      <c r="J842" s="73" t="str">
        <f t="shared" si="329"/>
        <v/>
      </c>
    </row>
    <row r="843" spans="1:11" ht="20.399999999999999" x14ac:dyDescent="0.3">
      <c r="A843" s="57" t="s">
        <v>1241</v>
      </c>
      <c r="B843" s="10" t="s">
        <v>496</v>
      </c>
      <c r="C843" s="11" t="s">
        <v>1242</v>
      </c>
      <c r="D843" s="12">
        <v>48</v>
      </c>
      <c r="E843" s="12">
        <v>443.32</v>
      </c>
      <c r="F843" s="12">
        <f t="shared" si="330"/>
        <v>21279.360000000001</v>
      </c>
      <c r="G843" s="60">
        <f t="shared" si="331"/>
        <v>48</v>
      </c>
      <c r="H843" s="74"/>
      <c r="I843" s="12">
        <f t="shared" si="332"/>
        <v>0</v>
      </c>
      <c r="J843" s="73" t="str">
        <f t="shared" si="329"/>
        <v/>
      </c>
    </row>
    <row r="844" spans="1:11" x14ac:dyDescent="0.3">
      <c r="A844" s="57" t="s">
        <v>1243</v>
      </c>
      <c r="B844" s="10" t="s">
        <v>496</v>
      </c>
      <c r="C844" s="11" t="s">
        <v>1244</v>
      </c>
      <c r="D844" s="12">
        <v>317.75</v>
      </c>
      <c r="E844" s="12">
        <v>257.7</v>
      </c>
      <c r="F844" s="12">
        <f t="shared" si="330"/>
        <v>81884.179999999993</v>
      </c>
      <c r="G844" s="60">
        <f t="shared" si="331"/>
        <v>317.75</v>
      </c>
      <c r="H844" s="74"/>
      <c r="I844" s="12">
        <f t="shared" si="332"/>
        <v>0</v>
      </c>
      <c r="J844" s="73" t="str">
        <f t="shared" si="329"/>
        <v/>
      </c>
    </row>
    <row r="845" spans="1:11" ht="20.399999999999999" x14ac:dyDescent="0.3">
      <c r="A845" s="57" t="s">
        <v>1245</v>
      </c>
      <c r="B845" s="10" t="s">
        <v>496</v>
      </c>
      <c r="C845" s="11" t="s">
        <v>1246</v>
      </c>
      <c r="D845" s="12">
        <v>10</v>
      </c>
      <c r="E845" s="12">
        <v>290.55</v>
      </c>
      <c r="F845" s="12">
        <f t="shared" si="330"/>
        <v>2905.5</v>
      </c>
      <c r="G845" s="60">
        <f t="shared" si="331"/>
        <v>10</v>
      </c>
      <c r="H845" s="74"/>
      <c r="I845" s="12">
        <f t="shared" si="332"/>
        <v>0</v>
      </c>
      <c r="J845" s="73" t="str">
        <f t="shared" si="329"/>
        <v/>
      </c>
    </row>
    <row r="846" spans="1:11" x14ac:dyDescent="0.3">
      <c r="A846" s="75"/>
      <c r="B846" s="13"/>
      <c r="C846" s="14" t="s">
        <v>1247</v>
      </c>
      <c r="D846" s="12">
        <v>1</v>
      </c>
      <c r="E846" s="15">
        <f>SUM(F841:F845)</f>
        <v>896419.96</v>
      </c>
      <c r="F846" s="15">
        <f t="shared" si="330"/>
        <v>896419.96</v>
      </c>
      <c r="G846" s="12">
        <v>1</v>
      </c>
      <c r="H846" s="15">
        <f>SUM(I841:I845)</f>
        <v>0</v>
      </c>
      <c r="I846" s="15">
        <f t="shared" si="332"/>
        <v>0</v>
      </c>
      <c r="J846" s="73" t="str">
        <f t="shared" si="329"/>
        <v/>
      </c>
    </row>
    <row r="847" spans="1:11" x14ac:dyDescent="0.3">
      <c r="A847" s="65" t="s">
        <v>1248</v>
      </c>
      <c r="B847" s="16" t="s">
        <v>5</v>
      </c>
      <c r="C847" s="17" t="s">
        <v>1249</v>
      </c>
      <c r="D847" s="18">
        <f t="shared" ref="D847:I847" si="333">D855</f>
        <v>1</v>
      </c>
      <c r="E847" s="18">
        <f t="shared" si="333"/>
        <v>129369.77</v>
      </c>
      <c r="F847" s="18">
        <f t="shared" si="333"/>
        <v>129369.77</v>
      </c>
      <c r="G847" s="18">
        <f t="shared" si="333"/>
        <v>1</v>
      </c>
      <c r="H847" s="18">
        <f t="shared" si="333"/>
        <v>20000</v>
      </c>
      <c r="I847" s="18">
        <f t="shared" si="333"/>
        <v>20000</v>
      </c>
      <c r="J847" s="73" t="str">
        <f t="shared" si="329"/>
        <v/>
      </c>
    </row>
    <row r="848" spans="1:11" x14ac:dyDescent="0.3">
      <c r="A848" s="57" t="s">
        <v>1250</v>
      </c>
      <c r="B848" s="10" t="s">
        <v>10</v>
      </c>
      <c r="C848" s="11" t="s">
        <v>1251</v>
      </c>
      <c r="D848" s="12">
        <v>1</v>
      </c>
      <c r="E848" s="12">
        <v>246.27</v>
      </c>
      <c r="F848" s="12">
        <f t="shared" ref="F848:F855" si="334">ROUND(D848*E848,2)</f>
        <v>246.27</v>
      </c>
      <c r="G848" s="60">
        <f t="shared" ref="G848:G854" si="335">D848</f>
        <v>1</v>
      </c>
      <c r="H848" s="74"/>
      <c r="I848" s="12">
        <f t="shared" ref="I848:I855" si="336">ROUND(G848*H848,2)</f>
        <v>0</v>
      </c>
      <c r="J848" s="73" t="str">
        <f t="shared" si="329"/>
        <v/>
      </c>
    </row>
    <row r="849" spans="1:10" x14ac:dyDescent="0.3">
      <c r="A849" s="57" t="s">
        <v>1252</v>
      </c>
      <c r="B849" s="10" t="s">
        <v>10</v>
      </c>
      <c r="C849" s="11" t="s">
        <v>1253</v>
      </c>
      <c r="D849" s="12">
        <v>9</v>
      </c>
      <c r="E849" s="12">
        <v>403.74</v>
      </c>
      <c r="F849" s="12">
        <f t="shared" si="334"/>
        <v>3633.66</v>
      </c>
      <c r="G849" s="60">
        <f t="shared" si="335"/>
        <v>9</v>
      </c>
      <c r="H849" s="74"/>
      <c r="I849" s="12">
        <f t="shared" si="336"/>
        <v>0</v>
      </c>
      <c r="J849" s="73" t="str">
        <f t="shared" si="329"/>
        <v/>
      </c>
    </row>
    <row r="850" spans="1:10" x14ac:dyDescent="0.3">
      <c r="A850" s="57" t="s">
        <v>1254</v>
      </c>
      <c r="B850" s="10" t="s">
        <v>22</v>
      </c>
      <c r="C850" s="11" t="s">
        <v>1255</v>
      </c>
      <c r="D850" s="12">
        <v>6383</v>
      </c>
      <c r="E850" s="12">
        <v>13.7</v>
      </c>
      <c r="F850" s="12">
        <f t="shared" si="334"/>
        <v>87447.1</v>
      </c>
      <c r="G850" s="60">
        <f t="shared" si="335"/>
        <v>6383</v>
      </c>
      <c r="H850" s="74"/>
      <c r="I850" s="12">
        <f t="shared" si="336"/>
        <v>0</v>
      </c>
      <c r="J850" s="73" t="str">
        <f t="shared" si="329"/>
        <v/>
      </c>
    </row>
    <row r="851" spans="1:10" ht="20.399999999999999" x14ac:dyDescent="0.3">
      <c r="A851" s="57" t="s">
        <v>1256</v>
      </c>
      <c r="B851" s="10" t="s">
        <v>22</v>
      </c>
      <c r="C851" s="11" t="s">
        <v>1257</v>
      </c>
      <c r="D851" s="12">
        <v>127.66</v>
      </c>
      <c r="E851" s="12">
        <v>49.47</v>
      </c>
      <c r="F851" s="12">
        <f t="shared" si="334"/>
        <v>6315.34</v>
      </c>
      <c r="G851" s="60">
        <f t="shared" si="335"/>
        <v>127.66</v>
      </c>
      <c r="H851" s="74"/>
      <c r="I851" s="12">
        <f t="shared" si="336"/>
        <v>0</v>
      </c>
      <c r="J851" s="73" t="str">
        <f t="shared" si="329"/>
        <v/>
      </c>
    </row>
    <row r="852" spans="1:10" ht="20.399999999999999" x14ac:dyDescent="0.3">
      <c r="A852" s="57" t="s">
        <v>1258</v>
      </c>
      <c r="B852" s="10" t="s">
        <v>22</v>
      </c>
      <c r="C852" s="11" t="s">
        <v>1259</v>
      </c>
      <c r="D852" s="12">
        <v>717</v>
      </c>
      <c r="E852" s="12">
        <v>15.23</v>
      </c>
      <c r="F852" s="12">
        <f t="shared" si="334"/>
        <v>10919.91</v>
      </c>
      <c r="G852" s="60">
        <f t="shared" si="335"/>
        <v>717</v>
      </c>
      <c r="H852" s="74"/>
      <c r="I852" s="12">
        <f t="shared" si="336"/>
        <v>0</v>
      </c>
      <c r="J852" s="73" t="str">
        <f t="shared" si="329"/>
        <v/>
      </c>
    </row>
    <row r="853" spans="1:10" ht="20.399999999999999" x14ac:dyDescent="0.3">
      <c r="A853" s="57" t="s">
        <v>1260</v>
      </c>
      <c r="B853" s="10" t="s">
        <v>22</v>
      </c>
      <c r="C853" s="11" t="s">
        <v>1261</v>
      </c>
      <c r="D853" s="12">
        <v>14.34</v>
      </c>
      <c r="E853" s="12">
        <v>56.31</v>
      </c>
      <c r="F853" s="12">
        <f t="shared" si="334"/>
        <v>807.49</v>
      </c>
      <c r="G853" s="60">
        <f t="shared" si="335"/>
        <v>14.34</v>
      </c>
      <c r="H853" s="74"/>
      <c r="I853" s="12">
        <f t="shared" si="336"/>
        <v>0</v>
      </c>
      <c r="J853" s="73" t="str">
        <f t="shared" si="329"/>
        <v/>
      </c>
    </row>
    <row r="854" spans="1:10" x14ac:dyDescent="0.3">
      <c r="A854" s="57" t="s">
        <v>1262</v>
      </c>
      <c r="B854" s="10" t="s">
        <v>35</v>
      </c>
      <c r="C854" s="11" t="s">
        <v>1263</v>
      </c>
      <c r="D854" s="12">
        <v>1</v>
      </c>
      <c r="E854" s="12">
        <v>20000</v>
      </c>
      <c r="F854" s="12">
        <f t="shared" si="334"/>
        <v>20000</v>
      </c>
      <c r="G854" s="60">
        <f t="shared" si="335"/>
        <v>1</v>
      </c>
      <c r="H854" s="12">
        <v>20000</v>
      </c>
      <c r="I854" s="12">
        <f t="shared" si="336"/>
        <v>20000</v>
      </c>
      <c r="J854" s="73" t="str">
        <f t="shared" si="329"/>
        <v/>
      </c>
    </row>
    <row r="855" spans="1:10" x14ac:dyDescent="0.3">
      <c r="A855" s="75"/>
      <c r="B855" s="13"/>
      <c r="C855" s="14" t="s">
        <v>1264</v>
      </c>
      <c r="D855" s="12">
        <v>1</v>
      </c>
      <c r="E855" s="15">
        <f>SUM(F848:F854)</f>
        <v>129369.77</v>
      </c>
      <c r="F855" s="15">
        <f t="shared" si="334"/>
        <v>129369.77</v>
      </c>
      <c r="G855" s="12">
        <v>1</v>
      </c>
      <c r="H855" s="15">
        <f>SUM(I848:I854)</f>
        <v>20000</v>
      </c>
      <c r="I855" s="15">
        <f t="shared" si="336"/>
        <v>20000</v>
      </c>
      <c r="J855" s="73" t="str">
        <f t="shared" si="329"/>
        <v/>
      </c>
    </row>
    <row r="856" spans="1:10" x14ac:dyDescent="0.3">
      <c r="A856" s="65" t="s">
        <v>1265</v>
      </c>
      <c r="B856" s="16" t="s">
        <v>5</v>
      </c>
      <c r="C856" s="17" t="s">
        <v>1266</v>
      </c>
      <c r="D856" s="18">
        <f t="shared" ref="D856:I856" si="337">D867</f>
        <v>1</v>
      </c>
      <c r="E856" s="18">
        <f t="shared" si="337"/>
        <v>209066.08</v>
      </c>
      <c r="F856" s="18">
        <f t="shared" si="337"/>
        <v>209066.08</v>
      </c>
      <c r="G856" s="18">
        <f t="shared" si="337"/>
        <v>1</v>
      </c>
      <c r="H856" s="18">
        <f t="shared" si="337"/>
        <v>37980.080000000002</v>
      </c>
      <c r="I856" s="18">
        <f t="shared" si="337"/>
        <v>37980.080000000002</v>
      </c>
      <c r="J856" s="73" t="str">
        <f t="shared" si="329"/>
        <v/>
      </c>
    </row>
    <row r="857" spans="1:10" x14ac:dyDescent="0.3">
      <c r="A857" s="57" t="s">
        <v>1267</v>
      </c>
      <c r="B857" s="10" t="s">
        <v>22</v>
      </c>
      <c r="C857" s="11" t="s">
        <v>1268</v>
      </c>
      <c r="D857" s="60">
        <v>13788.36</v>
      </c>
      <c r="E857" s="12">
        <v>8.84</v>
      </c>
      <c r="F857" s="12">
        <f t="shared" ref="F857:F868" si="338">ROUND(D857*E857,2)</f>
        <v>121889.1</v>
      </c>
      <c r="G857" s="60">
        <f t="shared" ref="G857:G866" si="339">D857</f>
        <v>13788.36</v>
      </c>
      <c r="H857" s="74"/>
      <c r="I857" s="12">
        <f t="shared" ref="I857:I868" si="340">ROUND(G857*H857,2)</f>
        <v>0</v>
      </c>
      <c r="J857" s="73" t="str">
        <f t="shared" si="329"/>
        <v/>
      </c>
    </row>
    <row r="858" spans="1:10" x14ac:dyDescent="0.3">
      <c r="A858" s="57" t="s">
        <v>1269</v>
      </c>
      <c r="B858" s="10" t="s">
        <v>10</v>
      </c>
      <c r="C858" s="11" t="s">
        <v>1270</v>
      </c>
      <c r="D858" s="60">
        <v>676</v>
      </c>
      <c r="E858" s="12">
        <v>11.44</v>
      </c>
      <c r="F858" s="12">
        <f t="shared" si="338"/>
        <v>7733.44</v>
      </c>
      <c r="G858" s="60">
        <f t="shared" si="339"/>
        <v>676</v>
      </c>
      <c r="H858" s="74"/>
      <c r="I858" s="12">
        <f t="shared" si="340"/>
        <v>0</v>
      </c>
      <c r="J858" s="73" t="str">
        <f t="shared" si="329"/>
        <v/>
      </c>
    </row>
    <row r="859" spans="1:10" x14ac:dyDescent="0.3">
      <c r="A859" s="57" t="s">
        <v>1271</v>
      </c>
      <c r="B859" s="10" t="s">
        <v>58</v>
      </c>
      <c r="C859" s="11" t="s">
        <v>1272</v>
      </c>
      <c r="D859" s="60">
        <v>60</v>
      </c>
      <c r="E859" s="12">
        <v>87.35</v>
      </c>
      <c r="F859" s="12">
        <f t="shared" si="338"/>
        <v>5241</v>
      </c>
      <c r="G859" s="60">
        <f t="shared" si="339"/>
        <v>60</v>
      </c>
      <c r="H859" s="74"/>
      <c r="I859" s="12">
        <f t="shared" si="340"/>
        <v>0</v>
      </c>
      <c r="J859" s="73" t="str">
        <f t="shared" si="329"/>
        <v/>
      </c>
    </row>
    <row r="860" spans="1:10" ht="20.399999999999999" x14ac:dyDescent="0.3">
      <c r="A860" s="57" t="s">
        <v>1273</v>
      </c>
      <c r="B860" s="10" t="s">
        <v>58</v>
      </c>
      <c r="C860" s="11" t="s">
        <v>1274</v>
      </c>
      <c r="D860" s="60">
        <v>6</v>
      </c>
      <c r="E860" s="12">
        <v>169.6</v>
      </c>
      <c r="F860" s="12">
        <f t="shared" si="338"/>
        <v>1017.6</v>
      </c>
      <c r="G860" s="60">
        <f t="shared" si="339"/>
        <v>6</v>
      </c>
      <c r="H860" s="74"/>
      <c r="I860" s="12">
        <f t="shared" si="340"/>
        <v>0</v>
      </c>
      <c r="J860" s="73" t="str">
        <f t="shared" si="329"/>
        <v/>
      </c>
    </row>
    <row r="861" spans="1:10" x14ac:dyDescent="0.3">
      <c r="A861" s="57" t="s">
        <v>1275</v>
      </c>
      <c r="B861" s="10" t="s">
        <v>58</v>
      </c>
      <c r="C861" s="11" t="s">
        <v>1276</v>
      </c>
      <c r="D861" s="60">
        <v>50</v>
      </c>
      <c r="E861" s="12">
        <v>62.55</v>
      </c>
      <c r="F861" s="12">
        <f t="shared" si="338"/>
        <v>3127.5</v>
      </c>
      <c r="G861" s="60">
        <f t="shared" si="339"/>
        <v>50</v>
      </c>
      <c r="H861" s="74"/>
      <c r="I861" s="12">
        <f t="shared" si="340"/>
        <v>0</v>
      </c>
      <c r="J861" s="73" t="str">
        <f t="shared" si="329"/>
        <v/>
      </c>
    </row>
    <row r="862" spans="1:10" x14ac:dyDescent="0.3">
      <c r="A862" s="57" t="s">
        <v>1277</v>
      </c>
      <c r="B862" s="10" t="s">
        <v>58</v>
      </c>
      <c r="C862" s="11" t="s">
        <v>1278</v>
      </c>
      <c r="D862" s="60">
        <v>20</v>
      </c>
      <c r="E862" s="12">
        <v>307.27999999999997</v>
      </c>
      <c r="F862" s="12">
        <f t="shared" si="338"/>
        <v>6145.6</v>
      </c>
      <c r="G862" s="60">
        <f t="shared" si="339"/>
        <v>20</v>
      </c>
      <c r="H862" s="74"/>
      <c r="I862" s="12">
        <f t="shared" si="340"/>
        <v>0</v>
      </c>
      <c r="J862" s="73" t="str">
        <f t="shared" si="329"/>
        <v/>
      </c>
    </row>
    <row r="863" spans="1:10" x14ac:dyDescent="0.3">
      <c r="A863" s="57" t="s">
        <v>1279</v>
      </c>
      <c r="B863" s="10" t="s">
        <v>58</v>
      </c>
      <c r="C863" s="11" t="s">
        <v>1280</v>
      </c>
      <c r="D863" s="60">
        <v>4</v>
      </c>
      <c r="E863" s="12">
        <v>1286.94</v>
      </c>
      <c r="F863" s="12">
        <f t="shared" si="338"/>
        <v>5147.76</v>
      </c>
      <c r="G863" s="60">
        <f t="shared" si="339"/>
        <v>4</v>
      </c>
      <c r="H863" s="74"/>
      <c r="I863" s="12">
        <f t="shared" si="340"/>
        <v>0</v>
      </c>
      <c r="J863" s="73" t="str">
        <f t="shared" si="329"/>
        <v/>
      </c>
    </row>
    <row r="864" spans="1:10" x14ac:dyDescent="0.3">
      <c r="A864" s="57" t="s">
        <v>1281</v>
      </c>
      <c r="B864" s="10" t="s">
        <v>22</v>
      </c>
      <c r="C864" s="11" t="s">
        <v>1282</v>
      </c>
      <c r="D864" s="60">
        <v>1200</v>
      </c>
      <c r="E864" s="12">
        <v>17.32</v>
      </c>
      <c r="F864" s="12">
        <f t="shared" si="338"/>
        <v>20784</v>
      </c>
      <c r="G864" s="60">
        <f t="shared" si="339"/>
        <v>1200</v>
      </c>
      <c r="H864" s="74"/>
      <c r="I864" s="12">
        <f t="shared" si="340"/>
        <v>0</v>
      </c>
      <c r="J864" s="73" t="str">
        <f t="shared" si="329"/>
        <v/>
      </c>
    </row>
    <row r="865" spans="1:12" x14ac:dyDescent="0.3">
      <c r="A865" s="57" t="s">
        <v>1283</v>
      </c>
      <c r="B865" s="10" t="s">
        <v>35</v>
      </c>
      <c r="C865" s="11" t="s">
        <v>1284</v>
      </c>
      <c r="D865" s="60">
        <v>1</v>
      </c>
      <c r="E865" s="12">
        <v>12500</v>
      </c>
      <c r="F865" s="12">
        <f t="shared" si="338"/>
        <v>12500</v>
      </c>
      <c r="G865" s="60">
        <f t="shared" si="339"/>
        <v>1</v>
      </c>
      <c r="H865" s="60">
        <f>E865</f>
        <v>12500</v>
      </c>
      <c r="I865" s="12">
        <f t="shared" si="340"/>
        <v>12500</v>
      </c>
      <c r="J865" s="73" t="str">
        <f t="shared" si="329"/>
        <v/>
      </c>
    </row>
    <row r="866" spans="1:12" x14ac:dyDescent="0.3">
      <c r="A866" s="57" t="s">
        <v>1285</v>
      </c>
      <c r="B866" s="10" t="s">
        <v>35</v>
      </c>
      <c r="C866" s="11" t="s">
        <v>1286</v>
      </c>
      <c r="D866" s="60">
        <v>1</v>
      </c>
      <c r="E866" s="12">
        <v>25480.080000000002</v>
      </c>
      <c r="F866" s="12">
        <f t="shared" si="338"/>
        <v>25480.080000000002</v>
      </c>
      <c r="G866" s="60">
        <f t="shared" si="339"/>
        <v>1</v>
      </c>
      <c r="H866" s="12">
        <f>E866</f>
        <v>25480.080000000002</v>
      </c>
      <c r="I866" s="12">
        <f t="shared" si="340"/>
        <v>25480.080000000002</v>
      </c>
      <c r="J866" s="73" t="str">
        <f t="shared" si="329"/>
        <v/>
      </c>
    </row>
    <row r="867" spans="1:12" x14ac:dyDescent="0.3">
      <c r="A867" s="75"/>
      <c r="B867" s="13"/>
      <c r="C867" s="14" t="s">
        <v>1287</v>
      </c>
      <c r="D867" s="12">
        <v>1</v>
      </c>
      <c r="E867" s="15">
        <f>SUM(F857:F866)</f>
        <v>209066.08</v>
      </c>
      <c r="F867" s="15">
        <f t="shared" si="338"/>
        <v>209066.08</v>
      </c>
      <c r="G867" s="12">
        <v>1</v>
      </c>
      <c r="H867" s="15">
        <f>SUM(I857:I866)</f>
        <v>37980.080000000002</v>
      </c>
      <c r="I867" s="15">
        <f t="shared" si="340"/>
        <v>37980.080000000002</v>
      </c>
      <c r="J867" s="73" t="str">
        <f t="shared" si="329"/>
        <v/>
      </c>
      <c r="L867" s="81"/>
    </row>
    <row r="868" spans="1:12" x14ac:dyDescent="0.3">
      <c r="A868" s="75"/>
      <c r="B868" s="13"/>
      <c r="C868" s="14" t="s">
        <v>1288</v>
      </c>
      <c r="D868" s="12">
        <v>1</v>
      </c>
      <c r="E868" s="15">
        <f>F716+F799+F805+F816+F840+F847+F856</f>
        <v>5340335.82</v>
      </c>
      <c r="F868" s="15">
        <f t="shared" si="338"/>
        <v>5340335.82</v>
      </c>
      <c r="G868" s="12">
        <v>1</v>
      </c>
      <c r="H868" s="15">
        <f>I716+I799+I805+I816+I840+I847+I856</f>
        <v>109980.08</v>
      </c>
      <c r="I868" s="15">
        <f t="shared" si="340"/>
        <v>109980.08</v>
      </c>
      <c r="J868" s="73" t="str">
        <f t="shared" si="329"/>
        <v/>
      </c>
    </row>
    <row r="869" spans="1:12" x14ac:dyDescent="0.3">
      <c r="A869" s="64" t="s">
        <v>1289</v>
      </c>
      <c r="B869" s="7" t="s">
        <v>5</v>
      </c>
      <c r="C869" s="8" t="s">
        <v>1290</v>
      </c>
      <c r="D869" s="9">
        <f t="shared" ref="D869:I869" si="341">D876</f>
        <v>1</v>
      </c>
      <c r="E869" s="9">
        <f t="shared" si="341"/>
        <v>91912.56</v>
      </c>
      <c r="F869" s="9">
        <f t="shared" si="341"/>
        <v>91912.56</v>
      </c>
      <c r="G869" s="9">
        <f t="shared" si="341"/>
        <v>1</v>
      </c>
      <c r="H869" s="9">
        <f t="shared" si="341"/>
        <v>0</v>
      </c>
      <c r="I869" s="9">
        <f t="shared" si="341"/>
        <v>0</v>
      </c>
      <c r="J869" s="73" t="str">
        <f t="shared" si="329"/>
        <v/>
      </c>
    </row>
    <row r="870" spans="1:12" x14ac:dyDescent="0.3">
      <c r="A870" s="57" t="s">
        <v>1291</v>
      </c>
      <c r="B870" s="10" t="s">
        <v>22</v>
      </c>
      <c r="C870" s="11" t="s">
        <v>1292</v>
      </c>
      <c r="D870" s="12">
        <v>663.6</v>
      </c>
      <c r="E870" s="12">
        <v>1.02</v>
      </c>
      <c r="F870" s="12">
        <f t="shared" ref="F870:F877" si="342">ROUND(D870*E870,2)</f>
        <v>676.87</v>
      </c>
      <c r="G870" s="60">
        <f t="shared" ref="G870:G875" si="343">D870</f>
        <v>663.6</v>
      </c>
      <c r="H870" s="74"/>
      <c r="I870" s="12">
        <f t="shared" ref="I870:I877" si="344">ROUND(G870*H870,2)</f>
        <v>0</v>
      </c>
      <c r="J870" s="73" t="str">
        <f t="shared" si="329"/>
        <v/>
      </c>
    </row>
    <row r="871" spans="1:12" x14ac:dyDescent="0.3">
      <c r="A871" s="57" t="s">
        <v>1293</v>
      </c>
      <c r="B871" s="10" t="s">
        <v>22</v>
      </c>
      <c r="C871" s="11" t="s">
        <v>1294</v>
      </c>
      <c r="D871" s="12">
        <v>88</v>
      </c>
      <c r="E871" s="12">
        <v>3.58</v>
      </c>
      <c r="F871" s="12">
        <f t="shared" si="342"/>
        <v>315.04000000000002</v>
      </c>
      <c r="G871" s="60">
        <f t="shared" si="343"/>
        <v>88</v>
      </c>
      <c r="H871" s="74"/>
      <c r="I871" s="12">
        <f t="shared" si="344"/>
        <v>0</v>
      </c>
      <c r="J871" s="73" t="str">
        <f t="shared" si="329"/>
        <v/>
      </c>
    </row>
    <row r="872" spans="1:12" x14ac:dyDescent="0.3">
      <c r="A872" s="57" t="s">
        <v>1295</v>
      </c>
      <c r="B872" s="10" t="s">
        <v>10</v>
      </c>
      <c r="C872" s="11" t="s">
        <v>1296</v>
      </c>
      <c r="D872" s="12">
        <v>676</v>
      </c>
      <c r="E872" s="12">
        <v>1.19</v>
      </c>
      <c r="F872" s="12">
        <f t="shared" si="342"/>
        <v>804.44</v>
      </c>
      <c r="G872" s="60">
        <f t="shared" si="343"/>
        <v>676</v>
      </c>
      <c r="H872" s="74"/>
      <c r="I872" s="12">
        <f t="shared" si="344"/>
        <v>0</v>
      </c>
      <c r="J872" s="73" t="str">
        <f t="shared" si="329"/>
        <v/>
      </c>
    </row>
    <row r="873" spans="1:12" x14ac:dyDescent="0.3">
      <c r="A873" s="57" t="s">
        <v>1297</v>
      </c>
      <c r="B873" s="10" t="s">
        <v>22</v>
      </c>
      <c r="C873" s="11" t="s">
        <v>1298</v>
      </c>
      <c r="D873" s="12">
        <v>6959</v>
      </c>
      <c r="E873" s="12">
        <v>4.62</v>
      </c>
      <c r="F873" s="12">
        <f t="shared" si="342"/>
        <v>32150.58</v>
      </c>
      <c r="G873" s="60">
        <f t="shared" si="343"/>
        <v>6959</v>
      </c>
      <c r="H873" s="74"/>
      <c r="I873" s="12">
        <f t="shared" si="344"/>
        <v>0</v>
      </c>
      <c r="J873" s="73" t="str">
        <f t="shared" si="329"/>
        <v/>
      </c>
    </row>
    <row r="874" spans="1:12" x14ac:dyDescent="0.3">
      <c r="A874" s="57" t="s">
        <v>1299</v>
      </c>
      <c r="B874" s="10" t="s">
        <v>22</v>
      </c>
      <c r="C874" s="11" t="s">
        <v>1300</v>
      </c>
      <c r="D874" s="12">
        <v>337.95</v>
      </c>
      <c r="E874" s="12">
        <v>16.940000000000001</v>
      </c>
      <c r="F874" s="12">
        <f t="shared" si="342"/>
        <v>5724.87</v>
      </c>
      <c r="G874" s="60">
        <f t="shared" si="343"/>
        <v>337.95</v>
      </c>
      <c r="H874" s="74"/>
      <c r="I874" s="12">
        <f t="shared" si="344"/>
        <v>0</v>
      </c>
      <c r="J874" s="73" t="str">
        <f t="shared" si="329"/>
        <v/>
      </c>
    </row>
    <row r="875" spans="1:12" x14ac:dyDescent="0.3">
      <c r="A875" s="57" t="s">
        <v>1301</v>
      </c>
      <c r="B875" s="10" t="s">
        <v>377</v>
      </c>
      <c r="C875" s="11" t="s">
        <v>1302</v>
      </c>
      <c r="D875" s="12">
        <v>22</v>
      </c>
      <c r="E875" s="12">
        <v>2374.58</v>
      </c>
      <c r="F875" s="12">
        <f t="shared" si="342"/>
        <v>52240.76</v>
      </c>
      <c r="G875" s="60">
        <f t="shared" si="343"/>
        <v>22</v>
      </c>
      <c r="H875" s="74"/>
      <c r="I875" s="12">
        <f t="shared" si="344"/>
        <v>0</v>
      </c>
      <c r="J875" s="73" t="str">
        <f t="shared" si="329"/>
        <v/>
      </c>
    </row>
    <row r="876" spans="1:12" x14ac:dyDescent="0.3">
      <c r="A876" s="75"/>
      <c r="B876" s="13"/>
      <c r="C876" s="14" t="s">
        <v>1303</v>
      </c>
      <c r="D876" s="12">
        <v>1</v>
      </c>
      <c r="E876" s="15">
        <f>SUM(F870:F875)</f>
        <v>91912.56</v>
      </c>
      <c r="F876" s="15">
        <f t="shared" si="342"/>
        <v>91912.56</v>
      </c>
      <c r="G876" s="12">
        <v>1</v>
      </c>
      <c r="H876" s="15">
        <f>SUM(I870:I875)</f>
        <v>0</v>
      </c>
      <c r="I876" s="15">
        <f t="shared" si="344"/>
        <v>0</v>
      </c>
      <c r="J876" s="73" t="str">
        <f t="shared" si="329"/>
        <v/>
      </c>
    </row>
    <row r="877" spans="1:12" x14ac:dyDescent="0.3">
      <c r="A877" s="75"/>
      <c r="B877" s="13"/>
      <c r="C877" s="14" t="s">
        <v>1304</v>
      </c>
      <c r="D877" s="25">
        <v>1</v>
      </c>
      <c r="E877" s="15">
        <f>F649+F666+F715+F869</f>
        <v>6928350.6299999999</v>
      </c>
      <c r="F877" s="15">
        <f t="shared" si="342"/>
        <v>6928350.6299999999</v>
      </c>
      <c r="G877" s="25">
        <v>1</v>
      </c>
      <c r="H877" s="15">
        <f>I649+I666+I715+I869</f>
        <v>154980.07999999999</v>
      </c>
      <c r="I877" s="15">
        <f t="shared" si="344"/>
        <v>154980.07999999999</v>
      </c>
      <c r="J877" s="73" t="str">
        <f t="shared" si="329"/>
        <v/>
      </c>
    </row>
    <row r="878" spans="1:12" x14ac:dyDescent="0.3">
      <c r="A878" s="63" t="s">
        <v>1305</v>
      </c>
      <c r="B878" s="3" t="s">
        <v>5</v>
      </c>
      <c r="C878" s="4" t="s">
        <v>1306</v>
      </c>
      <c r="D878" s="5">
        <f t="shared" ref="D878:I878" si="345">D919</f>
        <v>1</v>
      </c>
      <c r="E878" s="6">
        <f t="shared" si="345"/>
        <v>776216.67</v>
      </c>
      <c r="F878" s="6">
        <f t="shared" si="345"/>
        <v>776216.67</v>
      </c>
      <c r="G878" s="5">
        <f t="shared" si="345"/>
        <v>1</v>
      </c>
      <c r="H878" s="6">
        <f t="shared" si="345"/>
        <v>0</v>
      </c>
      <c r="I878" s="6">
        <f t="shared" si="345"/>
        <v>0</v>
      </c>
      <c r="J878" s="73" t="str">
        <f t="shared" si="329"/>
        <v/>
      </c>
    </row>
    <row r="879" spans="1:12" x14ac:dyDescent="0.3">
      <c r="A879" s="64" t="s">
        <v>1307</v>
      </c>
      <c r="B879" s="7" t="s">
        <v>5</v>
      </c>
      <c r="C879" s="8" t="s">
        <v>1308</v>
      </c>
      <c r="D879" s="9">
        <f t="shared" ref="D879:I879" si="346">D900</f>
        <v>1</v>
      </c>
      <c r="E879" s="9">
        <f t="shared" si="346"/>
        <v>699944.75</v>
      </c>
      <c r="F879" s="9">
        <f t="shared" si="346"/>
        <v>699944.75</v>
      </c>
      <c r="G879" s="9">
        <f t="shared" si="346"/>
        <v>1</v>
      </c>
      <c r="H879" s="9">
        <f t="shared" si="346"/>
        <v>0</v>
      </c>
      <c r="I879" s="9">
        <f t="shared" si="346"/>
        <v>0</v>
      </c>
      <c r="J879" s="73" t="str">
        <f t="shared" si="329"/>
        <v/>
      </c>
    </row>
    <row r="880" spans="1:12" x14ac:dyDescent="0.3">
      <c r="A880" s="57" t="s">
        <v>1309</v>
      </c>
      <c r="B880" s="10" t="s">
        <v>10</v>
      </c>
      <c r="C880" s="11" t="s">
        <v>1310</v>
      </c>
      <c r="D880" s="12">
        <v>1</v>
      </c>
      <c r="E880" s="12">
        <v>7950</v>
      </c>
      <c r="F880" s="12">
        <f t="shared" ref="F880:F900" si="347">ROUND(D880*E880,2)</f>
        <v>7950</v>
      </c>
      <c r="G880" s="60">
        <f t="shared" ref="G880:G899" si="348">D880</f>
        <v>1</v>
      </c>
      <c r="H880" s="74"/>
      <c r="I880" s="12">
        <f t="shared" ref="I880:I900" si="349">ROUND(G880*H880,2)</f>
        <v>0</v>
      </c>
      <c r="J880" s="73" t="str">
        <f t="shared" si="329"/>
        <v/>
      </c>
    </row>
    <row r="881" spans="1:10" x14ac:dyDescent="0.3">
      <c r="A881" s="57" t="s">
        <v>1311</v>
      </c>
      <c r="B881" s="10" t="s">
        <v>10</v>
      </c>
      <c r="C881" s="11" t="s">
        <v>1312</v>
      </c>
      <c r="D881" s="12">
        <v>26</v>
      </c>
      <c r="E881" s="12">
        <v>18.399999999999999</v>
      </c>
      <c r="F881" s="12">
        <f t="shared" si="347"/>
        <v>478.4</v>
      </c>
      <c r="G881" s="60">
        <f t="shared" si="348"/>
        <v>26</v>
      </c>
      <c r="H881" s="74"/>
      <c r="I881" s="12">
        <f t="shared" si="349"/>
        <v>0</v>
      </c>
      <c r="J881" s="73" t="str">
        <f t="shared" si="329"/>
        <v/>
      </c>
    </row>
    <row r="882" spans="1:10" x14ac:dyDescent="0.3">
      <c r="A882" s="57" t="s">
        <v>1313</v>
      </c>
      <c r="B882" s="10" t="s">
        <v>10</v>
      </c>
      <c r="C882" s="11" t="s">
        <v>1314</v>
      </c>
      <c r="D882" s="12">
        <v>26</v>
      </c>
      <c r="E882" s="12">
        <v>13.41</v>
      </c>
      <c r="F882" s="12">
        <f t="shared" si="347"/>
        <v>348.66</v>
      </c>
      <c r="G882" s="60">
        <f t="shared" si="348"/>
        <v>26</v>
      </c>
      <c r="H882" s="74"/>
      <c r="I882" s="12">
        <f t="shared" si="349"/>
        <v>0</v>
      </c>
      <c r="J882" s="73" t="str">
        <f t="shared" si="329"/>
        <v/>
      </c>
    </row>
    <row r="883" spans="1:10" x14ac:dyDescent="0.3">
      <c r="A883" s="57" t="s">
        <v>1315</v>
      </c>
      <c r="B883" s="10" t="s">
        <v>22</v>
      </c>
      <c r="C883" s="11" t="s">
        <v>1316</v>
      </c>
      <c r="D883" s="12">
        <v>26</v>
      </c>
      <c r="E883" s="12">
        <v>13.48</v>
      </c>
      <c r="F883" s="12">
        <f t="shared" si="347"/>
        <v>350.48</v>
      </c>
      <c r="G883" s="60">
        <f t="shared" si="348"/>
        <v>26</v>
      </c>
      <c r="H883" s="74"/>
      <c r="I883" s="12">
        <f t="shared" si="349"/>
        <v>0</v>
      </c>
      <c r="J883" s="73" t="str">
        <f t="shared" si="329"/>
        <v/>
      </c>
    </row>
    <row r="884" spans="1:10" x14ac:dyDescent="0.3">
      <c r="A884" s="57" t="s">
        <v>1317</v>
      </c>
      <c r="B884" s="10" t="s">
        <v>10</v>
      </c>
      <c r="C884" s="11" t="s">
        <v>1318</v>
      </c>
      <c r="D884" s="12">
        <v>26</v>
      </c>
      <c r="E884" s="12">
        <v>13.41</v>
      </c>
      <c r="F884" s="12">
        <f t="shared" si="347"/>
        <v>348.66</v>
      </c>
      <c r="G884" s="60">
        <f t="shared" si="348"/>
        <v>26</v>
      </c>
      <c r="H884" s="74"/>
      <c r="I884" s="12">
        <f t="shared" si="349"/>
        <v>0</v>
      </c>
      <c r="J884" s="73" t="str">
        <f t="shared" si="329"/>
        <v/>
      </c>
    </row>
    <row r="885" spans="1:10" x14ac:dyDescent="0.3">
      <c r="A885" s="57" t="s">
        <v>1319</v>
      </c>
      <c r="B885" s="10" t="s">
        <v>10</v>
      </c>
      <c r="C885" s="11" t="s">
        <v>1320</v>
      </c>
      <c r="D885" s="12">
        <v>26</v>
      </c>
      <c r="E885" s="12">
        <v>50.47</v>
      </c>
      <c r="F885" s="12">
        <f t="shared" si="347"/>
        <v>1312.22</v>
      </c>
      <c r="G885" s="60">
        <f t="shared" si="348"/>
        <v>26</v>
      </c>
      <c r="H885" s="74"/>
      <c r="I885" s="12">
        <f t="shared" si="349"/>
        <v>0</v>
      </c>
      <c r="J885" s="73" t="str">
        <f t="shared" si="329"/>
        <v/>
      </c>
    </row>
    <row r="886" spans="1:10" x14ac:dyDescent="0.3">
      <c r="A886" s="57" t="s">
        <v>1321</v>
      </c>
      <c r="B886" s="10" t="s">
        <v>10</v>
      </c>
      <c r="C886" s="11" t="s">
        <v>1322</v>
      </c>
      <c r="D886" s="12">
        <v>26</v>
      </c>
      <c r="E886" s="12">
        <v>78.180000000000007</v>
      </c>
      <c r="F886" s="12">
        <f t="shared" si="347"/>
        <v>2032.68</v>
      </c>
      <c r="G886" s="60">
        <f t="shared" si="348"/>
        <v>26</v>
      </c>
      <c r="H886" s="74"/>
      <c r="I886" s="12">
        <f t="shared" si="349"/>
        <v>0</v>
      </c>
      <c r="J886" s="73" t="str">
        <f t="shared" si="329"/>
        <v/>
      </c>
    </row>
    <row r="887" spans="1:10" x14ac:dyDescent="0.3">
      <c r="A887" s="57" t="s">
        <v>1323</v>
      </c>
      <c r="B887" s="10" t="s">
        <v>22</v>
      </c>
      <c r="C887" s="11" t="s">
        <v>1324</v>
      </c>
      <c r="D887" s="12">
        <v>2520</v>
      </c>
      <c r="E887" s="12">
        <v>11.67</v>
      </c>
      <c r="F887" s="12">
        <f t="shared" si="347"/>
        <v>29408.400000000001</v>
      </c>
      <c r="G887" s="60">
        <f t="shared" si="348"/>
        <v>2520</v>
      </c>
      <c r="H887" s="74"/>
      <c r="I887" s="12">
        <f t="shared" si="349"/>
        <v>0</v>
      </c>
      <c r="J887" s="73" t="str">
        <f t="shared" si="329"/>
        <v/>
      </c>
    </row>
    <row r="888" spans="1:10" x14ac:dyDescent="0.3">
      <c r="A888" s="57" t="s">
        <v>1325</v>
      </c>
      <c r="B888" s="10" t="s">
        <v>17</v>
      </c>
      <c r="C888" s="11" t="s">
        <v>1326</v>
      </c>
      <c r="D888" s="12">
        <v>2376</v>
      </c>
      <c r="E888" s="12">
        <v>35.200000000000003</v>
      </c>
      <c r="F888" s="12">
        <f t="shared" si="347"/>
        <v>83635.199999999997</v>
      </c>
      <c r="G888" s="60">
        <f t="shared" si="348"/>
        <v>2376</v>
      </c>
      <c r="H888" s="74"/>
      <c r="I888" s="12">
        <f t="shared" si="349"/>
        <v>0</v>
      </c>
      <c r="J888" s="73" t="str">
        <f t="shared" si="329"/>
        <v/>
      </c>
    </row>
    <row r="889" spans="1:10" x14ac:dyDescent="0.3">
      <c r="A889" s="57" t="s">
        <v>1327</v>
      </c>
      <c r="B889" s="10" t="s">
        <v>22</v>
      </c>
      <c r="C889" s="11" t="s">
        <v>1328</v>
      </c>
      <c r="D889" s="12">
        <v>2520</v>
      </c>
      <c r="E889" s="12">
        <v>35.020000000000003</v>
      </c>
      <c r="F889" s="12">
        <f t="shared" si="347"/>
        <v>88250.4</v>
      </c>
      <c r="G889" s="60">
        <f t="shared" si="348"/>
        <v>2520</v>
      </c>
      <c r="H889" s="74"/>
      <c r="I889" s="12">
        <f t="shared" si="349"/>
        <v>0</v>
      </c>
      <c r="J889" s="73" t="str">
        <f t="shared" si="329"/>
        <v/>
      </c>
    </row>
    <row r="890" spans="1:10" x14ac:dyDescent="0.3">
      <c r="A890" s="57" t="s">
        <v>1329</v>
      </c>
      <c r="B890" s="10" t="s">
        <v>17</v>
      </c>
      <c r="C890" s="11" t="s">
        <v>1330</v>
      </c>
      <c r="D890" s="12">
        <v>3024</v>
      </c>
      <c r="E890" s="12">
        <v>22.79</v>
      </c>
      <c r="F890" s="12">
        <f t="shared" si="347"/>
        <v>68916.960000000006</v>
      </c>
      <c r="G890" s="60">
        <f t="shared" si="348"/>
        <v>3024</v>
      </c>
      <c r="H890" s="74"/>
      <c r="I890" s="12">
        <f t="shared" si="349"/>
        <v>0</v>
      </c>
      <c r="J890" s="73" t="str">
        <f t="shared" si="329"/>
        <v/>
      </c>
    </row>
    <row r="891" spans="1:10" x14ac:dyDescent="0.3">
      <c r="A891" s="57" t="s">
        <v>1331</v>
      </c>
      <c r="B891" s="10" t="s">
        <v>17</v>
      </c>
      <c r="C891" s="11" t="s">
        <v>1332</v>
      </c>
      <c r="D891" s="12">
        <v>1008</v>
      </c>
      <c r="E891" s="12">
        <v>44.67</v>
      </c>
      <c r="F891" s="12">
        <f t="shared" si="347"/>
        <v>45027.360000000001</v>
      </c>
      <c r="G891" s="60">
        <f t="shared" si="348"/>
        <v>1008</v>
      </c>
      <c r="H891" s="74"/>
      <c r="I891" s="12">
        <f t="shared" si="349"/>
        <v>0</v>
      </c>
      <c r="J891" s="73" t="str">
        <f t="shared" si="329"/>
        <v/>
      </c>
    </row>
    <row r="892" spans="1:10" x14ac:dyDescent="0.3">
      <c r="A892" s="57" t="s">
        <v>1333</v>
      </c>
      <c r="B892" s="10" t="s">
        <v>17</v>
      </c>
      <c r="C892" s="11" t="s">
        <v>1334</v>
      </c>
      <c r="D892" s="12">
        <v>78</v>
      </c>
      <c r="E892" s="12">
        <v>35.99</v>
      </c>
      <c r="F892" s="12">
        <f t="shared" si="347"/>
        <v>2807.22</v>
      </c>
      <c r="G892" s="60">
        <f t="shared" si="348"/>
        <v>78</v>
      </c>
      <c r="H892" s="74"/>
      <c r="I892" s="12">
        <f t="shared" si="349"/>
        <v>0</v>
      </c>
      <c r="J892" s="73" t="str">
        <f t="shared" si="329"/>
        <v/>
      </c>
    </row>
    <row r="893" spans="1:10" x14ac:dyDescent="0.3">
      <c r="A893" s="57" t="s">
        <v>1335</v>
      </c>
      <c r="B893" s="10" t="s">
        <v>17</v>
      </c>
      <c r="C893" s="11" t="s">
        <v>1336</v>
      </c>
      <c r="D893" s="12">
        <v>6820</v>
      </c>
      <c r="E893" s="12">
        <v>6.26</v>
      </c>
      <c r="F893" s="12">
        <f t="shared" si="347"/>
        <v>42693.2</v>
      </c>
      <c r="G893" s="60">
        <f t="shared" si="348"/>
        <v>6820</v>
      </c>
      <c r="H893" s="74"/>
      <c r="I893" s="12">
        <f t="shared" si="349"/>
        <v>0</v>
      </c>
      <c r="J893" s="73" t="str">
        <f t="shared" si="329"/>
        <v/>
      </c>
    </row>
    <row r="894" spans="1:10" ht="20.399999999999999" x14ac:dyDescent="0.3">
      <c r="A894" s="57" t="s">
        <v>1337</v>
      </c>
      <c r="B894" s="10" t="s">
        <v>17</v>
      </c>
      <c r="C894" s="11" t="s">
        <v>1338</v>
      </c>
      <c r="D894" s="12">
        <v>1008</v>
      </c>
      <c r="E894" s="12">
        <v>109.73</v>
      </c>
      <c r="F894" s="12">
        <f t="shared" si="347"/>
        <v>110607.84</v>
      </c>
      <c r="G894" s="60">
        <f t="shared" si="348"/>
        <v>1008</v>
      </c>
      <c r="H894" s="74"/>
      <c r="I894" s="12">
        <f t="shared" si="349"/>
        <v>0</v>
      </c>
      <c r="J894" s="73" t="str">
        <f t="shared" si="329"/>
        <v/>
      </c>
    </row>
    <row r="895" spans="1:10" x14ac:dyDescent="0.3">
      <c r="A895" s="57" t="s">
        <v>1339</v>
      </c>
      <c r="B895" s="10" t="s">
        <v>22</v>
      </c>
      <c r="C895" s="11" t="s">
        <v>1340</v>
      </c>
      <c r="D895" s="12">
        <v>1385</v>
      </c>
      <c r="E895" s="12">
        <v>122.19</v>
      </c>
      <c r="F895" s="12">
        <f t="shared" si="347"/>
        <v>169233.15</v>
      </c>
      <c r="G895" s="60">
        <f t="shared" si="348"/>
        <v>1385</v>
      </c>
      <c r="H895" s="74"/>
      <c r="I895" s="12">
        <f t="shared" si="349"/>
        <v>0</v>
      </c>
      <c r="J895" s="73" t="str">
        <f t="shared" si="329"/>
        <v/>
      </c>
    </row>
    <row r="896" spans="1:10" x14ac:dyDescent="0.3">
      <c r="A896" s="57" t="s">
        <v>1341</v>
      </c>
      <c r="B896" s="10" t="s">
        <v>17</v>
      </c>
      <c r="C896" s="11" t="s">
        <v>1342</v>
      </c>
      <c r="D896" s="12">
        <v>554</v>
      </c>
      <c r="E896" s="12">
        <v>15.48</v>
      </c>
      <c r="F896" s="12">
        <f t="shared" si="347"/>
        <v>8575.92</v>
      </c>
      <c r="G896" s="60">
        <f t="shared" si="348"/>
        <v>554</v>
      </c>
      <c r="H896" s="74"/>
      <c r="I896" s="12">
        <f t="shared" si="349"/>
        <v>0</v>
      </c>
      <c r="J896" s="73" t="str">
        <f t="shared" si="329"/>
        <v/>
      </c>
    </row>
    <row r="897" spans="1:10" x14ac:dyDescent="0.3">
      <c r="A897" s="57" t="s">
        <v>1343</v>
      </c>
      <c r="B897" s="10" t="s">
        <v>22</v>
      </c>
      <c r="C897" s="11" t="s">
        <v>1344</v>
      </c>
      <c r="D897" s="12">
        <v>120</v>
      </c>
      <c r="E897" s="12">
        <v>239.38</v>
      </c>
      <c r="F897" s="12">
        <f t="shared" si="347"/>
        <v>28725.599999999999</v>
      </c>
      <c r="G897" s="60">
        <f t="shared" si="348"/>
        <v>120</v>
      </c>
      <c r="H897" s="74"/>
      <c r="I897" s="12">
        <f t="shared" si="349"/>
        <v>0</v>
      </c>
      <c r="J897" s="73" t="str">
        <f t="shared" si="329"/>
        <v/>
      </c>
    </row>
    <row r="898" spans="1:10" x14ac:dyDescent="0.3">
      <c r="A898" s="57" t="s">
        <v>1345</v>
      </c>
      <c r="B898" s="10" t="s">
        <v>17</v>
      </c>
      <c r="C898" s="11" t="s">
        <v>1346</v>
      </c>
      <c r="D898" s="12">
        <v>120</v>
      </c>
      <c r="E898" s="12">
        <v>13.93</v>
      </c>
      <c r="F898" s="12">
        <f t="shared" si="347"/>
        <v>1671.6</v>
      </c>
      <c r="G898" s="60">
        <f t="shared" si="348"/>
        <v>120</v>
      </c>
      <c r="H898" s="74"/>
      <c r="I898" s="12">
        <f t="shared" si="349"/>
        <v>0</v>
      </c>
      <c r="J898" s="73" t="str">
        <f t="shared" si="329"/>
        <v/>
      </c>
    </row>
    <row r="899" spans="1:10" x14ac:dyDescent="0.3">
      <c r="A899" s="57" t="s">
        <v>1347</v>
      </c>
      <c r="B899" s="10" t="s">
        <v>17</v>
      </c>
      <c r="C899" s="11" t="s">
        <v>1348</v>
      </c>
      <c r="D899" s="12">
        <v>120</v>
      </c>
      <c r="E899" s="12">
        <v>63.09</v>
      </c>
      <c r="F899" s="12">
        <f t="shared" si="347"/>
        <v>7570.8</v>
      </c>
      <c r="G899" s="60">
        <f t="shared" si="348"/>
        <v>120</v>
      </c>
      <c r="H899" s="74"/>
      <c r="I899" s="12">
        <f t="shared" si="349"/>
        <v>0</v>
      </c>
      <c r="J899" s="73" t="str">
        <f t="shared" si="329"/>
        <v/>
      </c>
    </row>
    <row r="900" spans="1:10" x14ac:dyDescent="0.3">
      <c r="A900" s="75"/>
      <c r="B900" s="13"/>
      <c r="C900" s="14" t="s">
        <v>1349</v>
      </c>
      <c r="D900" s="12">
        <v>1</v>
      </c>
      <c r="E900" s="15">
        <f>SUM(F880:F899)</f>
        <v>699944.75</v>
      </c>
      <c r="F900" s="15">
        <f t="shared" si="347"/>
        <v>699944.75</v>
      </c>
      <c r="G900" s="12">
        <v>1</v>
      </c>
      <c r="H900" s="15">
        <f>SUM(I880:I899)</f>
        <v>0</v>
      </c>
      <c r="I900" s="15">
        <f t="shared" si="349"/>
        <v>0</v>
      </c>
      <c r="J900" s="73" t="str">
        <f t="shared" si="329"/>
        <v/>
      </c>
    </row>
    <row r="901" spans="1:10" x14ac:dyDescent="0.3">
      <c r="A901" s="64" t="s">
        <v>1350</v>
      </c>
      <c r="B901" s="7" t="s">
        <v>5</v>
      </c>
      <c r="C901" s="8" t="s">
        <v>1351</v>
      </c>
      <c r="D901" s="9">
        <f t="shared" ref="D901:I901" si="350">D918</f>
        <v>1</v>
      </c>
      <c r="E901" s="9">
        <f t="shared" si="350"/>
        <v>76271.92</v>
      </c>
      <c r="F901" s="9">
        <f t="shared" si="350"/>
        <v>76271.92</v>
      </c>
      <c r="G901" s="9">
        <f t="shared" si="350"/>
        <v>1</v>
      </c>
      <c r="H901" s="9">
        <f t="shared" si="350"/>
        <v>0</v>
      </c>
      <c r="I901" s="9">
        <f t="shared" si="350"/>
        <v>0</v>
      </c>
      <c r="J901" s="73" t="str">
        <f t="shared" si="329"/>
        <v/>
      </c>
    </row>
    <row r="902" spans="1:10" x14ac:dyDescent="0.3">
      <c r="A902" s="57" t="s">
        <v>1352</v>
      </c>
      <c r="B902" s="10" t="s">
        <v>17</v>
      </c>
      <c r="C902" s="11" t="s">
        <v>1353</v>
      </c>
      <c r="D902" s="12">
        <v>192</v>
      </c>
      <c r="E902" s="12">
        <v>126.5</v>
      </c>
      <c r="F902" s="12">
        <f t="shared" ref="F902:F919" si="351">ROUND(D902*E902,2)</f>
        <v>24288</v>
      </c>
      <c r="G902" s="60">
        <f t="shared" ref="G902:G917" si="352">D902</f>
        <v>192</v>
      </c>
      <c r="H902" s="74"/>
      <c r="I902" s="12">
        <f t="shared" ref="I902:I919" si="353">ROUND(G902*H902,2)</f>
        <v>0</v>
      </c>
      <c r="J902" s="73" t="str">
        <f t="shared" si="329"/>
        <v/>
      </c>
    </row>
    <row r="903" spans="1:10" x14ac:dyDescent="0.3">
      <c r="A903" s="57" t="s">
        <v>1354</v>
      </c>
      <c r="B903" s="10" t="s">
        <v>851</v>
      </c>
      <c r="C903" s="11" t="s">
        <v>1355</v>
      </c>
      <c r="D903" s="12">
        <v>5</v>
      </c>
      <c r="E903" s="12">
        <v>508.8</v>
      </c>
      <c r="F903" s="12">
        <f t="shared" si="351"/>
        <v>2544</v>
      </c>
      <c r="G903" s="60">
        <f t="shared" si="352"/>
        <v>5</v>
      </c>
      <c r="H903" s="74"/>
      <c r="I903" s="12">
        <f t="shared" si="353"/>
        <v>0</v>
      </c>
      <c r="J903" s="73" t="str">
        <f t="shared" si="329"/>
        <v/>
      </c>
    </row>
    <row r="904" spans="1:10" x14ac:dyDescent="0.3">
      <c r="A904" s="57" t="s">
        <v>1356</v>
      </c>
      <c r="B904" s="10" t="s">
        <v>17</v>
      </c>
      <c r="C904" s="11" t="s">
        <v>1357</v>
      </c>
      <c r="D904" s="12">
        <v>360</v>
      </c>
      <c r="E904" s="12">
        <v>5.66</v>
      </c>
      <c r="F904" s="12">
        <f t="shared" si="351"/>
        <v>2037.6</v>
      </c>
      <c r="G904" s="60">
        <f t="shared" si="352"/>
        <v>360</v>
      </c>
      <c r="H904" s="74"/>
      <c r="I904" s="12">
        <f t="shared" si="353"/>
        <v>0</v>
      </c>
      <c r="J904" s="73" t="str">
        <f t="shared" ref="J904:J979" si="354">IF(AND(H904&lt;&gt;"",H904&gt;E904),"VALOR MAYOR DEL PERMITIDO","")</f>
        <v/>
      </c>
    </row>
    <row r="905" spans="1:10" x14ac:dyDescent="0.3">
      <c r="A905" s="57" t="s">
        <v>1358</v>
      </c>
      <c r="B905" s="10" t="s">
        <v>17</v>
      </c>
      <c r="C905" s="11" t="s">
        <v>1359</v>
      </c>
      <c r="D905" s="12">
        <v>360</v>
      </c>
      <c r="E905" s="12">
        <v>24.54</v>
      </c>
      <c r="F905" s="12">
        <f t="shared" si="351"/>
        <v>8834.4</v>
      </c>
      <c r="G905" s="60">
        <f t="shared" si="352"/>
        <v>360</v>
      </c>
      <c r="H905" s="74"/>
      <c r="I905" s="12">
        <f t="shared" si="353"/>
        <v>0</v>
      </c>
      <c r="J905" s="73" t="str">
        <f t="shared" si="354"/>
        <v/>
      </c>
    </row>
    <row r="906" spans="1:10" x14ac:dyDescent="0.3">
      <c r="A906" s="57" t="s">
        <v>1360</v>
      </c>
      <c r="B906" s="10" t="s">
        <v>17</v>
      </c>
      <c r="C906" s="11" t="s">
        <v>1361</v>
      </c>
      <c r="D906" s="12">
        <v>360</v>
      </c>
      <c r="E906" s="12">
        <v>11.17</v>
      </c>
      <c r="F906" s="12">
        <f t="shared" si="351"/>
        <v>4021.2</v>
      </c>
      <c r="G906" s="60">
        <f t="shared" si="352"/>
        <v>360</v>
      </c>
      <c r="H906" s="74"/>
      <c r="I906" s="12">
        <f t="shared" si="353"/>
        <v>0</v>
      </c>
      <c r="J906" s="73" t="str">
        <f t="shared" si="354"/>
        <v/>
      </c>
    </row>
    <row r="907" spans="1:10" ht="20.399999999999999" x14ac:dyDescent="0.3">
      <c r="A907" s="57" t="s">
        <v>1362</v>
      </c>
      <c r="B907" s="10" t="s">
        <v>17</v>
      </c>
      <c r="C907" s="11" t="s">
        <v>1363</v>
      </c>
      <c r="D907" s="12">
        <v>360</v>
      </c>
      <c r="E907" s="12">
        <v>14.25</v>
      </c>
      <c r="F907" s="12">
        <f t="shared" si="351"/>
        <v>5130</v>
      </c>
      <c r="G907" s="60">
        <f t="shared" si="352"/>
        <v>360</v>
      </c>
      <c r="H907" s="74"/>
      <c r="I907" s="12">
        <f t="shared" si="353"/>
        <v>0</v>
      </c>
      <c r="J907" s="73" t="str">
        <f t="shared" si="354"/>
        <v/>
      </c>
    </row>
    <row r="908" spans="1:10" x14ac:dyDescent="0.3">
      <c r="A908" s="57" t="s">
        <v>1364</v>
      </c>
      <c r="B908" s="10" t="s">
        <v>970</v>
      </c>
      <c r="C908" s="11" t="s">
        <v>1365</v>
      </c>
      <c r="D908" s="12">
        <v>2</v>
      </c>
      <c r="E908" s="12">
        <v>983.51</v>
      </c>
      <c r="F908" s="12">
        <f t="shared" si="351"/>
        <v>1967.02</v>
      </c>
      <c r="G908" s="60">
        <f t="shared" si="352"/>
        <v>2</v>
      </c>
      <c r="H908" s="74"/>
      <c r="I908" s="12">
        <f t="shared" si="353"/>
        <v>0</v>
      </c>
      <c r="J908" s="73" t="str">
        <f t="shared" si="354"/>
        <v/>
      </c>
    </row>
    <row r="909" spans="1:10" x14ac:dyDescent="0.3">
      <c r="A909" s="57" t="s">
        <v>1366</v>
      </c>
      <c r="B909" s="10" t="s">
        <v>17</v>
      </c>
      <c r="C909" s="11" t="s">
        <v>1367</v>
      </c>
      <c r="D909" s="12">
        <v>360</v>
      </c>
      <c r="E909" s="12">
        <v>4.1100000000000003</v>
      </c>
      <c r="F909" s="12">
        <f t="shared" si="351"/>
        <v>1479.6</v>
      </c>
      <c r="G909" s="60">
        <f t="shared" si="352"/>
        <v>360</v>
      </c>
      <c r="H909" s="74"/>
      <c r="I909" s="12">
        <f t="shared" si="353"/>
        <v>0</v>
      </c>
      <c r="J909" s="73" t="str">
        <f t="shared" si="354"/>
        <v/>
      </c>
    </row>
    <row r="910" spans="1:10" x14ac:dyDescent="0.3">
      <c r="A910" s="57" t="s">
        <v>1368</v>
      </c>
      <c r="B910" s="10" t="s">
        <v>17</v>
      </c>
      <c r="C910" s="11" t="s">
        <v>1369</v>
      </c>
      <c r="D910" s="12">
        <v>360</v>
      </c>
      <c r="E910" s="12">
        <v>1.55</v>
      </c>
      <c r="F910" s="12">
        <f t="shared" si="351"/>
        <v>558</v>
      </c>
      <c r="G910" s="60">
        <f t="shared" si="352"/>
        <v>360</v>
      </c>
      <c r="H910" s="74"/>
      <c r="I910" s="12">
        <f t="shared" si="353"/>
        <v>0</v>
      </c>
      <c r="J910" s="73" t="str">
        <f t="shared" si="354"/>
        <v/>
      </c>
    </row>
    <row r="911" spans="1:10" x14ac:dyDescent="0.3">
      <c r="A911" s="57" t="s">
        <v>1370</v>
      </c>
      <c r="B911" s="10" t="s">
        <v>377</v>
      </c>
      <c r="C911" s="11" t="s">
        <v>1371</v>
      </c>
      <c r="D911" s="12">
        <v>100</v>
      </c>
      <c r="E911" s="12">
        <v>2.95</v>
      </c>
      <c r="F911" s="12">
        <f t="shared" si="351"/>
        <v>295</v>
      </c>
      <c r="G911" s="60">
        <f t="shared" si="352"/>
        <v>100</v>
      </c>
      <c r="H911" s="74"/>
      <c r="I911" s="12">
        <f t="shared" si="353"/>
        <v>0</v>
      </c>
      <c r="J911" s="73" t="str">
        <f t="shared" si="354"/>
        <v/>
      </c>
    </row>
    <row r="912" spans="1:10" x14ac:dyDescent="0.3">
      <c r="A912" s="57" t="s">
        <v>1372</v>
      </c>
      <c r="B912" s="10" t="s">
        <v>377</v>
      </c>
      <c r="C912" s="11" t="s">
        <v>1373</v>
      </c>
      <c r="D912" s="12">
        <v>100</v>
      </c>
      <c r="E912" s="12">
        <v>15.27</v>
      </c>
      <c r="F912" s="12">
        <f t="shared" si="351"/>
        <v>1527</v>
      </c>
      <c r="G912" s="60">
        <f t="shared" si="352"/>
        <v>100</v>
      </c>
      <c r="H912" s="74"/>
      <c r="I912" s="12">
        <f t="shared" si="353"/>
        <v>0</v>
      </c>
      <c r="J912" s="73" t="str">
        <f t="shared" si="354"/>
        <v/>
      </c>
    </row>
    <row r="913" spans="1:12" x14ac:dyDescent="0.3">
      <c r="A913" s="57" t="s">
        <v>1374</v>
      </c>
      <c r="B913" s="10" t="s">
        <v>970</v>
      </c>
      <c r="C913" s="11" t="s">
        <v>1375</v>
      </c>
      <c r="D913" s="12">
        <v>10</v>
      </c>
      <c r="E913" s="12">
        <v>214.01</v>
      </c>
      <c r="F913" s="12">
        <f t="shared" si="351"/>
        <v>2140.1</v>
      </c>
      <c r="G913" s="60">
        <f t="shared" si="352"/>
        <v>10</v>
      </c>
      <c r="H913" s="74"/>
      <c r="I913" s="12">
        <f t="shared" si="353"/>
        <v>0</v>
      </c>
      <c r="J913" s="73" t="str">
        <f t="shared" si="354"/>
        <v/>
      </c>
    </row>
    <row r="914" spans="1:12" x14ac:dyDescent="0.3">
      <c r="A914" s="57" t="s">
        <v>1376</v>
      </c>
      <c r="B914" s="10" t="s">
        <v>22</v>
      </c>
      <c r="C914" s="11" t="s">
        <v>1377</v>
      </c>
      <c r="D914" s="12">
        <v>240</v>
      </c>
      <c r="E914" s="12">
        <v>58.36</v>
      </c>
      <c r="F914" s="12">
        <f t="shared" si="351"/>
        <v>14006.4</v>
      </c>
      <c r="G914" s="60">
        <f t="shared" si="352"/>
        <v>240</v>
      </c>
      <c r="H914" s="74"/>
      <c r="I914" s="12">
        <f t="shared" si="353"/>
        <v>0</v>
      </c>
      <c r="J914" s="73" t="str">
        <f t="shared" si="354"/>
        <v/>
      </c>
    </row>
    <row r="915" spans="1:12" x14ac:dyDescent="0.3">
      <c r="A915" s="57" t="s">
        <v>1378</v>
      </c>
      <c r="B915" s="10" t="s">
        <v>22</v>
      </c>
      <c r="C915" s="11" t="s">
        <v>1379</v>
      </c>
      <c r="D915" s="12">
        <v>40</v>
      </c>
      <c r="E915" s="12">
        <v>34.299999999999997</v>
      </c>
      <c r="F915" s="12">
        <f t="shared" si="351"/>
        <v>1372</v>
      </c>
      <c r="G915" s="60">
        <f t="shared" si="352"/>
        <v>40</v>
      </c>
      <c r="H915" s="74"/>
      <c r="I915" s="12">
        <f t="shared" si="353"/>
        <v>0</v>
      </c>
      <c r="J915" s="73" t="str">
        <f t="shared" si="354"/>
        <v/>
      </c>
    </row>
    <row r="916" spans="1:12" x14ac:dyDescent="0.3">
      <c r="A916" s="57" t="s">
        <v>1380</v>
      </c>
      <c r="B916" s="10" t="s">
        <v>22</v>
      </c>
      <c r="C916" s="11" t="s">
        <v>1381</v>
      </c>
      <c r="D916" s="12">
        <v>240</v>
      </c>
      <c r="E916" s="12">
        <v>16.25</v>
      </c>
      <c r="F916" s="12">
        <f t="shared" si="351"/>
        <v>3900</v>
      </c>
      <c r="G916" s="60">
        <f t="shared" si="352"/>
        <v>240</v>
      </c>
      <c r="H916" s="74"/>
      <c r="I916" s="12">
        <f t="shared" si="353"/>
        <v>0</v>
      </c>
      <c r="J916" s="73" t="str">
        <f t="shared" si="354"/>
        <v/>
      </c>
    </row>
    <row r="917" spans="1:12" x14ac:dyDescent="0.3">
      <c r="A917" s="57" t="s">
        <v>1382</v>
      </c>
      <c r="B917" s="10" t="s">
        <v>970</v>
      </c>
      <c r="C917" s="11" t="s">
        <v>1383</v>
      </c>
      <c r="D917" s="12">
        <v>40</v>
      </c>
      <c r="E917" s="12">
        <v>54.29</v>
      </c>
      <c r="F917" s="12">
        <f t="shared" si="351"/>
        <v>2171.6</v>
      </c>
      <c r="G917" s="60">
        <f t="shared" si="352"/>
        <v>40</v>
      </c>
      <c r="H917" s="74"/>
      <c r="I917" s="12">
        <f t="shared" si="353"/>
        <v>0</v>
      </c>
      <c r="J917" s="73" t="str">
        <f t="shared" si="354"/>
        <v/>
      </c>
    </row>
    <row r="918" spans="1:12" x14ac:dyDescent="0.3">
      <c r="A918" s="75"/>
      <c r="B918" s="13"/>
      <c r="C918" s="14" t="s">
        <v>1384</v>
      </c>
      <c r="D918" s="12">
        <v>1</v>
      </c>
      <c r="E918" s="15">
        <f>SUM(F902:F917)</f>
        <v>76271.92</v>
      </c>
      <c r="F918" s="15">
        <f t="shared" si="351"/>
        <v>76271.92</v>
      </c>
      <c r="G918" s="12">
        <v>1</v>
      </c>
      <c r="H918" s="15">
        <f>SUM(I902:I917)</f>
        <v>0</v>
      </c>
      <c r="I918" s="15">
        <f t="shared" si="353"/>
        <v>0</v>
      </c>
      <c r="J918" s="73" t="str">
        <f t="shared" si="354"/>
        <v/>
      </c>
    </row>
    <row r="919" spans="1:12" x14ac:dyDescent="0.3">
      <c r="A919" s="75"/>
      <c r="B919" s="13"/>
      <c r="C919" s="14" t="s">
        <v>1385</v>
      </c>
      <c r="D919" s="25">
        <v>1</v>
      </c>
      <c r="E919" s="15">
        <f>F879+F901</f>
        <v>776216.67</v>
      </c>
      <c r="F919" s="15">
        <f t="shared" si="351"/>
        <v>776216.67</v>
      </c>
      <c r="G919" s="25">
        <v>1</v>
      </c>
      <c r="H919" s="15">
        <f>I879+I901</f>
        <v>0</v>
      </c>
      <c r="I919" s="15">
        <f t="shared" si="353"/>
        <v>0</v>
      </c>
      <c r="J919" s="73" t="str">
        <f t="shared" si="354"/>
        <v/>
      </c>
    </row>
    <row r="920" spans="1:12" x14ac:dyDescent="0.3">
      <c r="A920" s="63" t="s">
        <v>1386</v>
      </c>
      <c r="B920" s="3" t="s">
        <v>5</v>
      </c>
      <c r="C920" s="4" t="s">
        <v>1387</v>
      </c>
      <c r="D920" s="58">
        <f t="shared" ref="D920" si="355">D1136</f>
        <v>1</v>
      </c>
      <c r="E920" s="59">
        <f>E975</f>
        <v>311916.40999999997</v>
      </c>
      <c r="F920" s="59">
        <f>F975</f>
        <v>311916.40999999997</v>
      </c>
      <c r="G920" s="58">
        <f t="shared" ref="G920" si="356">G1136</f>
        <v>1</v>
      </c>
      <c r="H920" s="59">
        <f>H975</f>
        <v>0</v>
      </c>
      <c r="I920" s="59">
        <f>I975</f>
        <v>0</v>
      </c>
      <c r="J920" s="73" t="str">
        <f t="shared" si="354"/>
        <v/>
      </c>
    </row>
    <row r="921" spans="1:12" x14ac:dyDescent="0.3">
      <c r="A921" s="7" t="s">
        <v>1388</v>
      </c>
      <c r="B921" s="7" t="s">
        <v>5</v>
      </c>
      <c r="C921" s="64" t="s">
        <v>1948</v>
      </c>
      <c r="D921" s="9">
        <v>1</v>
      </c>
      <c r="E921" s="9">
        <f>E933</f>
        <v>118281.59</v>
      </c>
      <c r="F921" s="9">
        <f>F933</f>
        <v>118281.59</v>
      </c>
      <c r="G921" s="9">
        <v>1</v>
      </c>
      <c r="H921" s="9">
        <f>H933</f>
        <v>0</v>
      </c>
      <c r="I921" s="9">
        <f>I933</f>
        <v>0</v>
      </c>
      <c r="J921" s="73" t="str">
        <f t="shared" si="354"/>
        <v/>
      </c>
      <c r="K921" s="68"/>
      <c r="L921" s="68"/>
    </row>
    <row r="922" spans="1:12" x14ac:dyDescent="0.3">
      <c r="A922" s="57" t="s">
        <v>1949</v>
      </c>
      <c r="B922" s="36" t="s">
        <v>10</v>
      </c>
      <c r="C922" s="37" t="s">
        <v>1950</v>
      </c>
      <c r="D922" s="60">
        <v>7</v>
      </c>
      <c r="E922" s="60">
        <v>265</v>
      </c>
      <c r="F922" s="60">
        <f t="shared" ref="F922:F933" si="357">ROUND(D922*E922,2)</f>
        <v>1855</v>
      </c>
      <c r="G922" s="60">
        <f t="shared" ref="G922:G932" si="358">D922</f>
        <v>7</v>
      </c>
      <c r="H922" s="74"/>
      <c r="I922" s="60">
        <f t="shared" ref="I922:I933" si="359">ROUND(G922*H922,2)</f>
        <v>0</v>
      </c>
      <c r="J922" s="73" t="str">
        <f t="shared" si="354"/>
        <v/>
      </c>
      <c r="K922" s="68"/>
      <c r="L922" s="68"/>
    </row>
    <row r="923" spans="1:12" ht="20.399999999999999" x14ac:dyDescent="0.3">
      <c r="A923" s="57" t="s">
        <v>1951</v>
      </c>
      <c r="B923" s="36" t="s">
        <v>10</v>
      </c>
      <c r="C923" s="37" t="s">
        <v>1952</v>
      </c>
      <c r="D923" s="60">
        <v>21</v>
      </c>
      <c r="E923" s="60">
        <v>1346.2</v>
      </c>
      <c r="F923" s="60">
        <f t="shared" si="357"/>
        <v>28270.2</v>
      </c>
      <c r="G923" s="60">
        <f t="shared" si="358"/>
        <v>21</v>
      </c>
      <c r="H923" s="74"/>
      <c r="I923" s="60">
        <f t="shared" si="359"/>
        <v>0</v>
      </c>
      <c r="J923" s="73" t="str">
        <f t="shared" si="354"/>
        <v/>
      </c>
      <c r="K923" s="68"/>
      <c r="L923" s="68"/>
    </row>
    <row r="924" spans="1:12" x14ac:dyDescent="0.3">
      <c r="A924" s="57" t="s">
        <v>1953</v>
      </c>
      <c r="B924" s="36" t="s">
        <v>10</v>
      </c>
      <c r="C924" s="37" t="s">
        <v>1954</v>
      </c>
      <c r="D924" s="60">
        <v>14</v>
      </c>
      <c r="E924" s="60">
        <v>2935.85</v>
      </c>
      <c r="F924" s="60">
        <f t="shared" si="357"/>
        <v>41101.9</v>
      </c>
      <c r="G924" s="60">
        <f t="shared" si="358"/>
        <v>14</v>
      </c>
      <c r="H924" s="74"/>
      <c r="I924" s="60">
        <f t="shared" si="359"/>
        <v>0</v>
      </c>
      <c r="J924" s="73" t="str">
        <f t="shared" si="354"/>
        <v/>
      </c>
      <c r="K924" s="68"/>
      <c r="L924" s="68"/>
    </row>
    <row r="925" spans="1:12" ht="20.399999999999999" x14ac:dyDescent="0.3">
      <c r="A925" s="57" t="s">
        <v>1955</v>
      </c>
      <c r="B925" s="36" t="s">
        <v>10</v>
      </c>
      <c r="C925" s="37" t="s">
        <v>1956</v>
      </c>
      <c r="D925" s="60">
        <v>7</v>
      </c>
      <c r="E925" s="60">
        <v>795.28</v>
      </c>
      <c r="F925" s="60">
        <f t="shared" si="357"/>
        <v>5566.96</v>
      </c>
      <c r="G925" s="60">
        <f t="shared" si="358"/>
        <v>7</v>
      </c>
      <c r="H925" s="74"/>
      <c r="I925" s="60">
        <f t="shared" si="359"/>
        <v>0</v>
      </c>
      <c r="J925" s="73" t="str">
        <f t="shared" si="354"/>
        <v/>
      </c>
      <c r="K925" s="68"/>
      <c r="L925" s="68"/>
    </row>
    <row r="926" spans="1:12" ht="20.399999999999999" x14ac:dyDescent="0.3">
      <c r="A926" s="57" t="s">
        <v>1957</v>
      </c>
      <c r="B926" s="36" t="s">
        <v>10</v>
      </c>
      <c r="C926" s="37" t="s">
        <v>1958</v>
      </c>
      <c r="D926" s="60">
        <v>7</v>
      </c>
      <c r="E926" s="60">
        <v>927.77</v>
      </c>
      <c r="F926" s="60">
        <f t="shared" si="357"/>
        <v>6494.39</v>
      </c>
      <c r="G926" s="60">
        <f t="shared" si="358"/>
        <v>7</v>
      </c>
      <c r="H926" s="74"/>
      <c r="I926" s="60">
        <f t="shared" si="359"/>
        <v>0</v>
      </c>
      <c r="J926" s="73" t="str">
        <f t="shared" si="354"/>
        <v/>
      </c>
      <c r="K926" s="68"/>
      <c r="L926" s="68"/>
    </row>
    <row r="927" spans="1:12" ht="20.399999999999999" x14ac:dyDescent="0.3">
      <c r="A927" s="57" t="s">
        <v>1959</v>
      </c>
      <c r="B927" s="36" t="s">
        <v>10</v>
      </c>
      <c r="C927" s="37" t="s">
        <v>1960</v>
      </c>
      <c r="D927" s="60">
        <v>7</v>
      </c>
      <c r="E927" s="60">
        <v>1235.2</v>
      </c>
      <c r="F927" s="60">
        <f t="shared" si="357"/>
        <v>8646.4</v>
      </c>
      <c r="G927" s="60">
        <f t="shared" si="358"/>
        <v>7</v>
      </c>
      <c r="H927" s="74"/>
      <c r="I927" s="60">
        <f t="shared" si="359"/>
        <v>0</v>
      </c>
      <c r="J927" s="73" t="str">
        <f t="shared" si="354"/>
        <v/>
      </c>
      <c r="K927" s="68"/>
      <c r="L927" s="68"/>
    </row>
    <row r="928" spans="1:12" ht="20.399999999999999" x14ac:dyDescent="0.3">
      <c r="A928" s="57" t="s">
        <v>1961</v>
      </c>
      <c r="B928" s="36" t="s">
        <v>10</v>
      </c>
      <c r="C928" s="37" t="s">
        <v>1962</v>
      </c>
      <c r="D928" s="60">
        <v>7</v>
      </c>
      <c r="E928" s="60">
        <v>689.25</v>
      </c>
      <c r="F928" s="60">
        <f t="shared" si="357"/>
        <v>4824.75</v>
      </c>
      <c r="G928" s="60">
        <f t="shared" si="358"/>
        <v>7</v>
      </c>
      <c r="H928" s="74"/>
      <c r="I928" s="60">
        <f t="shared" si="359"/>
        <v>0</v>
      </c>
      <c r="J928" s="73" t="str">
        <f t="shared" si="354"/>
        <v/>
      </c>
      <c r="K928" s="68"/>
      <c r="L928" s="68"/>
    </row>
    <row r="929" spans="1:12" ht="20.399999999999999" x14ac:dyDescent="0.3">
      <c r="A929" s="57" t="s">
        <v>1963</v>
      </c>
      <c r="B929" s="36" t="s">
        <v>10</v>
      </c>
      <c r="C929" s="37" t="s">
        <v>1964</v>
      </c>
      <c r="D929" s="60">
        <v>7</v>
      </c>
      <c r="E929" s="60">
        <v>927.77</v>
      </c>
      <c r="F929" s="60">
        <f t="shared" si="357"/>
        <v>6494.39</v>
      </c>
      <c r="G929" s="60">
        <f t="shared" si="358"/>
        <v>7</v>
      </c>
      <c r="H929" s="74"/>
      <c r="I929" s="60">
        <f t="shared" si="359"/>
        <v>0</v>
      </c>
      <c r="J929" s="73" t="str">
        <f t="shared" si="354"/>
        <v/>
      </c>
      <c r="K929" s="68"/>
      <c r="L929" s="68"/>
    </row>
    <row r="930" spans="1:12" ht="20.399999999999999" x14ac:dyDescent="0.3">
      <c r="A930" s="57" t="s">
        <v>1965</v>
      </c>
      <c r="B930" s="36" t="s">
        <v>10</v>
      </c>
      <c r="C930" s="37" t="s">
        <v>1966</v>
      </c>
      <c r="D930" s="60">
        <v>7</v>
      </c>
      <c r="E930" s="60">
        <v>1235.2</v>
      </c>
      <c r="F930" s="60">
        <f t="shared" si="357"/>
        <v>8646.4</v>
      </c>
      <c r="G930" s="60">
        <f t="shared" si="358"/>
        <v>7</v>
      </c>
      <c r="H930" s="74"/>
      <c r="I930" s="60">
        <f t="shared" si="359"/>
        <v>0</v>
      </c>
      <c r="J930" s="73" t="str">
        <f t="shared" si="354"/>
        <v/>
      </c>
      <c r="K930" s="68"/>
      <c r="L930" s="68"/>
    </row>
    <row r="931" spans="1:12" x14ac:dyDescent="0.3">
      <c r="A931" s="57" t="s">
        <v>1967</v>
      </c>
      <c r="B931" s="36" t="s">
        <v>10</v>
      </c>
      <c r="C931" s="37" t="s">
        <v>1968</v>
      </c>
      <c r="D931" s="60">
        <v>7</v>
      </c>
      <c r="E931" s="60">
        <v>646.6</v>
      </c>
      <c r="F931" s="60">
        <f t="shared" si="357"/>
        <v>4526.2</v>
      </c>
      <c r="G931" s="60">
        <f t="shared" si="358"/>
        <v>7</v>
      </c>
      <c r="H931" s="74"/>
      <c r="I931" s="60">
        <f t="shared" si="359"/>
        <v>0</v>
      </c>
      <c r="J931" s="73" t="str">
        <f t="shared" si="354"/>
        <v/>
      </c>
      <c r="K931" s="68"/>
      <c r="L931" s="68"/>
    </row>
    <row r="932" spans="1:12" ht="20.399999999999999" x14ac:dyDescent="0.3">
      <c r="A932" s="57" t="s">
        <v>1969</v>
      </c>
      <c r="B932" s="36" t="s">
        <v>10</v>
      </c>
      <c r="C932" s="37" t="s">
        <v>1970</v>
      </c>
      <c r="D932" s="60">
        <v>7</v>
      </c>
      <c r="E932" s="60">
        <v>265</v>
      </c>
      <c r="F932" s="60">
        <f t="shared" si="357"/>
        <v>1855</v>
      </c>
      <c r="G932" s="60">
        <f t="shared" si="358"/>
        <v>7</v>
      </c>
      <c r="H932" s="74"/>
      <c r="I932" s="60">
        <f t="shared" si="359"/>
        <v>0</v>
      </c>
      <c r="J932" s="73" t="str">
        <f t="shared" si="354"/>
        <v/>
      </c>
      <c r="K932" s="68"/>
      <c r="L932" s="68"/>
    </row>
    <row r="933" spans="1:12" s="68" customFormat="1" x14ac:dyDescent="0.3">
      <c r="A933" s="75"/>
      <c r="B933" s="13"/>
      <c r="C933" s="39" t="s">
        <v>1418</v>
      </c>
      <c r="D933" s="60">
        <v>1</v>
      </c>
      <c r="E933" s="61">
        <f>SUM(F922:F932)</f>
        <v>118281.59</v>
      </c>
      <c r="F933" s="61">
        <f t="shared" si="357"/>
        <v>118281.59</v>
      </c>
      <c r="G933" s="60">
        <v>1</v>
      </c>
      <c r="H933" s="61">
        <f>SUM(I922:I932)</f>
        <v>0</v>
      </c>
      <c r="I933" s="61">
        <f t="shared" si="359"/>
        <v>0</v>
      </c>
      <c r="J933" s="73" t="str">
        <f t="shared" si="354"/>
        <v/>
      </c>
    </row>
    <row r="934" spans="1:12" x14ac:dyDescent="0.3">
      <c r="A934" s="7" t="s">
        <v>1971</v>
      </c>
      <c r="B934" s="7" t="s">
        <v>5</v>
      </c>
      <c r="C934" s="64" t="s">
        <v>1389</v>
      </c>
      <c r="D934" s="9">
        <v>1</v>
      </c>
      <c r="E934" s="9">
        <f>E974</f>
        <v>193634.82</v>
      </c>
      <c r="F934" s="9">
        <f>F974</f>
        <v>193634.82</v>
      </c>
      <c r="G934" s="9">
        <v>1</v>
      </c>
      <c r="H934" s="9">
        <f>H974</f>
        <v>0</v>
      </c>
      <c r="I934" s="9">
        <f>I974</f>
        <v>0</v>
      </c>
      <c r="J934" s="73" t="str">
        <f t="shared" si="354"/>
        <v/>
      </c>
      <c r="K934" s="68"/>
      <c r="L934" s="68"/>
    </row>
    <row r="935" spans="1:12" x14ac:dyDescent="0.3">
      <c r="A935" s="16" t="s">
        <v>1972</v>
      </c>
      <c r="B935" s="16" t="s">
        <v>5</v>
      </c>
      <c r="C935" s="65" t="s">
        <v>1390</v>
      </c>
      <c r="D935" s="18">
        <v>1</v>
      </c>
      <c r="E935" s="18">
        <f>E940</f>
        <v>50560.05</v>
      </c>
      <c r="F935" s="18">
        <f>F940</f>
        <v>50560.05</v>
      </c>
      <c r="G935" s="18">
        <v>1</v>
      </c>
      <c r="H935" s="18">
        <f>H940</f>
        <v>0</v>
      </c>
      <c r="I935" s="18">
        <f>I940</f>
        <v>0</v>
      </c>
      <c r="J935" s="73" t="str">
        <f t="shared" si="354"/>
        <v/>
      </c>
      <c r="K935" s="68"/>
      <c r="L935" s="68"/>
    </row>
    <row r="936" spans="1:12" ht="20.399999999999999" x14ac:dyDescent="0.3">
      <c r="A936" s="80" t="s">
        <v>1973</v>
      </c>
      <c r="B936" s="36" t="s">
        <v>10</v>
      </c>
      <c r="C936" s="37" t="s">
        <v>1391</v>
      </c>
      <c r="D936" s="60">
        <v>29</v>
      </c>
      <c r="E936" s="60">
        <v>265</v>
      </c>
      <c r="F936" s="60">
        <f t="shared" ref="F936:F940" si="360">ROUND(D936*E936,2)</f>
        <v>7685</v>
      </c>
      <c r="G936" s="60">
        <f t="shared" ref="G936:G939" si="361">D936</f>
        <v>29</v>
      </c>
      <c r="H936" s="74"/>
      <c r="I936" s="60">
        <f t="shared" ref="I936:I940" si="362">ROUND(G936*H936,2)</f>
        <v>0</v>
      </c>
      <c r="J936" s="73" t="str">
        <f t="shared" si="354"/>
        <v/>
      </c>
      <c r="K936" s="68"/>
      <c r="L936" s="68"/>
    </row>
    <row r="937" spans="1:12" ht="20.399999999999999" x14ac:dyDescent="0.3">
      <c r="A937" s="80" t="s">
        <v>1974</v>
      </c>
      <c r="B937" s="36" t="s">
        <v>10</v>
      </c>
      <c r="C937" s="37" t="s">
        <v>1392</v>
      </c>
      <c r="D937" s="60">
        <v>29</v>
      </c>
      <c r="E937" s="60">
        <v>227.9</v>
      </c>
      <c r="F937" s="60">
        <f t="shared" si="360"/>
        <v>6609.1</v>
      </c>
      <c r="G937" s="60">
        <f t="shared" si="361"/>
        <v>29</v>
      </c>
      <c r="H937" s="74"/>
      <c r="I937" s="60">
        <f t="shared" si="362"/>
        <v>0</v>
      </c>
      <c r="J937" s="73" t="str">
        <f t="shared" si="354"/>
        <v/>
      </c>
      <c r="K937" s="68"/>
      <c r="L937" s="68"/>
    </row>
    <row r="938" spans="1:12" ht="20.399999999999999" x14ac:dyDescent="0.3">
      <c r="A938" s="80" t="s">
        <v>1975</v>
      </c>
      <c r="B938" s="36" t="s">
        <v>10</v>
      </c>
      <c r="C938" s="37" t="s">
        <v>1393</v>
      </c>
      <c r="D938" s="60">
        <v>29</v>
      </c>
      <c r="E938" s="60">
        <v>985.55</v>
      </c>
      <c r="F938" s="60">
        <f t="shared" si="360"/>
        <v>28580.95</v>
      </c>
      <c r="G938" s="60">
        <f t="shared" si="361"/>
        <v>29</v>
      </c>
      <c r="H938" s="74"/>
      <c r="I938" s="60">
        <f t="shared" si="362"/>
        <v>0</v>
      </c>
      <c r="J938" s="73" t="str">
        <f t="shared" si="354"/>
        <v/>
      </c>
      <c r="K938" s="68"/>
      <c r="L938" s="68"/>
    </row>
    <row r="939" spans="1:12" ht="20.399999999999999" x14ac:dyDescent="0.3">
      <c r="A939" s="80" t="s">
        <v>1976</v>
      </c>
      <c r="B939" s="36" t="s">
        <v>10</v>
      </c>
      <c r="C939" s="37" t="s">
        <v>1394</v>
      </c>
      <c r="D939" s="60">
        <v>29</v>
      </c>
      <c r="E939" s="60">
        <v>265</v>
      </c>
      <c r="F939" s="60">
        <f t="shared" si="360"/>
        <v>7685</v>
      </c>
      <c r="G939" s="60">
        <f t="shared" si="361"/>
        <v>29</v>
      </c>
      <c r="H939" s="74"/>
      <c r="I939" s="60">
        <f t="shared" si="362"/>
        <v>0</v>
      </c>
      <c r="J939" s="73" t="str">
        <f t="shared" si="354"/>
        <v/>
      </c>
      <c r="K939" s="68"/>
      <c r="L939" s="68"/>
    </row>
    <row r="940" spans="1:12" x14ac:dyDescent="0.3">
      <c r="A940" s="13"/>
      <c r="B940" s="13"/>
      <c r="C940" s="39" t="s">
        <v>1977</v>
      </c>
      <c r="D940" s="60">
        <v>1</v>
      </c>
      <c r="E940" s="61">
        <f>SUM(F936:F939)</f>
        <v>50560.05</v>
      </c>
      <c r="F940" s="61">
        <f t="shared" si="360"/>
        <v>50560.05</v>
      </c>
      <c r="G940" s="60">
        <v>1</v>
      </c>
      <c r="H940" s="61">
        <f>SUM(I936:I939)</f>
        <v>0</v>
      </c>
      <c r="I940" s="61">
        <f t="shared" si="362"/>
        <v>0</v>
      </c>
      <c r="J940" s="73" t="str">
        <f t="shared" si="354"/>
        <v/>
      </c>
      <c r="K940" s="68"/>
      <c r="L940" s="68"/>
    </row>
    <row r="941" spans="1:12" x14ac:dyDescent="0.3">
      <c r="A941" s="16" t="s">
        <v>1978</v>
      </c>
      <c r="B941" s="16" t="s">
        <v>5</v>
      </c>
      <c r="C941" s="65" t="s">
        <v>1395</v>
      </c>
      <c r="D941" s="18">
        <v>1</v>
      </c>
      <c r="E941" s="18">
        <f>E967</f>
        <v>141331.32</v>
      </c>
      <c r="F941" s="18">
        <f>F967</f>
        <v>141331.32</v>
      </c>
      <c r="G941" s="18">
        <v>1</v>
      </c>
      <c r="H941" s="18">
        <f>H967</f>
        <v>0</v>
      </c>
      <c r="I941" s="18">
        <f>I967</f>
        <v>0</v>
      </c>
      <c r="J941" s="73" t="str">
        <f t="shared" si="354"/>
        <v/>
      </c>
      <c r="K941" s="68"/>
      <c r="L941" s="68"/>
    </row>
    <row r="942" spans="1:12" ht="20.399999999999999" x14ac:dyDescent="0.3">
      <c r="A942" s="80" t="s">
        <v>1979</v>
      </c>
      <c r="B942" s="36" t="s">
        <v>10</v>
      </c>
      <c r="C942" s="37" t="s">
        <v>1391</v>
      </c>
      <c r="D942" s="60">
        <v>4</v>
      </c>
      <c r="E942" s="60">
        <v>265</v>
      </c>
      <c r="F942" s="60">
        <f t="shared" ref="F942:F967" si="363">ROUND(D942*E942,2)</f>
        <v>1060</v>
      </c>
      <c r="G942" s="60">
        <f t="shared" ref="G942:G966" si="364">D942</f>
        <v>4</v>
      </c>
      <c r="H942" s="74"/>
      <c r="I942" s="60">
        <f t="shared" ref="I942:I967" si="365">ROUND(G942*H942,2)</f>
        <v>0</v>
      </c>
      <c r="J942" s="73" t="str">
        <f t="shared" si="354"/>
        <v/>
      </c>
      <c r="K942" s="68"/>
      <c r="L942" s="68"/>
    </row>
    <row r="943" spans="1:12" x14ac:dyDescent="0.3">
      <c r="A943" s="80" t="s">
        <v>1980</v>
      </c>
      <c r="B943" s="36" t="s">
        <v>10</v>
      </c>
      <c r="C943" s="37" t="s">
        <v>1396</v>
      </c>
      <c r="D943" s="60">
        <v>4</v>
      </c>
      <c r="E943" s="60">
        <v>398.14</v>
      </c>
      <c r="F943" s="60">
        <f t="shared" si="363"/>
        <v>1592.56</v>
      </c>
      <c r="G943" s="60">
        <f t="shared" si="364"/>
        <v>4</v>
      </c>
      <c r="H943" s="74"/>
      <c r="I943" s="60">
        <f t="shared" si="365"/>
        <v>0</v>
      </c>
      <c r="J943" s="73" t="str">
        <f t="shared" si="354"/>
        <v/>
      </c>
      <c r="K943" s="68"/>
      <c r="L943" s="68"/>
    </row>
    <row r="944" spans="1:12" ht="20.399999999999999" x14ac:dyDescent="0.3">
      <c r="A944" s="80" t="s">
        <v>1981</v>
      </c>
      <c r="B944" s="36" t="s">
        <v>10</v>
      </c>
      <c r="C944" s="37" t="s">
        <v>1392</v>
      </c>
      <c r="D944" s="60">
        <v>4</v>
      </c>
      <c r="E944" s="60">
        <v>227.9</v>
      </c>
      <c r="F944" s="60">
        <f t="shared" si="363"/>
        <v>911.6</v>
      </c>
      <c r="G944" s="60">
        <f t="shared" si="364"/>
        <v>4</v>
      </c>
      <c r="H944" s="74"/>
      <c r="I944" s="60">
        <f t="shared" si="365"/>
        <v>0</v>
      </c>
      <c r="J944" s="73" t="str">
        <f t="shared" si="354"/>
        <v/>
      </c>
      <c r="K944" s="68"/>
      <c r="L944" s="68"/>
    </row>
    <row r="945" spans="1:12" x14ac:dyDescent="0.3">
      <c r="A945" s="80" t="s">
        <v>1982</v>
      </c>
      <c r="B945" s="36" t="s">
        <v>10</v>
      </c>
      <c r="C945" s="37" t="s">
        <v>1397</v>
      </c>
      <c r="D945" s="60">
        <v>4</v>
      </c>
      <c r="E945" s="60">
        <v>361.99</v>
      </c>
      <c r="F945" s="60">
        <f t="shared" si="363"/>
        <v>1447.96</v>
      </c>
      <c r="G945" s="60">
        <f t="shared" si="364"/>
        <v>4</v>
      </c>
      <c r="H945" s="74"/>
      <c r="I945" s="60">
        <f t="shared" si="365"/>
        <v>0</v>
      </c>
      <c r="J945" s="73" t="str">
        <f t="shared" si="354"/>
        <v/>
      </c>
      <c r="K945" s="68"/>
      <c r="L945" s="68"/>
    </row>
    <row r="946" spans="1:12" ht="20.399999999999999" x14ac:dyDescent="0.3">
      <c r="A946" s="80" t="s">
        <v>1983</v>
      </c>
      <c r="B946" s="36" t="s">
        <v>10</v>
      </c>
      <c r="C946" s="37" t="s">
        <v>1398</v>
      </c>
      <c r="D946" s="60">
        <v>4</v>
      </c>
      <c r="E946" s="60">
        <v>2247.35</v>
      </c>
      <c r="F946" s="60">
        <f t="shared" si="363"/>
        <v>8989.4</v>
      </c>
      <c r="G946" s="60">
        <f t="shared" si="364"/>
        <v>4</v>
      </c>
      <c r="H946" s="74"/>
      <c r="I946" s="60">
        <f t="shared" si="365"/>
        <v>0</v>
      </c>
      <c r="J946" s="73" t="str">
        <f t="shared" si="354"/>
        <v/>
      </c>
      <c r="K946" s="68"/>
      <c r="L946" s="68"/>
    </row>
    <row r="947" spans="1:12" x14ac:dyDescent="0.3">
      <c r="A947" s="80" t="s">
        <v>1984</v>
      </c>
      <c r="B947" s="36" t="s">
        <v>10</v>
      </c>
      <c r="C947" s="37" t="s">
        <v>1399</v>
      </c>
      <c r="D947" s="60">
        <v>4</v>
      </c>
      <c r="E947" s="60">
        <v>891.11</v>
      </c>
      <c r="F947" s="60">
        <f t="shared" si="363"/>
        <v>3564.44</v>
      </c>
      <c r="G947" s="60">
        <f t="shared" si="364"/>
        <v>4</v>
      </c>
      <c r="H947" s="74"/>
      <c r="I947" s="60">
        <f t="shared" si="365"/>
        <v>0</v>
      </c>
      <c r="J947" s="73" t="str">
        <f t="shared" si="354"/>
        <v/>
      </c>
      <c r="K947" s="68"/>
      <c r="L947" s="68"/>
    </row>
    <row r="948" spans="1:12" x14ac:dyDescent="0.3">
      <c r="A948" s="80" t="s">
        <v>1985</v>
      </c>
      <c r="B948" s="36" t="s">
        <v>10</v>
      </c>
      <c r="C948" s="37" t="s">
        <v>1400</v>
      </c>
      <c r="D948" s="60">
        <v>4</v>
      </c>
      <c r="E948" s="60">
        <v>294.17</v>
      </c>
      <c r="F948" s="60">
        <f t="shared" si="363"/>
        <v>1176.68</v>
      </c>
      <c r="G948" s="60">
        <f t="shared" si="364"/>
        <v>4</v>
      </c>
      <c r="H948" s="74"/>
      <c r="I948" s="60">
        <f t="shared" si="365"/>
        <v>0</v>
      </c>
      <c r="J948" s="73" t="str">
        <f t="shared" si="354"/>
        <v/>
      </c>
      <c r="K948" s="68"/>
      <c r="L948" s="68"/>
    </row>
    <row r="949" spans="1:12" x14ac:dyDescent="0.3">
      <c r="A949" s="80" t="s">
        <v>1986</v>
      </c>
      <c r="B949" s="36" t="s">
        <v>10</v>
      </c>
      <c r="C949" s="37" t="s">
        <v>1401</v>
      </c>
      <c r="D949" s="60">
        <v>4</v>
      </c>
      <c r="E949" s="60">
        <v>1203.4100000000001</v>
      </c>
      <c r="F949" s="60">
        <f t="shared" si="363"/>
        <v>4813.6400000000003</v>
      </c>
      <c r="G949" s="60">
        <f t="shared" si="364"/>
        <v>4</v>
      </c>
      <c r="H949" s="74"/>
      <c r="I949" s="60">
        <f t="shared" si="365"/>
        <v>0</v>
      </c>
      <c r="J949" s="73" t="str">
        <f t="shared" si="354"/>
        <v/>
      </c>
      <c r="K949" s="68"/>
      <c r="L949" s="68"/>
    </row>
    <row r="950" spans="1:12" x14ac:dyDescent="0.3">
      <c r="A950" s="80" t="s">
        <v>1987</v>
      </c>
      <c r="B950" s="36" t="s">
        <v>10</v>
      </c>
      <c r="C950" s="37" t="s">
        <v>1402</v>
      </c>
      <c r="D950" s="60">
        <v>16</v>
      </c>
      <c r="E950" s="60">
        <v>127.2</v>
      </c>
      <c r="F950" s="60">
        <f t="shared" si="363"/>
        <v>2035.2</v>
      </c>
      <c r="G950" s="60">
        <f t="shared" si="364"/>
        <v>16</v>
      </c>
      <c r="H950" s="74"/>
      <c r="I950" s="60">
        <f t="shared" si="365"/>
        <v>0</v>
      </c>
      <c r="J950" s="73" t="str">
        <f t="shared" si="354"/>
        <v/>
      </c>
      <c r="K950" s="68"/>
      <c r="L950" s="68"/>
    </row>
    <row r="951" spans="1:12" ht="20.399999999999999" x14ac:dyDescent="0.3">
      <c r="A951" s="80" t="s">
        <v>1988</v>
      </c>
      <c r="B951" s="36" t="s">
        <v>10</v>
      </c>
      <c r="C951" s="37" t="s">
        <v>1403</v>
      </c>
      <c r="D951" s="60">
        <v>4</v>
      </c>
      <c r="E951" s="60">
        <v>838.46</v>
      </c>
      <c r="F951" s="60">
        <f t="shared" si="363"/>
        <v>3353.84</v>
      </c>
      <c r="G951" s="60">
        <f t="shared" si="364"/>
        <v>4</v>
      </c>
      <c r="H951" s="74"/>
      <c r="I951" s="60">
        <f t="shared" si="365"/>
        <v>0</v>
      </c>
      <c r="J951" s="73" t="str">
        <f t="shared" si="354"/>
        <v/>
      </c>
      <c r="K951" s="68"/>
      <c r="L951" s="68"/>
    </row>
    <row r="952" spans="1:12" ht="20.399999999999999" x14ac:dyDescent="0.3">
      <c r="A952" s="80" t="s">
        <v>1989</v>
      </c>
      <c r="B952" s="36" t="s">
        <v>10</v>
      </c>
      <c r="C952" s="37" t="s">
        <v>1404</v>
      </c>
      <c r="D952" s="60">
        <v>4</v>
      </c>
      <c r="E952" s="60">
        <v>676.28</v>
      </c>
      <c r="F952" s="60">
        <f t="shared" si="363"/>
        <v>2705.12</v>
      </c>
      <c r="G952" s="60">
        <f t="shared" si="364"/>
        <v>4</v>
      </c>
      <c r="H952" s="74"/>
      <c r="I952" s="60">
        <f t="shared" si="365"/>
        <v>0</v>
      </c>
      <c r="J952" s="73" t="str">
        <f t="shared" si="354"/>
        <v/>
      </c>
      <c r="K952" s="68"/>
      <c r="L952" s="68"/>
    </row>
    <row r="953" spans="1:12" ht="20.399999999999999" x14ac:dyDescent="0.3">
      <c r="A953" s="80" t="s">
        <v>1990</v>
      </c>
      <c r="B953" s="36" t="s">
        <v>10</v>
      </c>
      <c r="C953" s="37" t="s">
        <v>1405</v>
      </c>
      <c r="D953" s="60">
        <v>4</v>
      </c>
      <c r="E953" s="60">
        <v>227.9</v>
      </c>
      <c r="F953" s="60">
        <f t="shared" si="363"/>
        <v>911.6</v>
      </c>
      <c r="G953" s="60">
        <f t="shared" si="364"/>
        <v>4</v>
      </c>
      <c r="H953" s="74"/>
      <c r="I953" s="60">
        <f t="shared" si="365"/>
        <v>0</v>
      </c>
      <c r="J953" s="73" t="str">
        <f t="shared" si="354"/>
        <v/>
      </c>
      <c r="K953" s="68"/>
      <c r="L953" s="68"/>
    </row>
    <row r="954" spans="1:12" ht="20.399999999999999" x14ac:dyDescent="0.3">
      <c r="A954" s="80" t="s">
        <v>1991</v>
      </c>
      <c r="B954" s="36" t="s">
        <v>10</v>
      </c>
      <c r="C954" s="37" t="s">
        <v>1406</v>
      </c>
      <c r="D954" s="60">
        <v>4</v>
      </c>
      <c r="E954" s="60">
        <v>795</v>
      </c>
      <c r="F954" s="60">
        <f t="shared" si="363"/>
        <v>3180</v>
      </c>
      <c r="G954" s="60">
        <f t="shared" si="364"/>
        <v>4</v>
      </c>
      <c r="H954" s="74"/>
      <c r="I954" s="60">
        <f t="shared" si="365"/>
        <v>0</v>
      </c>
      <c r="J954" s="73" t="str">
        <f t="shared" si="354"/>
        <v/>
      </c>
      <c r="K954" s="68"/>
      <c r="L954" s="68"/>
    </row>
    <row r="955" spans="1:12" x14ac:dyDescent="0.3">
      <c r="A955" s="80" t="s">
        <v>1992</v>
      </c>
      <c r="B955" s="36" t="s">
        <v>10</v>
      </c>
      <c r="C955" s="37" t="s">
        <v>1407</v>
      </c>
      <c r="D955" s="60">
        <v>4</v>
      </c>
      <c r="E955" s="60">
        <v>1025.96</v>
      </c>
      <c r="F955" s="60">
        <f t="shared" si="363"/>
        <v>4103.84</v>
      </c>
      <c r="G955" s="60">
        <f t="shared" si="364"/>
        <v>4</v>
      </c>
      <c r="H955" s="74"/>
      <c r="I955" s="60">
        <f t="shared" si="365"/>
        <v>0</v>
      </c>
      <c r="J955" s="73" t="str">
        <f t="shared" si="354"/>
        <v/>
      </c>
      <c r="K955" s="68"/>
      <c r="L955" s="68"/>
    </row>
    <row r="956" spans="1:12" ht="20.399999999999999" x14ac:dyDescent="0.3">
      <c r="A956" s="80" t="s">
        <v>1993</v>
      </c>
      <c r="B956" s="36" t="s">
        <v>10</v>
      </c>
      <c r="C956" s="37" t="s">
        <v>1408</v>
      </c>
      <c r="D956" s="60">
        <v>4</v>
      </c>
      <c r="E956" s="60">
        <v>905.66</v>
      </c>
      <c r="F956" s="60">
        <f t="shared" si="363"/>
        <v>3622.64</v>
      </c>
      <c r="G956" s="60">
        <f t="shared" si="364"/>
        <v>4</v>
      </c>
      <c r="H956" s="74"/>
      <c r="I956" s="60">
        <f t="shared" si="365"/>
        <v>0</v>
      </c>
      <c r="J956" s="73" t="str">
        <f t="shared" si="354"/>
        <v/>
      </c>
      <c r="K956" s="68"/>
      <c r="L956" s="68"/>
    </row>
    <row r="957" spans="1:12" ht="20.399999999999999" x14ac:dyDescent="0.3">
      <c r="A957" s="80" t="s">
        <v>1994</v>
      </c>
      <c r="B957" s="36" t="s">
        <v>10</v>
      </c>
      <c r="C957" s="37" t="s">
        <v>1409</v>
      </c>
      <c r="D957" s="60">
        <v>4</v>
      </c>
      <c r="E957" s="60">
        <v>1414.08</v>
      </c>
      <c r="F957" s="60">
        <f t="shared" si="363"/>
        <v>5656.32</v>
      </c>
      <c r="G957" s="60">
        <f t="shared" si="364"/>
        <v>4</v>
      </c>
      <c r="H957" s="74"/>
      <c r="I957" s="60">
        <f t="shared" si="365"/>
        <v>0</v>
      </c>
      <c r="J957" s="73" t="str">
        <f t="shared" si="354"/>
        <v/>
      </c>
      <c r="K957" s="68"/>
      <c r="L957" s="68"/>
    </row>
    <row r="958" spans="1:12" x14ac:dyDescent="0.3">
      <c r="A958" s="80" t="s">
        <v>1995</v>
      </c>
      <c r="B958" s="36" t="s">
        <v>10</v>
      </c>
      <c r="C958" s="37" t="s">
        <v>1410</v>
      </c>
      <c r="D958" s="60">
        <v>4</v>
      </c>
      <c r="E958" s="60">
        <v>633.30999999999995</v>
      </c>
      <c r="F958" s="60">
        <f t="shared" si="363"/>
        <v>2533.2399999999998</v>
      </c>
      <c r="G958" s="60">
        <f t="shared" si="364"/>
        <v>4</v>
      </c>
      <c r="H958" s="74"/>
      <c r="I958" s="60">
        <f t="shared" si="365"/>
        <v>0</v>
      </c>
      <c r="J958" s="73" t="str">
        <f t="shared" si="354"/>
        <v/>
      </c>
      <c r="K958" s="68"/>
      <c r="L958" s="68"/>
    </row>
    <row r="959" spans="1:12" x14ac:dyDescent="0.3">
      <c r="A959" s="80" t="s">
        <v>1996</v>
      </c>
      <c r="B959" s="36" t="s">
        <v>10</v>
      </c>
      <c r="C959" s="37" t="s">
        <v>1411</v>
      </c>
      <c r="D959" s="60">
        <v>4</v>
      </c>
      <c r="E959" s="60">
        <v>411.96</v>
      </c>
      <c r="F959" s="60">
        <f t="shared" si="363"/>
        <v>1647.84</v>
      </c>
      <c r="G959" s="60">
        <f t="shared" si="364"/>
        <v>4</v>
      </c>
      <c r="H959" s="74"/>
      <c r="I959" s="60">
        <f t="shared" si="365"/>
        <v>0</v>
      </c>
      <c r="J959" s="73" t="str">
        <f t="shared" si="354"/>
        <v/>
      </c>
      <c r="K959" s="68"/>
      <c r="L959" s="68"/>
    </row>
    <row r="960" spans="1:12" x14ac:dyDescent="0.3">
      <c r="A960" s="80" t="s">
        <v>1997</v>
      </c>
      <c r="B960" s="36" t="s">
        <v>10</v>
      </c>
      <c r="C960" s="37" t="s">
        <v>1412</v>
      </c>
      <c r="D960" s="60">
        <v>4</v>
      </c>
      <c r="E960" s="60">
        <v>823.44</v>
      </c>
      <c r="F960" s="60">
        <f t="shared" si="363"/>
        <v>3293.76</v>
      </c>
      <c r="G960" s="60">
        <f t="shared" si="364"/>
        <v>4</v>
      </c>
      <c r="H960" s="74"/>
      <c r="I960" s="60">
        <f t="shared" si="365"/>
        <v>0</v>
      </c>
      <c r="J960" s="73" t="str">
        <f t="shared" si="354"/>
        <v/>
      </c>
    </row>
    <row r="961" spans="1:10" x14ac:dyDescent="0.3">
      <c r="A961" s="80" t="s">
        <v>1998</v>
      </c>
      <c r="B961" s="36" t="s">
        <v>10</v>
      </c>
      <c r="C961" s="37" t="s">
        <v>1413</v>
      </c>
      <c r="D961" s="60">
        <v>4</v>
      </c>
      <c r="E961" s="60">
        <v>1548.34</v>
      </c>
      <c r="F961" s="60">
        <f t="shared" si="363"/>
        <v>6193.36</v>
      </c>
      <c r="G961" s="60">
        <f t="shared" si="364"/>
        <v>4</v>
      </c>
      <c r="H961" s="74"/>
      <c r="I961" s="60">
        <f t="shared" si="365"/>
        <v>0</v>
      </c>
      <c r="J961" s="73" t="str">
        <f t="shared" si="354"/>
        <v/>
      </c>
    </row>
    <row r="962" spans="1:10" ht="20.399999999999999" x14ac:dyDescent="0.3">
      <c r="A962" s="80" t="s">
        <v>1999</v>
      </c>
      <c r="B962" s="36" t="s">
        <v>10</v>
      </c>
      <c r="C962" s="37" t="s">
        <v>1414</v>
      </c>
      <c r="D962" s="60">
        <v>4</v>
      </c>
      <c r="E962" s="60">
        <v>13207.74</v>
      </c>
      <c r="F962" s="60">
        <f t="shared" si="363"/>
        <v>52830.96</v>
      </c>
      <c r="G962" s="60">
        <f t="shared" si="364"/>
        <v>4</v>
      </c>
      <c r="H962" s="74"/>
      <c r="I962" s="60">
        <f t="shared" si="365"/>
        <v>0</v>
      </c>
      <c r="J962" s="73" t="str">
        <f t="shared" si="354"/>
        <v/>
      </c>
    </row>
    <row r="963" spans="1:10" x14ac:dyDescent="0.3">
      <c r="A963" s="80" t="s">
        <v>2000</v>
      </c>
      <c r="B963" s="36" t="s">
        <v>10</v>
      </c>
      <c r="C963" s="37" t="s">
        <v>1415</v>
      </c>
      <c r="D963" s="60">
        <v>4</v>
      </c>
      <c r="E963" s="60">
        <v>2250.6799999999998</v>
      </c>
      <c r="F963" s="60">
        <f t="shared" si="363"/>
        <v>9002.7199999999993</v>
      </c>
      <c r="G963" s="60">
        <f t="shared" si="364"/>
        <v>4</v>
      </c>
      <c r="H963" s="74"/>
      <c r="I963" s="60">
        <f t="shared" si="365"/>
        <v>0</v>
      </c>
      <c r="J963" s="73" t="str">
        <f t="shared" si="354"/>
        <v/>
      </c>
    </row>
    <row r="964" spans="1:10" x14ac:dyDescent="0.3">
      <c r="A964" s="80" t="s">
        <v>2001</v>
      </c>
      <c r="B964" s="36" t="s">
        <v>10</v>
      </c>
      <c r="C964" s="37" t="s">
        <v>1416</v>
      </c>
      <c r="D964" s="60">
        <v>16</v>
      </c>
      <c r="E964" s="60">
        <v>731.4</v>
      </c>
      <c r="F964" s="60">
        <f t="shared" si="363"/>
        <v>11702.4</v>
      </c>
      <c r="G964" s="60">
        <f t="shared" si="364"/>
        <v>16</v>
      </c>
      <c r="H964" s="74"/>
      <c r="I964" s="60">
        <f t="shared" si="365"/>
        <v>0</v>
      </c>
      <c r="J964" s="73" t="str">
        <f t="shared" si="354"/>
        <v/>
      </c>
    </row>
    <row r="965" spans="1:10" ht="20.399999999999999" x14ac:dyDescent="0.3">
      <c r="A965" s="80" t="s">
        <v>2002</v>
      </c>
      <c r="B965" s="36" t="s">
        <v>10</v>
      </c>
      <c r="C965" s="37" t="s">
        <v>1393</v>
      </c>
      <c r="D965" s="60">
        <v>4</v>
      </c>
      <c r="E965" s="60">
        <v>985.55</v>
      </c>
      <c r="F965" s="60">
        <f t="shared" si="363"/>
        <v>3942.2</v>
      </c>
      <c r="G965" s="60">
        <f t="shared" si="364"/>
        <v>4</v>
      </c>
      <c r="H965" s="74"/>
      <c r="I965" s="60">
        <f t="shared" si="365"/>
        <v>0</v>
      </c>
      <c r="J965" s="73" t="str">
        <f t="shared" si="354"/>
        <v/>
      </c>
    </row>
    <row r="966" spans="1:10" ht="20.399999999999999" x14ac:dyDescent="0.3">
      <c r="A966" s="80" t="s">
        <v>2003</v>
      </c>
      <c r="B966" s="36" t="s">
        <v>10</v>
      </c>
      <c r="C966" s="37" t="s">
        <v>1394</v>
      </c>
      <c r="D966" s="60">
        <v>4</v>
      </c>
      <c r="E966" s="60">
        <v>265</v>
      </c>
      <c r="F966" s="60">
        <f t="shared" si="363"/>
        <v>1060</v>
      </c>
      <c r="G966" s="60">
        <f t="shared" si="364"/>
        <v>4</v>
      </c>
      <c r="H966" s="74"/>
      <c r="I966" s="60">
        <f t="shared" si="365"/>
        <v>0</v>
      </c>
      <c r="J966" s="73" t="str">
        <f t="shared" si="354"/>
        <v/>
      </c>
    </row>
    <row r="967" spans="1:10" x14ac:dyDescent="0.3">
      <c r="A967" s="13"/>
      <c r="B967" s="13"/>
      <c r="C967" s="39" t="s">
        <v>2004</v>
      </c>
      <c r="D967" s="60">
        <v>1</v>
      </c>
      <c r="E967" s="61">
        <f>SUM(F942:F966)</f>
        <v>141331.32</v>
      </c>
      <c r="F967" s="61">
        <f t="shared" si="363"/>
        <v>141331.32</v>
      </c>
      <c r="G967" s="60">
        <v>1</v>
      </c>
      <c r="H967" s="61">
        <f>SUM(I942:I966)</f>
        <v>0</v>
      </c>
      <c r="I967" s="61">
        <f t="shared" si="365"/>
        <v>0</v>
      </c>
      <c r="J967" s="73" t="str">
        <f t="shared" si="354"/>
        <v/>
      </c>
    </row>
    <row r="968" spans="1:10" x14ac:dyDescent="0.3">
      <c r="A968" s="16" t="s">
        <v>2005</v>
      </c>
      <c r="B968" s="16" t="s">
        <v>5</v>
      </c>
      <c r="C968" s="65" t="s">
        <v>1417</v>
      </c>
      <c r="D968" s="18">
        <v>1</v>
      </c>
      <c r="E968" s="18">
        <f>E973</f>
        <v>1743.45</v>
      </c>
      <c r="F968" s="18">
        <f>F973</f>
        <v>1743.45</v>
      </c>
      <c r="G968" s="18">
        <v>1</v>
      </c>
      <c r="H968" s="18">
        <f>H973</f>
        <v>0</v>
      </c>
      <c r="I968" s="18">
        <f>I973</f>
        <v>0</v>
      </c>
      <c r="J968" s="73" t="str">
        <f t="shared" si="354"/>
        <v/>
      </c>
    </row>
    <row r="969" spans="1:10" ht="20.399999999999999" x14ac:dyDescent="0.3">
      <c r="A969" s="80" t="s">
        <v>2006</v>
      </c>
      <c r="B969" s="36" t="s">
        <v>10</v>
      </c>
      <c r="C969" s="37" t="s">
        <v>1391</v>
      </c>
      <c r="D969" s="60">
        <v>1</v>
      </c>
      <c r="E969" s="60">
        <v>265</v>
      </c>
      <c r="F969" s="60">
        <f t="shared" ref="F969:F974" si="366">ROUND(D969*E969,2)</f>
        <v>265</v>
      </c>
      <c r="G969" s="60">
        <f t="shared" ref="G969:G972" si="367">D969</f>
        <v>1</v>
      </c>
      <c r="H969" s="74"/>
      <c r="I969" s="60">
        <f t="shared" ref="I969:I975" si="368">ROUND(G969*H969,2)</f>
        <v>0</v>
      </c>
      <c r="J969" s="73" t="str">
        <f t="shared" si="354"/>
        <v/>
      </c>
    </row>
    <row r="970" spans="1:10" ht="20.399999999999999" x14ac:dyDescent="0.3">
      <c r="A970" s="80" t="s">
        <v>2007</v>
      </c>
      <c r="B970" s="36" t="s">
        <v>10</v>
      </c>
      <c r="C970" s="37" t="s">
        <v>1392</v>
      </c>
      <c r="D970" s="60">
        <v>1</v>
      </c>
      <c r="E970" s="60">
        <v>227.9</v>
      </c>
      <c r="F970" s="60">
        <f t="shared" si="366"/>
        <v>227.9</v>
      </c>
      <c r="G970" s="60">
        <f t="shared" si="367"/>
        <v>1</v>
      </c>
      <c r="H970" s="74"/>
      <c r="I970" s="60">
        <f t="shared" si="368"/>
        <v>0</v>
      </c>
      <c r="J970" s="73" t="str">
        <f t="shared" si="354"/>
        <v/>
      </c>
    </row>
    <row r="971" spans="1:10" ht="20.399999999999999" x14ac:dyDescent="0.3">
      <c r="A971" s="80" t="s">
        <v>2008</v>
      </c>
      <c r="B971" s="36" t="s">
        <v>10</v>
      </c>
      <c r="C971" s="37" t="s">
        <v>1393</v>
      </c>
      <c r="D971" s="60">
        <v>1</v>
      </c>
      <c r="E971" s="60">
        <v>985.55</v>
      </c>
      <c r="F971" s="60">
        <f t="shared" si="366"/>
        <v>985.55</v>
      </c>
      <c r="G971" s="60">
        <f t="shared" si="367"/>
        <v>1</v>
      </c>
      <c r="H971" s="74"/>
      <c r="I971" s="60">
        <f t="shared" si="368"/>
        <v>0</v>
      </c>
      <c r="J971" s="73" t="str">
        <f t="shared" si="354"/>
        <v/>
      </c>
    </row>
    <row r="972" spans="1:10" ht="20.399999999999999" x14ac:dyDescent="0.3">
      <c r="A972" s="80" t="s">
        <v>2009</v>
      </c>
      <c r="B972" s="36" t="s">
        <v>10</v>
      </c>
      <c r="C972" s="37" t="s">
        <v>1394</v>
      </c>
      <c r="D972" s="60">
        <v>1</v>
      </c>
      <c r="E972" s="60">
        <v>265</v>
      </c>
      <c r="F972" s="60">
        <f t="shared" si="366"/>
        <v>265</v>
      </c>
      <c r="G972" s="60">
        <f t="shared" si="367"/>
        <v>1</v>
      </c>
      <c r="H972" s="74"/>
      <c r="I972" s="60">
        <f t="shared" si="368"/>
        <v>0</v>
      </c>
      <c r="J972" s="73" t="str">
        <f t="shared" si="354"/>
        <v/>
      </c>
    </row>
    <row r="973" spans="1:10" x14ac:dyDescent="0.3">
      <c r="A973" s="13"/>
      <c r="B973" s="13"/>
      <c r="C973" s="39" t="s">
        <v>2010</v>
      </c>
      <c r="D973" s="60">
        <v>1</v>
      </c>
      <c r="E973" s="61">
        <f>SUM(F969:F972)</f>
        <v>1743.45</v>
      </c>
      <c r="F973" s="61">
        <f t="shared" si="366"/>
        <v>1743.45</v>
      </c>
      <c r="G973" s="60">
        <v>1</v>
      </c>
      <c r="H973" s="61">
        <f>SUM(I969:I972)</f>
        <v>0</v>
      </c>
      <c r="I973" s="61">
        <f t="shared" si="368"/>
        <v>0</v>
      </c>
      <c r="J973" s="73" t="str">
        <f t="shared" si="354"/>
        <v/>
      </c>
    </row>
    <row r="974" spans="1:10" x14ac:dyDescent="0.3">
      <c r="A974" s="13"/>
      <c r="B974" s="13"/>
      <c r="C974" s="39" t="s">
        <v>2011</v>
      </c>
      <c r="D974" s="60">
        <v>1</v>
      </c>
      <c r="E974" s="61">
        <f>SUM(F968,F941,F935)</f>
        <v>193634.82</v>
      </c>
      <c r="F974" s="61">
        <f t="shared" si="366"/>
        <v>193634.82</v>
      </c>
      <c r="G974" s="60">
        <v>1</v>
      </c>
      <c r="H974" s="61">
        <f>SUM(I968,I941,I935)</f>
        <v>0</v>
      </c>
      <c r="I974" s="61">
        <f t="shared" si="368"/>
        <v>0</v>
      </c>
      <c r="J974" s="73" t="str">
        <f t="shared" si="354"/>
        <v/>
      </c>
    </row>
    <row r="975" spans="1:10" s="68" customFormat="1" x14ac:dyDescent="0.3">
      <c r="A975" s="75"/>
      <c r="B975" s="13"/>
      <c r="C975" s="39" t="s">
        <v>1419</v>
      </c>
      <c r="D975" s="62">
        <v>1</v>
      </c>
      <c r="E975" s="61">
        <f>F921+F934</f>
        <v>311916.40999999997</v>
      </c>
      <c r="F975" s="61">
        <f t="shared" ref="F975" si="369">ROUND(D975*E975,2)</f>
        <v>311916.40999999997</v>
      </c>
      <c r="G975" s="62">
        <v>1</v>
      </c>
      <c r="H975" s="61">
        <f>I921+I934</f>
        <v>0</v>
      </c>
      <c r="I975" s="61">
        <f t="shared" si="368"/>
        <v>0</v>
      </c>
      <c r="J975" s="73" t="str">
        <f t="shared" si="354"/>
        <v/>
      </c>
    </row>
    <row r="976" spans="1:10" x14ac:dyDescent="0.3">
      <c r="A976" s="63" t="s">
        <v>1420</v>
      </c>
      <c r="B976" s="3" t="s">
        <v>5</v>
      </c>
      <c r="C976" s="4" t="s">
        <v>1421</v>
      </c>
      <c r="D976" s="5">
        <f t="shared" ref="D976:I976" si="370">D1192</f>
        <v>1</v>
      </c>
      <c r="E976" s="6">
        <f t="shared" si="370"/>
        <v>1259230.1200000001</v>
      </c>
      <c r="F976" s="6">
        <f t="shared" si="370"/>
        <v>1259230.1200000001</v>
      </c>
      <c r="G976" s="5">
        <f t="shared" si="370"/>
        <v>1</v>
      </c>
      <c r="H976" s="6">
        <f t="shared" si="370"/>
        <v>0</v>
      </c>
      <c r="I976" s="6">
        <f t="shared" si="370"/>
        <v>0</v>
      </c>
      <c r="J976" s="73" t="str">
        <f t="shared" si="354"/>
        <v/>
      </c>
    </row>
    <row r="977" spans="1:10" x14ac:dyDescent="0.3">
      <c r="A977" s="64" t="s">
        <v>1422</v>
      </c>
      <c r="B977" s="7" t="s">
        <v>5</v>
      </c>
      <c r="C977" s="8" t="s">
        <v>1423</v>
      </c>
      <c r="D977" s="9">
        <f t="shared" ref="D977:I977" si="371">D983</f>
        <v>1</v>
      </c>
      <c r="E977" s="9">
        <f t="shared" si="371"/>
        <v>23866.18</v>
      </c>
      <c r="F977" s="9">
        <f t="shared" si="371"/>
        <v>23866.18</v>
      </c>
      <c r="G977" s="9">
        <f t="shared" si="371"/>
        <v>1</v>
      </c>
      <c r="H977" s="9">
        <f t="shared" si="371"/>
        <v>0</v>
      </c>
      <c r="I977" s="9">
        <f t="shared" si="371"/>
        <v>0</v>
      </c>
      <c r="J977" s="73" t="str">
        <f t="shared" si="354"/>
        <v/>
      </c>
    </row>
    <row r="978" spans="1:10" x14ac:dyDescent="0.3">
      <c r="A978" s="57" t="s">
        <v>1424</v>
      </c>
      <c r="B978" s="10" t="s">
        <v>10</v>
      </c>
      <c r="C978" s="11" t="s">
        <v>1425</v>
      </c>
      <c r="D978" s="12">
        <v>4</v>
      </c>
      <c r="E978" s="12">
        <v>612.12</v>
      </c>
      <c r="F978" s="12">
        <f t="shared" ref="F978:F983" si="372">ROUND(D978*E978,2)</f>
        <v>2448.48</v>
      </c>
      <c r="G978" s="60">
        <f t="shared" ref="G978:G982" si="373">D978</f>
        <v>4</v>
      </c>
      <c r="H978" s="74"/>
      <c r="I978" s="12">
        <f t="shared" ref="I978:I983" si="374">ROUND(G978*H978,2)</f>
        <v>0</v>
      </c>
      <c r="J978" s="73" t="str">
        <f t="shared" si="354"/>
        <v/>
      </c>
    </row>
    <row r="979" spans="1:10" ht="20.399999999999999" x14ac:dyDescent="0.3">
      <c r="A979" s="57" t="s">
        <v>1426</v>
      </c>
      <c r="B979" s="10" t="s">
        <v>10</v>
      </c>
      <c r="C979" s="11" t="s">
        <v>1427</v>
      </c>
      <c r="D979" s="12">
        <v>9</v>
      </c>
      <c r="E979" s="12">
        <v>814.41</v>
      </c>
      <c r="F979" s="12">
        <f t="shared" si="372"/>
        <v>7329.69</v>
      </c>
      <c r="G979" s="60">
        <f t="shared" si="373"/>
        <v>9</v>
      </c>
      <c r="H979" s="74"/>
      <c r="I979" s="12">
        <f t="shared" si="374"/>
        <v>0</v>
      </c>
      <c r="J979" s="73" t="str">
        <f t="shared" si="354"/>
        <v/>
      </c>
    </row>
    <row r="980" spans="1:10" ht="20.399999999999999" x14ac:dyDescent="0.3">
      <c r="A980" s="57" t="s">
        <v>1428</v>
      </c>
      <c r="B980" s="10" t="s">
        <v>10</v>
      </c>
      <c r="C980" s="11" t="s">
        <v>1429</v>
      </c>
      <c r="D980" s="12">
        <v>20</v>
      </c>
      <c r="E980" s="12">
        <v>122.37</v>
      </c>
      <c r="F980" s="12">
        <f t="shared" si="372"/>
        <v>2447.4</v>
      </c>
      <c r="G980" s="60">
        <f t="shared" si="373"/>
        <v>20</v>
      </c>
      <c r="H980" s="74"/>
      <c r="I980" s="12">
        <f t="shared" si="374"/>
        <v>0</v>
      </c>
      <c r="J980" s="73" t="str">
        <f t="shared" ref="J980:J1043" si="375">IF(AND(H980&lt;&gt;"",H980&gt;E980),"VALOR MAYOR DEL PERMITIDO","")</f>
        <v/>
      </c>
    </row>
    <row r="981" spans="1:10" x14ac:dyDescent="0.3">
      <c r="A981" s="57" t="s">
        <v>1430</v>
      </c>
      <c r="B981" s="10" t="s">
        <v>10</v>
      </c>
      <c r="C981" s="11" t="s">
        <v>1431</v>
      </c>
      <c r="D981" s="12">
        <v>7</v>
      </c>
      <c r="E981" s="12">
        <v>1283.83</v>
      </c>
      <c r="F981" s="12">
        <f t="shared" si="372"/>
        <v>8986.81</v>
      </c>
      <c r="G981" s="60">
        <f t="shared" si="373"/>
        <v>7</v>
      </c>
      <c r="H981" s="74"/>
      <c r="I981" s="12">
        <f t="shared" si="374"/>
        <v>0</v>
      </c>
      <c r="J981" s="73" t="str">
        <f t="shared" si="375"/>
        <v/>
      </c>
    </row>
    <row r="982" spans="1:10" ht="20.399999999999999" x14ac:dyDescent="0.3">
      <c r="A982" s="57" t="s">
        <v>1432</v>
      </c>
      <c r="B982" s="10" t="s">
        <v>10</v>
      </c>
      <c r="C982" s="11" t="s">
        <v>1433</v>
      </c>
      <c r="D982" s="12">
        <v>6</v>
      </c>
      <c r="E982" s="12">
        <v>442.3</v>
      </c>
      <c r="F982" s="12">
        <f t="shared" si="372"/>
        <v>2653.8</v>
      </c>
      <c r="G982" s="60">
        <f t="shared" si="373"/>
        <v>6</v>
      </c>
      <c r="H982" s="74"/>
      <c r="I982" s="12">
        <f t="shared" si="374"/>
        <v>0</v>
      </c>
      <c r="J982" s="73" t="str">
        <f t="shared" si="375"/>
        <v/>
      </c>
    </row>
    <row r="983" spans="1:10" x14ac:dyDescent="0.3">
      <c r="A983" s="75"/>
      <c r="B983" s="13"/>
      <c r="C983" s="14" t="s">
        <v>1434</v>
      </c>
      <c r="D983" s="12">
        <v>1</v>
      </c>
      <c r="E983" s="15">
        <f>SUM(F978:F982)</f>
        <v>23866.18</v>
      </c>
      <c r="F983" s="15">
        <f t="shared" si="372"/>
        <v>23866.18</v>
      </c>
      <c r="G983" s="12">
        <v>1</v>
      </c>
      <c r="H983" s="15">
        <f>SUM(I978:I982)</f>
        <v>0</v>
      </c>
      <c r="I983" s="15">
        <f t="shared" si="374"/>
        <v>0</v>
      </c>
      <c r="J983" s="73" t="str">
        <f t="shared" si="375"/>
        <v/>
      </c>
    </row>
    <row r="984" spans="1:10" x14ac:dyDescent="0.3">
      <c r="A984" s="64" t="s">
        <v>1435</v>
      </c>
      <c r="B984" s="7" t="s">
        <v>5</v>
      </c>
      <c r="C984" s="8" t="s">
        <v>1436</v>
      </c>
      <c r="D984" s="9">
        <f t="shared" ref="D984:I984" si="376">D1001</f>
        <v>1</v>
      </c>
      <c r="E984" s="9">
        <f t="shared" si="376"/>
        <v>161313.57999999999</v>
      </c>
      <c r="F984" s="9">
        <f t="shared" si="376"/>
        <v>161313.57999999999</v>
      </c>
      <c r="G984" s="9">
        <f t="shared" si="376"/>
        <v>1</v>
      </c>
      <c r="H984" s="9">
        <f t="shared" si="376"/>
        <v>0</v>
      </c>
      <c r="I984" s="9">
        <f t="shared" si="376"/>
        <v>0</v>
      </c>
      <c r="J984" s="73" t="str">
        <f t="shared" si="375"/>
        <v/>
      </c>
    </row>
    <row r="985" spans="1:10" x14ac:dyDescent="0.3">
      <c r="A985" s="57" t="s">
        <v>1437</v>
      </c>
      <c r="B985" s="10" t="s">
        <v>10</v>
      </c>
      <c r="C985" s="11" t="s">
        <v>1438</v>
      </c>
      <c r="D985" s="12">
        <v>7</v>
      </c>
      <c r="E985" s="12">
        <v>664.25</v>
      </c>
      <c r="F985" s="12">
        <f t="shared" ref="F985:F1001" si="377">ROUND(D985*E985,2)</f>
        <v>4649.75</v>
      </c>
      <c r="G985" s="60">
        <f t="shared" ref="G985:G1000" si="378">D985</f>
        <v>7</v>
      </c>
      <c r="H985" s="74"/>
      <c r="I985" s="12">
        <f t="shared" ref="I985:I1001" si="379">ROUND(G985*H985,2)</f>
        <v>0</v>
      </c>
      <c r="J985" s="73" t="str">
        <f t="shared" si="375"/>
        <v/>
      </c>
    </row>
    <row r="986" spans="1:10" x14ac:dyDescent="0.3">
      <c r="A986" s="57" t="s">
        <v>1439</v>
      </c>
      <c r="B986" s="10" t="s">
        <v>10</v>
      </c>
      <c r="C986" s="11" t="s">
        <v>1440</v>
      </c>
      <c r="D986" s="12">
        <v>2</v>
      </c>
      <c r="E986" s="12">
        <v>664.25</v>
      </c>
      <c r="F986" s="12">
        <f t="shared" si="377"/>
        <v>1328.5</v>
      </c>
      <c r="G986" s="60">
        <f t="shared" si="378"/>
        <v>2</v>
      </c>
      <c r="H986" s="74"/>
      <c r="I986" s="12">
        <f t="shared" si="379"/>
        <v>0</v>
      </c>
      <c r="J986" s="73" t="str">
        <f t="shared" si="375"/>
        <v/>
      </c>
    </row>
    <row r="987" spans="1:10" x14ac:dyDescent="0.3">
      <c r="A987" s="57" t="s">
        <v>1441</v>
      </c>
      <c r="B987" s="10" t="s">
        <v>10</v>
      </c>
      <c r="C987" s="11" t="s">
        <v>1442</v>
      </c>
      <c r="D987" s="12">
        <v>14</v>
      </c>
      <c r="E987" s="12">
        <v>273.52</v>
      </c>
      <c r="F987" s="12">
        <f t="shared" si="377"/>
        <v>3829.28</v>
      </c>
      <c r="G987" s="60">
        <f t="shared" si="378"/>
        <v>14</v>
      </c>
      <c r="H987" s="74"/>
      <c r="I987" s="12">
        <f t="shared" si="379"/>
        <v>0</v>
      </c>
      <c r="J987" s="73" t="str">
        <f t="shared" si="375"/>
        <v/>
      </c>
    </row>
    <row r="988" spans="1:10" x14ac:dyDescent="0.3">
      <c r="A988" s="57" t="s">
        <v>1443</v>
      </c>
      <c r="B988" s="10" t="s">
        <v>10</v>
      </c>
      <c r="C988" s="11" t="s">
        <v>1444</v>
      </c>
      <c r="D988" s="12">
        <v>10</v>
      </c>
      <c r="E988" s="12">
        <v>412.4</v>
      </c>
      <c r="F988" s="12">
        <f t="shared" si="377"/>
        <v>4124</v>
      </c>
      <c r="G988" s="60">
        <f t="shared" si="378"/>
        <v>10</v>
      </c>
      <c r="H988" s="74"/>
      <c r="I988" s="12">
        <f t="shared" si="379"/>
        <v>0</v>
      </c>
      <c r="J988" s="73" t="str">
        <f t="shared" si="375"/>
        <v/>
      </c>
    </row>
    <row r="989" spans="1:10" x14ac:dyDescent="0.3">
      <c r="A989" s="57" t="s">
        <v>1445</v>
      </c>
      <c r="B989" s="10" t="s">
        <v>10</v>
      </c>
      <c r="C989" s="11" t="s">
        <v>1446</v>
      </c>
      <c r="D989" s="12">
        <v>66</v>
      </c>
      <c r="E989" s="12">
        <v>549.20000000000005</v>
      </c>
      <c r="F989" s="12">
        <f t="shared" si="377"/>
        <v>36247.199999999997</v>
      </c>
      <c r="G989" s="60">
        <f t="shared" si="378"/>
        <v>66</v>
      </c>
      <c r="H989" s="74"/>
      <c r="I989" s="12">
        <f t="shared" si="379"/>
        <v>0</v>
      </c>
      <c r="J989" s="73" t="str">
        <f t="shared" si="375"/>
        <v/>
      </c>
    </row>
    <row r="990" spans="1:10" x14ac:dyDescent="0.3">
      <c r="A990" s="57" t="s">
        <v>1447</v>
      </c>
      <c r="B990" s="10" t="s">
        <v>10</v>
      </c>
      <c r="C990" s="11" t="s">
        <v>1448</v>
      </c>
      <c r="D990" s="12">
        <v>30</v>
      </c>
      <c r="E990" s="12">
        <v>384.85</v>
      </c>
      <c r="F990" s="12">
        <f t="shared" si="377"/>
        <v>11545.5</v>
      </c>
      <c r="G990" s="60">
        <f t="shared" si="378"/>
        <v>30</v>
      </c>
      <c r="H990" s="74"/>
      <c r="I990" s="12">
        <f t="shared" si="379"/>
        <v>0</v>
      </c>
      <c r="J990" s="73" t="str">
        <f t="shared" si="375"/>
        <v/>
      </c>
    </row>
    <row r="991" spans="1:10" x14ac:dyDescent="0.3">
      <c r="A991" s="57" t="s">
        <v>1449</v>
      </c>
      <c r="B991" s="10" t="s">
        <v>10</v>
      </c>
      <c r="C991" s="11" t="s">
        <v>1450</v>
      </c>
      <c r="D991" s="12">
        <v>19</v>
      </c>
      <c r="E991" s="12">
        <v>274.5</v>
      </c>
      <c r="F991" s="12">
        <f t="shared" si="377"/>
        <v>5215.5</v>
      </c>
      <c r="G991" s="60">
        <f t="shared" si="378"/>
        <v>19</v>
      </c>
      <c r="H991" s="74"/>
      <c r="I991" s="12">
        <f t="shared" si="379"/>
        <v>0</v>
      </c>
      <c r="J991" s="73" t="str">
        <f t="shared" si="375"/>
        <v/>
      </c>
    </row>
    <row r="992" spans="1:10" ht="20.399999999999999" x14ac:dyDescent="0.3">
      <c r="A992" s="57" t="s">
        <v>1451</v>
      </c>
      <c r="B992" s="10" t="s">
        <v>1452</v>
      </c>
      <c r="C992" s="11" t="s">
        <v>1453</v>
      </c>
      <c r="D992" s="12">
        <v>0.95</v>
      </c>
      <c r="E992" s="12">
        <v>9276.84</v>
      </c>
      <c r="F992" s="12">
        <f t="shared" si="377"/>
        <v>8813</v>
      </c>
      <c r="G992" s="60">
        <f t="shared" si="378"/>
        <v>0.95</v>
      </c>
      <c r="H992" s="74"/>
      <c r="I992" s="12">
        <f t="shared" si="379"/>
        <v>0</v>
      </c>
      <c r="J992" s="73" t="str">
        <f t="shared" si="375"/>
        <v/>
      </c>
    </row>
    <row r="993" spans="1:10" x14ac:dyDescent="0.3">
      <c r="A993" s="57" t="s">
        <v>1454</v>
      </c>
      <c r="B993" s="10" t="s">
        <v>10</v>
      </c>
      <c r="C993" s="11" t="s">
        <v>1455</v>
      </c>
      <c r="D993" s="12">
        <v>9</v>
      </c>
      <c r="E993" s="12">
        <v>201.16</v>
      </c>
      <c r="F993" s="12">
        <f t="shared" si="377"/>
        <v>1810.44</v>
      </c>
      <c r="G993" s="60">
        <f t="shared" si="378"/>
        <v>9</v>
      </c>
      <c r="H993" s="74"/>
      <c r="I993" s="12">
        <f t="shared" si="379"/>
        <v>0</v>
      </c>
      <c r="J993" s="73" t="str">
        <f t="shared" si="375"/>
        <v/>
      </c>
    </row>
    <row r="994" spans="1:10" x14ac:dyDescent="0.3">
      <c r="A994" s="57" t="s">
        <v>1456</v>
      </c>
      <c r="B994" s="10" t="s">
        <v>10</v>
      </c>
      <c r="C994" s="11" t="s">
        <v>1457</v>
      </c>
      <c r="D994" s="12">
        <v>8</v>
      </c>
      <c r="E994" s="12">
        <v>1159.82</v>
      </c>
      <c r="F994" s="12">
        <f t="shared" si="377"/>
        <v>9278.56</v>
      </c>
      <c r="G994" s="60">
        <f t="shared" si="378"/>
        <v>8</v>
      </c>
      <c r="H994" s="74"/>
      <c r="I994" s="12">
        <f t="shared" si="379"/>
        <v>0</v>
      </c>
      <c r="J994" s="73" t="str">
        <f t="shared" si="375"/>
        <v/>
      </c>
    </row>
    <row r="995" spans="1:10" x14ac:dyDescent="0.3">
      <c r="A995" s="57" t="s">
        <v>1458</v>
      </c>
      <c r="B995" s="10" t="s">
        <v>10</v>
      </c>
      <c r="C995" s="11" t="s">
        <v>1459</v>
      </c>
      <c r="D995" s="12">
        <v>1</v>
      </c>
      <c r="E995" s="12">
        <v>912.03</v>
      </c>
      <c r="F995" s="12">
        <f t="shared" si="377"/>
        <v>912.03</v>
      </c>
      <c r="G995" s="60">
        <f t="shared" si="378"/>
        <v>1</v>
      </c>
      <c r="H995" s="74"/>
      <c r="I995" s="12">
        <f t="shared" si="379"/>
        <v>0</v>
      </c>
      <c r="J995" s="73" t="str">
        <f t="shared" si="375"/>
        <v/>
      </c>
    </row>
    <row r="996" spans="1:10" x14ac:dyDescent="0.3">
      <c r="A996" s="57" t="s">
        <v>1460</v>
      </c>
      <c r="B996" s="10" t="s">
        <v>10</v>
      </c>
      <c r="C996" s="11" t="s">
        <v>1461</v>
      </c>
      <c r="D996" s="12">
        <v>17</v>
      </c>
      <c r="E996" s="12">
        <v>664.25</v>
      </c>
      <c r="F996" s="12">
        <f t="shared" si="377"/>
        <v>11292.25</v>
      </c>
      <c r="G996" s="60">
        <f t="shared" si="378"/>
        <v>17</v>
      </c>
      <c r="H996" s="74"/>
      <c r="I996" s="12">
        <f t="shared" si="379"/>
        <v>0</v>
      </c>
      <c r="J996" s="73" t="str">
        <f t="shared" si="375"/>
        <v/>
      </c>
    </row>
    <row r="997" spans="1:10" ht="20.399999999999999" x14ac:dyDescent="0.3">
      <c r="A997" s="57" t="s">
        <v>1462</v>
      </c>
      <c r="B997" s="10" t="s">
        <v>10</v>
      </c>
      <c r="C997" s="11" t="s">
        <v>1463</v>
      </c>
      <c r="D997" s="12">
        <v>17</v>
      </c>
      <c r="E997" s="12">
        <v>868.01</v>
      </c>
      <c r="F997" s="12">
        <f t="shared" si="377"/>
        <v>14756.17</v>
      </c>
      <c r="G997" s="60">
        <f t="shared" si="378"/>
        <v>17</v>
      </c>
      <c r="H997" s="74"/>
      <c r="I997" s="12">
        <f t="shared" si="379"/>
        <v>0</v>
      </c>
      <c r="J997" s="73" t="str">
        <f t="shared" si="375"/>
        <v/>
      </c>
    </row>
    <row r="998" spans="1:10" x14ac:dyDescent="0.3">
      <c r="A998" s="57" t="s">
        <v>1464</v>
      </c>
      <c r="B998" s="10" t="s">
        <v>10</v>
      </c>
      <c r="C998" s="11" t="s">
        <v>1465</v>
      </c>
      <c r="D998" s="12">
        <v>38</v>
      </c>
      <c r="E998" s="12">
        <v>797.1</v>
      </c>
      <c r="F998" s="12">
        <f t="shared" si="377"/>
        <v>30289.8</v>
      </c>
      <c r="G998" s="60">
        <f t="shared" si="378"/>
        <v>38</v>
      </c>
      <c r="H998" s="74"/>
      <c r="I998" s="12">
        <f t="shared" si="379"/>
        <v>0</v>
      </c>
      <c r="J998" s="73" t="str">
        <f t="shared" si="375"/>
        <v/>
      </c>
    </row>
    <row r="999" spans="1:10" x14ac:dyDescent="0.3">
      <c r="A999" s="57" t="s">
        <v>1466</v>
      </c>
      <c r="B999" s="10" t="s">
        <v>10</v>
      </c>
      <c r="C999" s="11" t="s">
        <v>1467</v>
      </c>
      <c r="D999" s="12">
        <v>380</v>
      </c>
      <c r="E999" s="12">
        <v>20.89</v>
      </c>
      <c r="F999" s="12">
        <f t="shared" si="377"/>
        <v>7938.2</v>
      </c>
      <c r="G999" s="60">
        <f t="shared" si="378"/>
        <v>380</v>
      </c>
      <c r="H999" s="74"/>
      <c r="I999" s="12">
        <f t="shared" si="379"/>
        <v>0</v>
      </c>
      <c r="J999" s="73" t="str">
        <f t="shared" si="375"/>
        <v/>
      </c>
    </row>
    <row r="1000" spans="1:10" x14ac:dyDescent="0.3">
      <c r="A1000" s="57" t="s">
        <v>1468</v>
      </c>
      <c r="B1000" s="10" t="s">
        <v>10</v>
      </c>
      <c r="C1000" s="11" t="s">
        <v>1469</v>
      </c>
      <c r="D1000" s="12">
        <v>380</v>
      </c>
      <c r="E1000" s="12">
        <v>24.43</v>
      </c>
      <c r="F1000" s="12">
        <f t="shared" si="377"/>
        <v>9283.4</v>
      </c>
      <c r="G1000" s="60">
        <f t="shared" si="378"/>
        <v>380</v>
      </c>
      <c r="H1000" s="74"/>
      <c r="I1000" s="12">
        <f t="shared" si="379"/>
        <v>0</v>
      </c>
      <c r="J1000" s="73" t="str">
        <f t="shared" si="375"/>
        <v/>
      </c>
    </row>
    <row r="1001" spans="1:10" x14ac:dyDescent="0.3">
      <c r="A1001" s="75"/>
      <c r="B1001" s="13"/>
      <c r="C1001" s="14" t="s">
        <v>1470</v>
      </c>
      <c r="D1001" s="12">
        <v>1</v>
      </c>
      <c r="E1001" s="15">
        <f>SUM(F985:F1000)</f>
        <v>161313.57999999999</v>
      </c>
      <c r="F1001" s="15">
        <f t="shared" si="377"/>
        <v>161313.57999999999</v>
      </c>
      <c r="G1001" s="12">
        <v>1</v>
      </c>
      <c r="H1001" s="15">
        <f>SUM(I985:I1000)</f>
        <v>0</v>
      </c>
      <c r="I1001" s="15">
        <f t="shared" si="379"/>
        <v>0</v>
      </c>
      <c r="J1001" s="73" t="str">
        <f t="shared" si="375"/>
        <v/>
      </c>
    </row>
    <row r="1002" spans="1:10" ht="20.399999999999999" x14ac:dyDescent="0.3">
      <c r="A1002" s="64" t="s">
        <v>1471</v>
      </c>
      <c r="B1002" s="7" t="s">
        <v>5</v>
      </c>
      <c r="C1002" s="8" t="s">
        <v>1472</v>
      </c>
      <c r="D1002" s="9">
        <f t="shared" ref="D1002:I1002" si="380">D1006</f>
        <v>1</v>
      </c>
      <c r="E1002" s="9">
        <f t="shared" si="380"/>
        <v>97642.5</v>
      </c>
      <c r="F1002" s="9">
        <f t="shared" si="380"/>
        <v>97642.5</v>
      </c>
      <c r="G1002" s="9">
        <f t="shared" si="380"/>
        <v>1</v>
      </c>
      <c r="H1002" s="9">
        <f t="shared" si="380"/>
        <v>0</v>
      </c>
      <c r="I1002" s="9">
        <f t="shared" si="380"/>
        <v>0</v>
      </c>
      <c r="J1002" s="73" t="str">
        <f t="shared" si="375"/>
        <v/>
      </c>
    </row>
    <row r="1003" spans="1:10" x14ac:dyDescent="0.3">
      <c r="A1003" s="57" t="s">
        <v>1445</v>
      </c>
      <c r="B1003" s="10" t="s">
        <v>10</v>
      </c>
      <c r="C1003" s="11" t="s">
        <v>1446</v>
      </c>
      <c r="D1003" s="12">
        <v>100</v>
      </c>
      <c r="E1003" s="12">
        <v>549.20000000000005</v>
      </c>
      <c r="F1003" s="12">
        <f>ROUND(D1003*E1003,2)</f>
        <v>54920</v>
      </c>
      <c r="G1003" s="60">
        <f t="shared" ref="G1003:G1005" si="381">D1003</f>
        <v>100</v>
      </c>
      <c r="H1003" s="74"/>
      <c r="I1003" s="12">
        <f>ROUND(G1003*H1003,2)</f>
        <v>0</v>
      </c>
      <c r="J1003" s="73" t="str">
        <f t="shared" si="375"/>
        <v/>
      </c>
    </row>
    <row r="1004" spans="1:10" x14ac:dyDescent="0.3">
      <c r="A1004" s="57" t="s">
        <v>1473</v>
      </c>
      <c r="B1004" s="10" t="s">
        <v>10</v>
      </c>
      <c r="C1004" s="11" t="s">
        <v>1474</v>
      </c>
      <c r="D1004" s="12">
        <v>100</v>
      </c>
      <c r="E1004" s="12">
        <v>227.95</v>
      </c>
      <c r="F1004" s="12">
        <f>ROUND(D1004*E1004,2)</f>
        <v>22795</v>
      </c>
      <c r="G1004" s="60">
        <f t="shared" si="381"/>
        <v>100</v>
      </c>
      <c r="H1004" s="74"/>
      <c r="I1004" s="12">
        <f>ROUND(G1004*H1004,2)</f>
        <v>0</v>
      </c>
      <c r="J1004" s="73" t="str">
        <f t="shared" si="375"/>
        <v/>
      </c>
    </row>
    <row r="1005" spans="1:10" x14ac:dyDescent="0.3">
      <c r="A1005" s="57" t="s">
        <v>1460</v>
      </c>
      <c r="B1005" s="10" t="s">
        <v>10</v>
      </c>
      <c r="C1005" s="11" t="s">
        <v>1461</v>
      </c>
      <c r="D1005" s="12">
        <v>30</v>
      </c>
      <c r="E1005" s="12">
        <v>664.25</v>
      </c>
      <c r="F1005" s="12">
        <f>ROUND(D1005*E1005,2)</f>
        <v>19927.5</v>
      </c>
      <c r="G1005" s="60">
        <f t="shared" si="381"/>
        <v>30</v>
      </c>
      <c r="H1005" s="74"/>
      <c r="I1005" s="12">
        <f>ROUND(G1005*H1005,2)</f>
        <v>0</v>
      </c>
      <c r="J1005" s="73" t="str">
        <f t="shared" si="375"/>
        <v/>
      </c>
    </row>
    <row r="1006" spans="1:10" x14ac:dyDescent="0.3">
      <c r="A1006" s="75"/>
      <c r="B1006" s="13"/>
      <c r="C1006" s="14" t="s">
        <v>1475</v>
      </c>
      <c r="D1006" s="12">
        <v>1</v>
      </c>
      <c r="E1006" s="15">
        <f>SUM(F1003:F1005)</f>
        <v>97642.5</v>
      </c>
      <c r="F1006" s="15">
        <f>ROUND(D1006*E1006,2)</f>
        <v>97642.5</v>
      </c>
      <c r="G1006" s="12">
        <v>1</v>
      </c>
      <c r="H1006" s="15">
        <f>SUM(I1003:I1005)</f>
        <v>0</v>
      </c>
      <c r="I1006" s="15">
        <f>ROUND(G1006*H1006,2)</f>
        <v>0</v>
      </c>
      <c r="J1006" s="73" t="str">
        <f t="shared" si="375"/>
        <v/>
      </c>
    </row>
    <row r="1007" spans="1:10" x14ac:dyDescent="0.3">
      <c r="A1007" s="64" t="s">
        <v>1476</v>
      </c>
      <c r="B1007" s="7" t="s">
        <v>5</v>
      </c>
      <c r="C1007" s="8" t="s">
        <v>1477</v>
      </c>
      <c r="D1007" s="9">
        <f t="shared" ref="D1007:I1007" si="382">D1014</f>
        <v>1</v>
      </c>
      <c r="E1007" s="9">
        <f t="shared" si="382"/>
        <v>202487.58</v>
      </c>
      <c r="F1007" s="9">
        <f t="shared" si="382"/>
        <v>202487.58</v>
      </c>
      <c r="G1007" s="9">
        <f t="shared" si="382"/>
        <v>1</v>
      </c>
      <c r="H1007" s="9">
        <f t="shared" si="382"/>
        <v>0</v>
      </c>
      <c r="I1007" s="9">
        <f t="shared" si="382"/>
        <v>0</v>
      </c>
      <c r="J1007" s="73" t="str">
        <f t="shared" si="375"/>
        <v/>
      </c>
    </row>
    <row r="1008" spans="1:10" ht="20.399999999999999" x14ac:dyDescent="0.3">
      <c r="A1008" s="57" t="s">
        <v>1478</v>
      </c>
      <c r="B1008" s="10" t="s">
        <v>10</v>
      </c>
      <c r="C1008" s="11" t="s">
        <v>1479</v>
      </c>
      <c r="D1008" s="12">
        <v>2533</v>
      </c>
      <c r="E1008" s="12">
        <v>34.69</v>
      </c>
      <c r="F1008" s="12">
        <f t="shared" ref="F1008:F1014" si="383">ROUND(D1008*E1008,2)</f>
        <v>87869.77</v>
      </c>
      <c r="G1008" s="60">
        <f t="shared" ref="G1008:G1013" si="384">D1008</f>
        <v>2533</v>
      </c>
      <c r="H1008" s="74"/>
      <c r="I1008" s="12">
        <f t="shared" ref="I1008:I1014" si="385">ROUND(G1008*H1008,2)</f>
        <v>0</v>
      </c>
      <c r="J1008" s="73" t="str">
        <f t="shared" si="375"/>
        <v/>
      </c>
    </row>
    <row r="1009" spans="1:10" ht="20.399999999999999" x14ac:dyDescent="0.3">
      <c r="A1009" s="57" t="s">
        <v>1480</v>
      </c>
      <c r="B1009" s="10" t="s">
        <v>10</v>
      </c>
      <c r="C1009" s="11" t="s">
        <v>1481</v>
      </c>
      <c r="D1009" s="12">
        <v>252</v>
      </c>
      <c r="E1009" s="12">
        <v>40.1</v>
      </c>
      <c r="F1009" s="12">
        <f t="shared" si="383"/>
        <v>10105.200000000001</v>
      </c>
      <c r="G1009" s="60">
        <f t="shared" si="384"/>
        <v>252</v>
      </c>
      <c r="H1009" s="74"/>
      <c r="I1009" s="12">
        <f t="shared" si="385"/>
        <v>0</v>
      </c>
      <c r="J1009" s="73" t="str">
        <f t="shared" si="375"/>
        <v/>
      </c>
    </row>
    <row r="1010" spans="1:10" x14ac:dyDescent="0.3">
      <c r="A1010" s="57" t="s">
        <v>1482</v>
      </c>
      <c r="B1010" s="10" t="s">
        <v>10</v>
      </c>
      <c r="C1010" s="11" t="s">
        <v>1483</v>
      </c>
      <c r="D1010" s="12">
        <v>110</v>
      </c>
      <c r="E1010" s="12">
        <v>294.52999999999997</v>
      </c>
      <c r="F1010" s="12">
        <f t="shared" si="383"/>
        <v>32398.3</v>
      </c>
      <c r="G1010" s="60">
        <f t="shared" si="384"/>
        <v>110</v>
      </c>
      <c r="H1010" s="74"/>
      <c r="I1010" s="12">
        <f t="shared" si="385"/>
        <v>0</v>
      </c>
      <c r="J1010" s="73" t="str">
        <f t="shared" si="375"/>
        <v/>
      </c>
    </row>
    <row r="1011" spans="1:10" x14ac:dyDescent="0.3">
      <c r="A1011" s="57" t="s">
        <v>1484</v>
      </c>
      <c r="B1011" s="10" t="s">
        <v>1452</v>
      </c>
      <c r="C1011" s="11" t="s">
        <v>1485</v>
      </c>
      <c r="D1011" s="12">
        <v>23.5</v>
      </c>
      <c r="E1011" s="12">
        <v>2444.7800000000002</v>
      </c>
      <c r="F1011" s="12">
        <f t="shared" si="383"/>
        <v>57452.33</v>
      </c>
      <c r="G1011" s="60">
        <f t="shared" si="384"/>
        <v>23.5</v>
      </c>
      <c r="H1011" s="74"/>
      <c r="I1011" s="12">
        <f t="shared" si="385"/>
        <v>0</v>
      </c>
      <c r="J1011" s="73" t="str">
        <f t="shared" si="375"/>
        <v/>
      </c>
    </row>
    <row r="1012" spans="1:10" x14ac:dyDescent="0.3">
      <c r="A1012" s="57" t="s">
        <v>1486</v>
      </c>
      <c r="B1012" s="10" t="s">
        <v>10</v>
      </c>
      <c r="C1012" s="11" t="s">
        <v>1487</v>
      </c>
      <c r="D1012" s="12">
        <v>6</v>
      </c>
      <c r="E1012" s="12">
        <v>1435.64</v>
      </c>
      <c r="F1012" s="12">
        <f t="shared" si="383"/>
        <v>8613.84</v>
      </c>
      <c r="G1012" s="60">
        <f t="shared" si="384"/>
        <v>6</v>
      </c>
      <c r="H1012" s="74"/>
      <c r="I1012" s="12">
        <f t="shared" si="385"/>
        <v>0</v>
      </c>
      <c r="J1012" s="73" t="str">
        <f t="shared" si="375"/>
        <v/>
      </c>
    </row>
    <row r="1013" spans="1:10" ht="20.399999999999999" x14ac:dyDescent="0.3">
      <c r="A1013" s="57" t="s">
        <v>1488</v>
      </c>
      <c r="B1013" s="10" t="s">
        <v>10</v>
      </c>
      <c r="C1013" s="11" t="s">
        <v>1489</v>
      </c>
      <c r="D1013" s="12">
        <v>14</v>
      </c>
      <c r="E1013" s="12">
        <v>432.01</v>
      </c>
      <c r="F1013" s="12">
        <f t="shared" si="383"/>
        <v>6048.14</v>
      </c>
      <c r="G1013" s="60">
        <f t="shared" si="384"/>
        <v>14</v>
      </c>
      <c r="H1013" s="74"/>
      <c r="I1013" s="12">
        <f t="shared" si="385"/>
        <v>0</v>
      </c>
      <c r="J1013" s="73" t="str">
        <f t="shared" si="375"/>
        <v/>
      </c>
    </row>
    <row r="1014" spans="1:10" x14ac:dyDescent="0.3">
      <c r="A1014" s="75"/>
      <c r="B1014" s="13"/>
      <c r="C1014" s="14" t="s">
        <v>1490</v>
      </c>
      <c r="D1014" s="12">
        <v>1</v>
      </c>
      <c r="E1014" s="15">
        <f>SUM(F1008:F1013)</f>
        <v>202487.58</v>
      </c>
      <c r="F1014" s="15">
        <f t="shared" si="383"/>
        <v>202487.58</v>
      </c>
      <c r="G1014" s="12">
        <v>1</v>
      </c>
      <c r="H1014" s="15">
        <f>SUM(I1008:I1013)</f>
        <v>0</v>
      </c>
      <c r="I1014" s="15">
        <f t="shared" si="385"/>
        <v>0</v>
      </c>
      <c r="J1014" s="73" t="str">
        <f t="shared" si="375"/>
        <v/>
      </c>
    </row>
    <row r="1015" spans="1:10" x14ac:dyDescent="0.3">
      <c r="A1015" s="64" t="s">
        <v>1491</v>
      </c>
      <c r="B1015" s="7" t="s">
        <v>5</v>
      </c>
      <c r="C1015" s="8" t="s">
        <v>1492</v>
      </c>
      <c r="D1015" s="9">
        <f t="shared" ref="D1015:I1015" si="386">D1018</f>
        <v>1</v>
      </c>
      <c r="E1015" s="9">
        <f t="shared" si="386"/>
        <v>102952.38</v>
      </c>
      <c r="F1015" s="9">
        <f t="shared" si="386"/>
        <v>102952.38</v>
      </c>
      <c r="G1015" s="9">
        <f t="shared" si="386"/>
        <v>1</v>
      </c>
      <c r="H1015" s="9">
        <f t="shared" si="386"/>
        <v>0</v>
      </c>
      <c r="I1015" s="9">
        <f t="shared" si="386"/>
        <v>0</v>
      </c>
      <c r="J1015" s="73" t="str">
        <f t="shared" si="375"/>
        <v/>
      </c>
    </row>
    <row r="1016" spans="1:10" x14ac:dyDescent="0.3">
      <c r="A1016" s="57" t="s">
        <v>1493</v>
      </c>
      <c r="B1016" s="10" t="s">
        <v>22</v>
      </c>
      <c r="C1016" s="11" t="s">
        <v>1494</v>
      </c>
      <c r="D1016" s="12">
        <v>12012</v>
      </c>
      <c r="E1016" s="12">
        <v>8.19</v>
      </c>
      <c r="F1016" s="12">
        <f>ROUND(D1016*E1016,2)</f>
        <v>98378.28</v>
      </c>
      <c r="G1016" s="60">
        <f t="shared" ref="G1016:G1017" si="387">D1016</f>
        <v>12012</v>
      </c>
      <c r="H1016" s="74"/>
      <c r="I1016" s="12">
        <f>ROUND(G1016*H1016,2)</f>
        <v>0</v>
      </c>
      <c r="J1016" s="73" t="str">
        <f t="shared" si="375"/>
        <v/>
      </c>
    </row>
    <row r="1017" spans="1:10" ht="20.399999999999999" x14ac:dyDescent="0.3">
      <c r="A1017" s="57" t="s">
        <v>1495</v>
      </c>
      <c r="B1017" s="10" t="s">
        <v>10</v>
      </c>
      <c r="C1017" s="11" t="s">
        <v>1496</v>
      </c>
      <c r="D1017" s="12">
        <v>10</v>
      </c>
      <c r="E1017" s="12">
        <v>457.41</v>
      </c>
      <c r="F1017" s="12">
        <f>ROUND(D1017*E1017,2)</f>
        <v>4574.1000000000004</v>
      </c>
      <c r="G1017" s="60">
        <f t="shared" si="387"/>
        <v>10</v>
      </c>
      <c r="H1017" s="74"/>
      <c r="I1017" s="12">
        <f>ROUND(G1017*H1017,2)</f>
        <v>0</v>
      </c>
      <c r="J1017" s="73" t="str">
        <f t="shared" si="375"/>
        <v/>
      </c>
    </row>
    <row r="1018" spans="1:10" x14ac:dyDescent="0.3">
      <c r="A1018" s="75"/>
      <c r="B1018" s="13"/>
      <c r="C1018" s="14" t="s">
        <v>1497</v>
      </c>
      <c r="D1018" s="12">
        <v>1</v>
      </c>
      <c r="E1018" s="15">
        <f>SUM(F1016:F1017)</f>
        <v>102952.38</v>
      </c>
      <c r="F1018" s="15">
        <f>ROUND(D1018*E1018,2)</f>
        <v>102952.38</v>
      </c>
      <c r="G1018" s="12">
        <v>1</v>
      </c>
      <c r="H1018" s="15">
        <f>SUM(I1016:I1017)</f>
        <v>0</v>
      </c>
      <c r="I1018" s="15">
        <f>ROUND(G1018*H1018,2)</f>
        <v>0</v>
      </c>
      <c r="J1018" s="73" t="str">
        <f t="shared" si="375"/>
        <v/>
      </c>
    </row>
    <row r="1019" spans="1:10" x14ac:dyDescent="0.3">
      <c r="A1019" s="64" t="s">
        <v>1498</v>
      </c>
      <c r="B1019" s="7" t="s">
        <v>5</v>
      </c>
      <c r="C1019" s="8" t="s">
        <v>1499</v>
      </c>
      <c r="D1019" s="9">
        <f t="shared" ref="D1019:I1019" si="388">D1023</f>
        <v>1</v>
      </c>
      <c r="E1019" s="9">
        <f t="shared" si="388"/>
        <v>88290</v>
      </c>
      <c r="F1019" s="9">
        <f t="shared" si="388"/>
        <v>88290</v>
      </c>
      <c r="G1019" s="9">
        <f t="shared" si="388"/>
        <v>1</v>
      </c>
      <c r="H1019" s="9">
        <f t="shared" si="388"/>
        <v>0</v>
      </c>
      <c r="I1019" s="9">
        <f t="shared" si="388"/>
        <v>0</v>
      </c>
      <c r="J1019" s="73" t="str">
        <f t="shared" si="375"/>
        <v/>
      </c>
    </row>
    <row r="1020" spans="1:10" x14ac:dyDescent="0.3">
      <c r="A1020" s="57" t="s">
        <v>1500</v>
      </c>
      <c r="B1020" s="10" t="s">
        <v>22</v>
      </c>
      <c r="C1020" s="11" t="s">
        <v>1501</v>
      </c>
      <c r="D1020" s="12">
        <v>2880</v>
      </c>
      <c r="E1020" s="12">
        <v>26.26</v>
      </c>
      <c r="F1020" s="12">
        <f>ROUND(D1020*E1020,2)</f>
        <v>75628.800000000003</v>
      </c>
      <c r="G1020" s="60">
        <f t="shared" ref="G1020:G1022" si="389">D1020</f>
        <v>2880</v>
      </c>
      <c r="H1020" s="74"/>
      <c r="I1020" s="12">
        <f>ROUND(G1020*H1020,2)</f>
        <v>0</v>
      </c>
      <c r="J1020" s="73" t="str">
        <f t="shared" si="375"/>
        <v/>
      </c>
    </row>
    <row r="1021" spans="1:10" x14ac:dyDescent="0.3">
      <c r="A1021" s="57" t="s">
        <v>1468</v>
      </c>
      <c r="B1021" s="10" t="s">
        <v>10</v>
      </c>
      <c r="C1021" s="11" t="s">
        <v>1469</v>
      </c>
      <c r="D1021" s="12">
        <v>390</v>
      </c>
      <c r="E1021" s="12">
        <v>24.43</v>
      </c>
      <c r="F1021" s="12">
        <f>ROUND(D1021*E1021,2)</f>
        <v>9527.7000000000007</v>
      </c>
      <c r="G1021" s="60">
        <f t="shared" si="389"/>
        <v>390</v>
      </c>
      <c r="H1021" s="74"/>
      <c r="I1021" s="12">
        <f>ROUND(G1021*H1021,2)</f>
        <v>0</v>
      </c>
      <c r="J1021" s="73" t="str">
        <f t="shared" si="375"/>
        <v/>
      </c>
    </row>
    <row r="1022" spans="1:10" x14ac:dyDescent="0.3">
      <c r="A1022" s="57" t="s">
        <v>1466</v>
      </c>
      <c r="B1022" s="10" t="s">
        <v>10</v>
      </c>
      <c r="C1022" s="11" t="s">
        <v>1467</v>
      </c>
      <c r="D1022" s="12">
        <v>150</v>
      </c>
      <c r="E1022" s="12">
        <v>20.89</v>
      </c>
      <c r="F1022" s="12">
        <f>ROUND(D1022*E1022,2)</f>
        <v>3133.5</v>
      </c>
      <c r="G1022" s="60">
        <f t="shared" si="389"/>
        <v>150</v>
      </c>
      <c r="H1022" s="74"/>
      <c r="I1022" s="12">
        <f>ROUND(G1022*H1022,2)</f>
        <v>0</v>
      </c>
      <c r="J1022" s="73" t="str">
        <f t="shared" si="375"/>
        <v/>
      </c>
    </row>
    <row r="1023" spans="1:10" x14ac:dyDescent="0.3">
      <c r="A1023" s="75"/>
      <c r="B1023" s="13"/>
      <c r="C1023" s="14" t="s">
        <v>1502</v>
      </c>
      <c r="D1023" s="12">
        <v>1</v>
      </c>
      <c r="E1023" s="15">
        <f>SUM(F1020:F1022)</f>
        <v>88290</v>
      </c>
      <c r="F1023" s="15">
        <f>ROUND(D1023*E1023,2)</f>
        <v>88290</v>
      </c>
      <c r="G1023" s="12">
        <v>1</v>
      </c>
      <c r="H1023" s="15">
        <f>SUM(I1020:I1022)</f>
        <v>0</v>
      </c>
      <c r="I1023" s="15">
        <f>ROUND(G1023*H1023,2)</f>
        <v>0</v>
      </c>
      <c r="J1023" s="73" t="str">
        <f t="shared" si="375"/>
        <v/>
      </c>
    </row>
    <row r="1024" spans="1:10" x14ac:dyDescent="0.3">
      <c r="A1024" s="64" t="s">
        <v>1503</v>
      </c>
      <c r="B1024" s="7" t="s">
        <v>5</v>
      </c>
      <c r="C1024" s="8" t="s">
        <v>1504</v>
      </c>
      <c r="D1024" s="9">
        <f t="shared" ref="D1024:I1024" si="390">D1029</f>
        <v>1</v>
      </c>
      <c r="E1024" s="9">
        <f t="shared" si="390"/>
        <v>14512.64</v>
      </c>
      <c r="F1024" s="9">
        <f t="shared" si="390"/>
        <v>14512.64</v>
      </c>
      <c r="G1024" s="9">
        <f t="shared" si="390"/>
        <v>1</v>
      </c>
      <c r="H1024" s="9">
        <f t="shared" si="390"/>
        <v>0</v>
      </c>
      <c r="I1024" s="9">
        <f t="shared" si="390"/>
        <v>0</v>
      </c>
      <c r="J1024" s="73" t="str">
        <f t="shared" si="375"/>
        <v/>
      </c>
    </row>
    <row r="1025" spans="1:10" ht="20.399999999999999" x14ac:dyDescent="0.3">
      <c r="A1025" s="57" t="s">
        <v>1505</v>
      </c>
      <c r="B1025" s="10" t="s">
        <v>10</v>
      </c>
      <c r="C1025" s="11" t="s">
        <v>1506</v>
      </c>
      <c r="D1025" s="12">
        <v>2</v>
      </c>
      <c r="E1025" s="12">
        <v>1280.0899999999999</v>
      </c>
      <c r="F1025" s="12">
        <f>ROUND(D1025*E1025,2)</f>
        <v>2560.1799999999998</v>
      </c>
      <c r="G1025" s="60">
        <f t="shared" ref="G1025:G1028" si="391">D1025</f>
        <v>2</v>
      </c>
      <c r="H1025" s="74"/>
      <c r="I1025" s="12">
        <f>ROUND(G1025*H1025,2)</f>
        <v>0</v>
      </c>
      <c r="J1025" s="73" t="str">
        <f t="shared" si="375"/>
        <v/>
      </c>
    </row>
    <row r="1026" spans="1:10" ht="20.399999999999999" x14ac:dyDescent="0.3">
      <c r="A1026" s="57" t="s">
        <v>1507</v>
      </c>
      <c r="B1026" s="10" t="s">
        <v>10</v>
      </c>
      <c r="C1026" s="11" t="s">
        <v>1508</v>
      </c>
      <c r="D1026" s="12">
        <v>3</v>
      </c>
      <c r="E1026" s="12">
        <v>1015.42</v>
      </c>
      <c r="F1026" s="12">
        <f>ROUND(D1026*E1026,2)</f>
        <v>3046.26</v>
      </c>
      <c r="G1026" s="60">
        <f t="shared" si="391"/>
        <v>3</v>
      </c>
      <c r="H1026" s="74"/>
      <c r="I1026" s="12">
        <f>ROUND(G1026*H1026,2)</f>
        <v>0</v>
      </c>
      <c r="J1026" s="73" t="str">
        <f t="shared" si="375"/>
        <v/>
      </c>
    </row>
    <row r="1027" spans="1:10" x14ac:dyDescent="0.3">
      <c r="A1027" s="57" t="s">
        <v>1509</v>
      </c>
      <c r="B1027" s="10" t="s">
        <v>10</v>
      </c>
      <c r="C1027" s="11" t="s">
        <v>1510</v>
      </c>
      <c r="D1027" s="12">
        <v>5</v>
      </c>
      <c r="E1027" s="12">
        <v>1116.99</v>
      </c>
      <c r="F1027" s="12">
        <f>ROUND(D1027*E1027,2)</f>
        <v>5584.95</v>
      </c>
      <c r="G1027" s="60">
        <f t="shared" si="391"/>
        <v>5</v>
      </c>
      <c r="H1027" s="74"/>
      <c r="I1027" s="12">
        <f>ROUND(G1027*H1027,2)</f>
        <v>0</v>
      </c>
      <c r="J1027" s="73" t="str">
        <f t="shared" si="375"/>
        <v/>
      </c>
    </row>
    <row r="1028" spans="1:10" x14ac:dyDescent="0.3">
      <c r="A1028" s="57" t="s">
        <v>1460</v>
      </c>
      <c r="B1028" s="10" t="s">
        <v>10</v>
      </c>
      <c r="C1028" s="11" t="s">
        <v>1461</v>
      </c>
      <c r="D1028" s="12">
        <v>5</v>
      </c>
      <c r="E1028" s="12">
        <v>664.25</v>
      </c>
      <c r="F1028" s="12">
        <f>ROUND(D1028*E1028,2)</f>
        <v>3321.25</v>
      </c>
      <c r="G1028" s="60">
        <f t="shared" si="391"/>
        <v>5</v>
      </c>
      <c r="H1028" s="74"/>
      <c r="I1028" s="12">
        <f>ROUND(G1028*H1028,2)</f>
        <v>0</v>
      </c>
      <c r="J1028" s="73" t="str">
        <f t="shared" si="375"/>
        <v/>
      </c>
    </row>
    <row r="1029" spans="1:10" x14ac:dyDescent="0.3">
      <c r="A1029" s="75"/>
      <c r="B1029" s="13"/>
      <c r="C1029" s="14" t="s">
        <v>1511</v>
      </c>
      <c r="D1029" s="12">
        <v>1</v>
      </c>
      <c r="E1029" s="15">
        <f>SUM(F1025:F1028)</f>
        <v>14512.64</v>
      </c>
      <c r="F1029" s="15">
        <f>ROUND(D1029*E1029,2)</f>
        <v>14512.64</v>
      </c>
      <c r="G1029" s="12">
        <v>1</v>
      </c>
      <c r="H1029" s="15">
        <f>SUM(I1025:I1028)</f>
        <v>0</v>
      </c>
      <c r="I1029" s="15">
        <f>ROUND(G1029*H1029,2)</f>
        <v>0</v>
      </c>
      <c r="J1029" s="73" t="str">
        <f t="shared" si="375"/>
        <v/>
      </c>
    </row>
    <row r="1030" spans="1:10" ht="20.399999999999999" x14ac:dyDescent="0.3">
      <c r="A1030" s="64" t="s">
        <v>1512</v>
      </c>
      <c r="B1030" s="7" t="s">
        <v>5</v>
      </c>
      <c r="C1030" s="8" t="s">
        <v>1513</v>
      </c>
      <c r="D1030" s="9">
        <f t="shared" ref="D1030:I1030" si="392">D1048</f>
        <v>1</v>
      </c>
      <c r="E1030" s="9">
        <f t="shared" si="392"/>
        <v>44796.5</v>
      </c>
      <c r="F1030" s="9">
        <f t="shared" si="392"/>
        <v>44796.5</v>
      </c>
      <c r="G1030" s="9">
        <f t="shared" si="392"/>
        <v>1</v>
      </c>
      <c r="H1030" s="9">
        <f t="shared" si="392"/>
        <v>0</v>
      </c>
      <c r="I1030" s="9">
        <f t="shared" si="392"/>
        <v>0</v>
      </c>
      <c r="J1030" s="73" t="str">
        <f t="shared" si="375"/>
        <v/>
      </c>
    </row>
    <row r="1031" spans="1:10" x14ac:dyDescent="0.3">
      <c r="A1031" s="65" t="s">
        <v>1514</v>
      </c>
      <c r="B1031" s="16" t="s">
        <v>5</v>
      </c>
      <c r="C1031" s="17" t="s">
        <v>1515</v>
      </c>
      <c r="D1031" s="18">
        <f t="shared" ref="D1031:I1031" si="393">D1037</f>
        <v>1</v>
      </c>
      <c r="E1031" s="18">
        <f t="shared" si="393"/>
        <v>9374.1</v>
      </c>
      <c r="F1031" s="18">
        <f t="shared" si="393"/>
        <v>9374.1</v>
      </c>
      <c r="G1031" s="18">
        <f t="shared" si="393"/>
        <v>1</v>
      </c>
      <c r="H1031" s="18">
        <f t="shared" si="393"/>
        <v>0</v>
      </c>
      <c r="I1031" s="18">
        <f t="shared" si="393"/>
        <v>0</v>
      </c>
      <c r="J1031" s="73" t="str">
        <f t="shared" si="375"/>
        <v/>
      </c>
    </row>
    <row r="1032" spans="1:10" x14ac:dyDescent="0.3">
      <c r="A1032" s="57" t="s">
        <v>1516</v>
      </c>
      <c r="B1032" s="10" t="s">
        <v>1452</v>
      </c>
      <c r="C1032" s="11" t="s">
        <v>1517</v>
      </c>
      <c r="D1032" s="12">
        <v>0.24</v>
      </c>
      <c r="E1032" s="12">
        <v>1570.6</v>
      </c>
      <c r="F1032" s="12">
        <f t="shared" ref="F1032:F1037" si="394">ROUND(D1032*E1032,2)</f>
        <v>376.94</v>
      </c>
      <c r="G1032" s="60">
        <f t="shared" ref="G1032:G1036" si="395">D1032</f>
        <v>0.24</v>
      </c>
      <c r="H1032" s="74"/>
      <c r="I1032" s="12">
        <f t="shared" ref="I1032:I1037" si="396">ROUND(G1032*H1032,2)</f>
        <v>0</v>
      </c>
      <c r="J1032" s="73" t="str">
        <f t="shared" si="375"/>
        <v/>
      </c>
    </row>
    <row r="1033" spans="1:10" x14ac:dyDescent="0.3">
      <c r="A1033" s="57" t="s">
        <v>1518</v>
      </c>
      <c r="B1033" s="10" t="s">
        <v>10</v>
      </c>
      <c r="C1033" s="11" t="s">
        <v>1519</v>
      </c>
      <c r="D1033" s="12">
        <v>24</v>
      </c>
      <c r="E1033" s="12">
        <v>68.38</v>
      </c>
      <c r="F1033" s="12">
        <f t="shared" si="394"/>
        <v>1641.12</v>
      </c>
      <c r="G1033" s="60">
        <f t="shared" si="395"/>
        <v>24</v>
      </c>
      <c r="H1033" s="74"/>
      <c r="I1033" s="12">
        <f t="shared" si="396"/>
        <v>0</v>
      </c>
      <c r="J1033" s="73" t="str">
        <f t="shared" si="375"/>
        <v/>
      </c>
    </row>
    <row r="1034" spans="1:10" x14ac:dyDescent="0.3">
      <c r="A1034" s="57" t="s">
        <v>1520</v>
      </c>
      <c r="B1034" s="10" t="s">
        <v>10</v>
      </c>
      <c r="C1034" s="11" t="s">
        <v>1521</v>
      </c>
      <c r="D1034" s="12">
        <v>18</v>
      </c>
      <c r="E1034" s="12">
        <v>227.95</v>
      </c>
      <c r="F1034" s="12">
        <f t="shared" si="394"/>
        <v>4103.1000000000004</v>
      </c>
      <c r="G1034" s="60">
        <f t="shared" si="395"/>
        <v>18</v>
      </c>
      <c r="H1034" s="74"/>
      <c r="I1034" s="12">
        <f t="shared" si="396"/>
        <v>0</v>
      </c>
      <c r="J1034" s="73" t="str">
        <f t="shared" si="375"/>
        <v/>
      </c>
    </row>
    <row r="1035" spans="1:10" x14ac:dyDescent="0.3">
      <c r="A1035" s="57" t="s">
        <v>1473</v>
      </c>
      <c r="B1035" s="10" t="s">
        <v>10</v>
      </c>
      <c r="C1035" s="11" t="s">
        <v>1474</v>
      </c>
      <c r="D1035" s="12">
        <v>10</v>
      </c>
      <c r="E1035" s="12">
        <v>227.95</v>
      </c>
      <c r="F1035" s="12">
        <f t="shared" si="394"/>
        <v>2279.5</v>
      </c>
      <c r="G1035" s="60">
        <f t="shared" si="395"/>
        <v>10</v>
      </c>
      <c r="H1035" s="74"/>
      <c r="I1035" s="12">
        <f t="shared" si="396"/>
        <v>0</v>
      </c>
      <c r="J1035" s="73" t="str">
        <f t="shared" si="375"/>
        <v/>
      </c>
    </row>
    <row r="1036" spans="1:10" x14ac:dyDescent="0.3">
      <c r="A1036" s="57" t="s">
        <v>1522</v>
      </c>
      <c r="B1036" s="10" t="s">
        <v>10</v>
      </c>
      <c r="C1036" s="11" t="s">
        <v>1523</v>
      </c>
      <c r="D1036" s="12">
        <v>2</v>
      </c>
      <c r="E1036" s="12">
        <v>486.72</v>
      </c>
      <c r="F1036" s="12">
        <f t="shared" si="394"/>
        <v>973.44</v>
      </c>
      <c r="G1036" s="60">
        <f t="shared" si="395"/>
        <v>2</v>
      </c>
      <c r="H1036" s="74"/>
      <c r="I1036" s="12">
        <f t="shared" si="396"/>
        <v>0</v>
      </c>
      <c r="J1036" s="73" t="str">
        <f t="shared" si="375"/>
        <v/>
      </c>
    </row>
    <row r="1037" spans="1:10" x14ac:dyDescent="0.3">
      <c r="A1037" s="75"/>
      <c r="B1037" s="13"/>
      <c r="C1037" s="14" t="s">
        <v>1524</v>
      </c>
      <c r="D1037" s="12">
        <v>1</v>
      </c>
      <c r="E1037" s="15">
        <f>SUM(F1032:F1036)</f>
        <v>9374.1</v>
      </c>
      <c r="F1037" s="15">
        <f t="shared" si="394"/>
        <v>9374.1</v>
      </c>
      <c r="G1037" s="12">
        <v>1</v>
      </c>
      <c r="H1037" s="15">
        <f>SUM(I1032:I1036)</f>
        <v>0</v>
      </c>
      <c r="I1037" s="15">
        <f t="shared" si="396"/>
        <v>0</v>
      </c>
      <c r="J1037" s="73" t="str">
        <f t="shared" si="375"/>
        <v/>
      </c>
    </row>
    <row r="1038" spans="1:10" x14ac:dyDescent="0.3">
      <c r="A1038" s="65" t="s">
        <v>1525</v>
      </c>
      <c r="B1038" s="16" t="s">
        <v>5</v>
      </c>
      <c r="C1038" s="17" t="s">
        <v>1526</v>
      </c>
      <c r="D1038" s="18">
        <f t="shared" ref="D1038:I1038" si="397">D1047</f>
        <v>1</v>
      </c>
      <c r="E1038" s="18">
        <f t="shared" si="397"/>
        <v>35422.400000000001</v>
      </c>
      <c r="F1038" s="18">
        <f t="shared" si="397"/>
        <v>35422.400000000001</v>
      </c>
      <c r="G1038" s="18">
        <f t="shared" si="397"/>
        <v>1</v>
      </c>
      <c r="H1038" s="18">
        <f t="shared" si="397"/>
        <v>0</v>
      </c>
      <c r="I1038" s="18">
        <f t="shared" si="397"/>
        <v>0</v>
      </c>
      <c r="J1038" s="73" t="str">
        <f t="shared" si="375"/>
        <v/>
      </c>
    </row>
    <row r="1039" spans="1:10" x14ac:dyDescent="0.3">
      <c r="A1039" s="57" t="s">
        <v>1527</v>
      </c>
      <c r="B1039" s="10" t="s">
        <v>10</v>
      </c>
      <c r="C1039" s="11" t="s">
        <v>1528</v>
      </c>
      <c r="D1039" s="12">
        <v>18</v>
      </c>
      <c r="E1039" s="12">
        <v>610.92999999999995</v>
      </c>
      <c r="F1039" s="12">
        <f t="shared" ref="F1039:F1048" si="398">ROUND(D1039*E1039,2)</f>
        <v>10996.74</v>
      </c>
      <c r="G1039" s="60">
        <f t="shared" ref="G1039:G1046" si="399">D1039</f>
        <v>18</v>
      </c>
      <c r="H1039" s="74"/>
      <c r="I1039" s="12">
        <f t="shared" ref="I1039:I1048" si="400">ROUND(G1039*H1039,2)</f>
        <v>0</v>
      </c>
      <c r="J1039" s="73" t="str">
        <f t="shared" si="375"/>
        <v/>
      </c>
    </row>
    <row r="1040" spans="1:10" x14ac:dyDescent="0.3">
      <c r="A1040" s="57" t="s">
        <v>1445</v>
      </c>
      <c r="B1040" s="10" t="s">
        <v>10</v>
      </c>
      <c r="C1040" s="11" t="s">
        <v>1446</v>
      </c>
      <c r="D1040" s="12">
        <v>10</v>
      </c>
      <c r="E1040" s="12">
        <v>549.20000000000005</v>
      </c>
      <c r="F1040" s="12">
        <f t="shared" si="398"/>
        <v>5492</v>
      </c>
      <c r="G1040" s="60">
        <f t="shared" si="399"/>
        <v>10</v>
      </c>
      <c r="H1040" s="74"/>
      <c r="I1040" s="12">
        <f t="shared" si="400"/>
        <v>0</v>
      </c>
      <c r="J1040" s="73" t="str">
        <f t="shared" si="375"/>
        <v/>
      </c>
    </row>
    <row r="1041" spans="1:10" x14ac:dyDescent="0.3">
      <c r="A1041" s="57" t="s">
        <v>1447</v>
      </c>
      <c r="B1041" s="10" t="s">
        <v>10</v>
      </c>
      <c r="C1041" s="11" t="s">
        <v>1448</v>
      </c>
      <c r="D1041" s="12">
        <v>24</v>
      </c>
      <c r="E1041" s="12">
        <v>384.85</v>
      </c>
      <c r="F1041" s="12">
        <f t="shared" si="398"/>
        <v>9236.4</v>
      </c>
      <c r="G1041" s="60">
        <f t="shared" si="399"/>
        <v>24</v>
      </c>
      <c r="H1041" s="74"/>
      <c r="I1041" s="12">
        <f t="shared" si="400"/>
        <v>0</v>
      </c>
      <c r="J1041" s="73" t="str">
        <f t="shared" si="375"/>
        <v/>
      </c>
    </row>
    <row r="1042" spans="1:10" x14ac:dyDescent="0.3">
      <c r="A1042" s="57" t="s">
        <v>1449</v>
      </c>
      <c r="B1042" s="10" t="s">
        <v>10</v>
      </c>
      <c r="C1042" s="11" t="s">
        <v>1450</v>
      </c>
      <c r="D1042" s="12">
        <v>2</v>
      </c>
      <c r="E1042" s="12">
        <v>274.5</v>
      </c>
      <c r="F1042" s="12">
        <f t="shared" si="398"/>
        <v>549</v>
      </c>
      <c r="G1042" s="60">
        <f t="shared" si="399"/>
        <v>2</v>
      </c>
      <c r="H1042" s="74"/>
      <c r="I1042" s="12">
        <f t="shared" si="400"/>
        <v>0</v>
      </c>
      <c r="J1042" s="73" t="str">
        <f t="shared" si="375"/>
        <v/>
      </c>
    </row>
    <row r="1043" spans="1:10" ht="20.399999999999999" x14ac:dyDescent="0.3">
      <c r="A1043" s="57" t="s">
        <v>1507</v>
      </c>
      <c r="B1043" s="10" t="s">
        <v>10</v>
      </c>
      <c r="C1043" s="11" t="s">
        <v>1508</v>
      </c>
      <c r="D1043" s="12">
        <v>2</v>
      </c>
      <c r="E1043" s="12">
        <v>1015.42</v>
      </c>
      <c r="F1043" s="12">
        <f t="shared" si="398"/>
        <v>2030.84</v>
      </c>
      <c r="G1043" s="60">
        <f t="shared" si="399"/>
        <v>2</v>
      </c>
      <c r="H1043" s="74"/>
      <c r="I1043" s="12">
        <f t="shared" si="400"/>
        <v>0</v>
      </c>
      <c r="J1043" s="73" t="str">
        <f t="shared" si="375"/>
        <v/>
      </c>
    </row>
    <row r="1044" spans="1:10" ht="20.399999999999999" x14ac:dyDescent="0.3">
      <c r="A1044" s="57" t="s">
        <v>1451</v>
      </c>
      <c r="B1044" s="10" t="s">
        <v>1452</v>
      </c>
      <c r="C1044" s="11" t="s">
        <v>1453</v>
      </c>
      <c r="D1044" s="12">
        <v>0.24</v>
      </c>
      <c r="E1044" s="12">
        <v>9276.84</v>
      </c>
      <c r="F1044" s="12">
        <f t="shared" si="398"/>
        <v>2226.44</v>
      </c>
      <c r="G1044" s="60">
        <f t="shared" si="399"/>
        <v>0.24</v>
      </c>
      <c r="H1044" s="74"/>
      <c r="I1044" s="12">
        <f t="shared" si="400"/>
        <v>0</v>
      </c>
      <c r="J1044" s="73" t="str">
        <f t="shared" ref="J1044:J1107" si="401">IF(AND(H1044&lt;&gt;"",H1044&gt;E1044),"VALOR MAYOR DEL PERMITIDO","")</f>
        <v/>
      </c>
    </row>
    <row r="1045" spans="1:10" x14ac:dyDescent="0.3">
      <c r="A1045" s="57" t="s">
        <v>1509</v>
      </c>
      <c r="B1045" s="10" t="s">
        <v>10</v>
      </c>
      <c r="C1045" s="11" t="s">
        <v>1510</v>
      </c>
      <c r="D1045" s="12">
        <v>2</v>
      </c>
      <c r="E1045" s="12">
        <v>1116.99</v>
      </c>
      <c r="F1045" s="12">
        <f t="shared" si="398"/>
        <v>2233.98</v>
      </c>
      <c r="G1045" s="60">
        <f t="shared" si="399"/>
        <v>2</v>
      </c>
      <c r="H1045" s="74"/>
      <c r="I1045" s="12">
        <f t="shared" si="400"/>
        <v>0</v>
      </c>
      <c r="J1045" s="73" t="str">
        <f t="shared" si="401"/>
        <v/>
      </c>
    </row>
    <row r="1046" spans="1:10" x14ac:dyDescent="0.3">
      <c r="A1046" s="57" t="s">
        <v>1460</v>
      </c>
      <c r="B1046" s="10" t="s">
        <v>10</v>
      </c>
      <c r="C1046" s="11" t="s">
        <v>1461</v>
      </c>
      <c r="D1046" s="12">
        <v>4</v>
      </c>
      <c r="E1046" s="12">
        <v>664.25</v>
      </c>
      <c r="F1046" s="12">
        <f t="shared" si="398"/>
        <v>2657</v>
      </c>
      <c r="G1046" s="60">
        <f t="shared" si="399"/>
        <v>4</v>
      </c>
      <c r="H1046" s="74"/>
      <c r="I1046" s="12">
        <f t="shared" si="400"/>
        <v>0</v>
      </c>
      <c r="J1046" s="73" t="str">
        <f t="shared" si="401"/>
        <v/>
      </c>
    </row>
    <row r="1047" spans="1:10" x14ac:dyDescent="0.3">
      <c r="A1047" s="75"/>
      <c r="B1047" s="13"/>
      <c r="C1047" s="14" t="s">
        <v>1529</v>
      </c>
      <c r="D1047" s="12">
        <v>1</v>
      </c>
      <c r="E1047" s="15">
        <f>SUM(F1039:F1046)</f>
        <v>35422.400000000001</v>
      </c>
      <c r="F1047" s="15">
        <f t="shared" si="398"/>
        <v>35422.400000000001</v>
      </c>
      <c r="G1047" s="12">
        <v>1</v>
      </c>
      <c r="H1047" s="15">
        <f>SUM(I1039:I1046)</f>
        <v>0</v>
      </c>
      <c r="I1047" s="15">
        <f t="shared" si="400"/>
        <v>0</v>
      </c>
      <c r="J1047" s="73" t="str">
        <f t="shared" si="401"/>
        <v/>
      </c>
    </row>
    <row r="1048" spans="1:10" x14ac:dyDescent="0.3">
      <c r="A1048" s="75"/>
      <c r="B1048" s="13"/>
      <c r="C1048" s="14" t="s">
        <v>1530</v>
      </c>
      <c r="D1048" s="12">
        <v>1</v>
      </c>
      <c r="E1048" s="15">
        <f>F1031+F1038</f>
        <v>44796.5</v>
      </c>
      <c r="F1048" s="15">
        <f t="shared" si="398"/>
        <v>44796.5</v>
      </c>
      <c r="G1048" s="12">
        <v>1</v>
      </c>
      <c r="H1048" s="15">
        <f>I1031+I1038</f>
        <v>0</v>
      </c>
      <c r="I1048" s="15">
        <f t="shared" si="400"/>
        <v>0</v>
      </c>
      <c r="J1048" s="73" t="str">
        <f t="shared" si="401"/>
        <v/>
      </c>
    </row>
    <row r="1049" spans="1:10" x14ac:dyDescent="0.3">
      <c r="A1049" s="64" t="s">
        <v>1531</v>
      </c>
      <c r="B1049" s="7" t="s">
        <v>5</v>
      </c>
      <c r="C1049" s="8" t="s">
        <v>1532</v>
      </c>
      <c r="D1049" s="9">
        <f t="shared" ref="D1049:I1049" si="402">D1093</f>
        <v>1</v>
      </c>
      <c r="E1049" s="9">
        <f t="shared" si="402"/>
        <v>284270.82</v>
      </c>
      <c r="F1049" s="9">
        <f t="shared" si="402"/>
        <v>284270.82</v>
      </c>
      <c r="G1049" s="9">
        <f t="shared" si="402"/>
        <v>1</v>
      </c>
      <c r="H1049" s="9">
        <f t="shared" si="402"/>
        <v>0</v>
      </c>
      <c r="I1049" s="9">
        <f t="shared" si="402"/>
        <v>0</v>
      </c>
      <c r="J1049" s="73" t="str">
        <f t="shared" si="401"/>
        <v/>
      </c>
    </row>
    <row r="1050" spans="1:10" x14ac:dyDescent="0.3">
      <c r="A1050" s="65" t="s">
        <v>1533</v>
      </c>
      <c r="B1050" s="16" t="s">
        <v>5</v>
      </c>
      <c r="C1050" s="17" t="s">
        <v>1534</v>
      </c>
      <c r="D1050" s="18">
        <f t="shared" ref="D1050:I1050" si="403">D1052</f>
        <v>1</v>
      </c>
      <c r="E1050" s="18">
        <f t="shared" si="403"/>
        <v>1188.1400000000001</v>
      </c>
      <c r="F1050" s="18">
        <f t="shared" si="403"/>
        <v>1188.1400000000001</v>
      </c>
      <c r="G1050" s="18">
        <f t="shared" si="403"/>
        <v>1</v>
      </c>
      <c r="H1050" s="18">
        <f t="shared" si="403"/>
        <v>0</v>
      </c>
      <c r="I1050" s="18">
        <f t="shared" si="403"/>
        <v>0</v>
      </c>
      <c r="J1050" s="73" t="str">
        <f t="shared" si="401"/>
        <v/>
      </c>
    </row>
    <row r="1051" spans="1:10" x14ac:dyDescent="0.3">
      <c r="A1051" s="57" t="s">
        <v>1535</v>
      </c>
      <c r="B1051" s="10" t="s">
        <v>1452</v>
      </c>
      <c r="C1051" s="11" t="s">
        <v>1536</v>
      </c>
      <c r="D1051" s="12">
        <v>1.8</v>
      </c>
      <c r="E1051" s="12">
        <v>660.08</v>
      </c>
      <c r="F1051" s="12">
        <f>ROUND(D1051*E1051,2)</f>
        <v>1188.1400000000001</v>
      </c>
      <c r="G1051" s="60">
        <f t="shared" ref="G1051" si="404">D1051</f>
        <v>1.8</v>
      </c>
      <c r="H1051" s="74"/>
      <c r="I1051" s="12">
        <f>ROUND(G1051*H1051,2)</f>
        <v>0</v>
      </c>
      <c r="J1051" s="73" t="str">
        <f t="shared" si="401"/>
        <v/>
      </c>
    </row>
    <row r="1052" spans="1:10" x14ac:dyDescent="0.3">
      <c r="A1052" s="75"/>
      <c r="B1052" s="13"/>
      <c r="C1052" s="14" t="s">
        <v>1537</v>
      </c>
      <c r="D1052" s="12">
        <v>1</v>
      </c>
      <c r="E1052" s="15">
        <f>F1051</f>
        <v>1188.1400000000001</v>
      </c>
      <c r="F1052" s="15">
        <f>ROUND(D1052*E1052,2)</f>
        <v>1188.1400000000001</v>
      </c>
      <c r="G1052" s="12">
        <v>1</v>
      </c>
      <c r="H1052" s="15">
        <f>I1051</f>
        <v>0</v>
      </c>
      <c r="I1052" s="15">
        <f>ROUND(G1052*H1052,2)</f>
        <v>0</v>
      </c>
      <c r="J1052" s="73" t="str">
        <f t="shared" si="401"/>
        <v/>
      </c>
    </row>
    <row r="1053" spans="1:10" x14ac:dyDescent="0.3">
      <c r="A1053" s="65" t="s">
        <v>1538</v>
      </c>
      <c r="B1053" s="16" t="s">
        <v>5</v>
      </c>
      <c r="C1053" s="17" t="s">
        <v>1539</v>
      </c>
      <c r="D1053" s="18">
        <f t="shared" ref="D1053:I1053" si="405">D1056</f>
        <v>1</v>
      </c>
      <c r="E1053" s="18">
        <f t="shared" si="405"/>
        <v>15731.5</v>
      </c>
      <c r="F1053" s="18">
        <f t="shared" si="405"/>
        <v>15731.5</v>
      </c>
      <c r="G1053" s="18">
        <f t="shared" si="405"/>
        <v>1</v>
      </c>
      <c r="H1053" s="18">
        <f t="shared" si="405"/>
        <v>0</v>
      </c>
      <c r="I1053" s="18">
        <f t="shared" si="405"/>
        <v>0</v>
      </c>
      <c r="J1053" s="73" t="str">
        <f t="shared" si="401"/>
        <v/>
      </c>
    </row>
    <row r="1054" spans="1:10" x14ac:dyDescent="0.3">
      <c r="A1054" s="57" t="s">
        <v>1540</v>
      </c>
      <c r="B1054" s="10" t="s">
        <v>10</v>
      </c>
      <c r="C1054" s="11" t="s">
        <v>1541</v>
      </c>
      <c r="D1054" s="12">
        <v>2</v>
      </c>
      <c r="E1054" s="12">
        <v>531.4</v>
      </c>
      <c r="F1054" s="12">
        <f>ROUND(D1054*E1054,2)</f>
        <v>1062.8</v>
      </c>
      <c r="G1054" s="60">
        <f t="shared" ref="G1054:G1055" si="406">D1054</f>
        <v>2</v>
      </c>
      <c r="H1054" s="74"/>
      <c r="I1054" s="12">
        <f>ROUND(G1054*H1054,2)</f>
        <v>0</v>
      </c>
      <c r="J1054" s="73" t="str">
        <f t="shared" si="401"/>
        <v/>
      </c>
    </row>
    <row r="1055" spans="1:10" x14ac:dyDescent="0.3">
      <c r="A1055" s="57" t="s">
        <v>1542</v>
      </c>
      <c r="B1055" s="10" t="s">
        <v>1452</v>
      </c>
      <c r="C1055" s="11" t="s">
        <v>1543</v>
      </c>
      <c r="D1055" s="12">
        <v>1.8</v>
      </c>
      <c r="E1055" s="12">
        <v>8149.28</v>
      </c>
      <c r="F1055" s="12">
        <f>ROUND(D1055*E1055,2)</f>
        <v>14668.7</v>
      </c>
      <c r="G1055" s="60">
        <f t="shared" si="406"/>
        <v>1.8</v>
      </c>
      <c r="H1055" s="74"/>
      <c r="I1055" s="12">
        <f>ROUND(G1055*H1055,2)</f>
        <v>0</v>
      </c>
      <c r="J1055" s="73" t="str">
        <f t="shared" si="401"/>
        <v/>
      </c>
    </row>
    <row r="1056" spans="1:10" x14ac:dyDescent="0.3">
      <c r="A1056" s="75"/>
      <c r="B1056" s="13"/>
      <c r="C1056" s="14" t="s">
        <v>1544</v>
      </c>
      <c r="D1056" s="12">
        <v>1</v>
      </c>
      <c r="E1056" s="15">
        <f>SUM(F1054:F1055)</f>
        <v>15731.5</v>
      </c>
      <c r="F1056" s="15">
        <f>ROUND(D1056*E1056,2)</f>
        <v>15731.5</v>
      </c>
      <c r="G1056" s="12">
        <v>1</v>
      </c>
      <c r="H1056" s="15">
        <f>SUM(I1054:I1055)</f>
        <v>0</v>
      </c>
      <c r="I1056" s="15">
        <f>ROUND(G1056*H1056,2)</f>
        <v>0</v>
      </c>
      <c r="J1056" s="73" t="str">
        <f t="shared" si="401"/>
        <v/>
      </c>
    </row>
    <row r="1057" spans="1:10" x14ac:dyDescent="0.3">
      <c r="A1057" s="65" t="s">
        <v>1545</v>
      </c>
      <c r="B1057" s="16" t="s">
        <v>5</v>
      </c>
      <c r="C1057" s="17" t="s">
        <v>1546</v>
      </c>
      <c r="D1057" s="18">
        <f t="shared" ref="D1057:I1057" si="407">D1065</f>
        <v>1</v>
      </c>
      <c r="E1057" s="18">
        <f t="shared" si="407"/>
        <v>209074.42</v>
      </c>
      <c r="F1057" s="18">
        <f t="shared" si="407"/>
        <v>209074.42</v>
      </c>
      <c r="G1057" s="18">
        <f t="shared" si="407"/>
        <v>1</v>
      </c>
      <c r="H1057" s="18">
        <f t="shared" si="407"/>
        <v>0</v>
      </c>
      <c r="I1057" s="18">
        <f t="shared" si="407"/>
        <v>0</v>
      </c>
      <c r="J1057" s="73" t="str">
        <f t="shared" si="401"/>
        <v/>
      </c>
    </row>
    <row r="1058" spans="1:10" x14ac:dyDescent="0.3">
      <c r="A1058" s="57" t="s">
        <v>1445</v>
      </c>
      <c r="B1058" s="10" t="s">
        <v>10</v>
      </c>
      <c r="C1058" s="11" t="s">
        <v>1446</v>
      </c>
      <c r="D1058" s="12">
        <v>196</v>
      </c>
      <c r="E1058" s="12">
        <v>549.20000000000005</v>
      </c>
      <c r="F1058" s="12">
        <f t="shared" ref="F1058:F1065" si="408">ROUND(D1058*E1058,2)</f>
        <v>107643.2</v>
      </c>
      <c r="G1058" s="60">
        <f t="shared" ref="G1058:G1064" si="409">D1058</f>
        <v>196</v>
      </c>
      <c r="H1058" s="74"/>
      <c r="I1058" s="12">
        <f t="shared" ref="I1058:I1065" si="410">ROUND(G1058*H1058,2)</f>
        <v>0</v>
      </c>
      <c r="J1058" s="73" t="str">
        <f t="shared" si="401"/>
        <v/>
      </c>
    </row>
    <row r="1059" spans="1:10" x14ac:dyDescent="0.3">
      <c r="A1059" s="57" t="s">
        <v>1458</v>
      </c>
      <c r="B1059" s="10" t="s">
        <v>10</v>
      </c>
      <c r="C1059" s="11" t="s">
        <v>1459</v>
      </c>
      <c r="D1059" s="12">
        <v>3</v>
      </c>
      <c r="E1059" s="12">
        <v>912.03</v>
      </c>
      <c r="F1059" s="12">
        <f t="shared" si="408"/>
        <v>2736.09</v>
      </c>
      <c r="G1059" s="60">
        <f t="shared" si="409"/>
        <v>3</v>
      </c>
      <c r="H1059" s="74"/>
      <c r="I1059" s="12">
        <f t="shared" si="410"/>
        <v>0</v>
      </c>
      <c r="J1059" s="73" t="str">
        <f t="shared" si="401"/>
        <v/>
      </c>
    </row>
    <row r="1060" spans="1:10" x14ac:dyDescent="0.3">
      <c r="A1060" s="57" t="s">
        <v>1509</v>
      </c>
      <c r="B1060" s="10" t="s">
        <v>10</v>
      </c>
      <c r="C1060" s="11" t="s">
        <v>1510</v>
      </c>
      <c r="D1060" s="12">
        <v>4</v>
      </c>
      <c r="E1060" s="12">
        <v>1116.99</v>
      </c>
      <c r="F1060" s="12">
        <f t="shared" si="408"/>
        <v>4467.96</v>
      </c>
      <c r="G1060" s="60">
        <f t="shared" si="409"/>
        <v>4</v>
      </c>
      <c r="H1060" s="74"/>
      <c r="I1060" s="12">
        <f t="shared" si="410"/>
        <v>0</v>
      </c>
      <c r="J1060" s="73" t="str">
        <f t="shared" si="401"/>
        <v/>
      </c>
    </row>
    <row r="1061" spans="1:10" x14ac:dyDescent="0.3">
      <c r="A1061" s="57" t="s">
        <v>1447</v>
      </c>
      <c r="B1061" s="10" t="s">
        <v>10</v>
      </c>
      <c r="C1061" s="11" t="s">
        <v>1448</v>
      </c>
      <c r="D1061" s="12">
        <v>188</v>
      </c>
      <c r="E1061" s="12">
        <v>384.85</v>
      </c>
      <c r="F1061" s="12">
        <f t="shared" si="408"/>
        <v>72351.8</v>
      </c>
      <c r="G1061" s="60">
        <f t="shared" si="409"/>
        <v>188</v>
      </c>
      <c r="H1061" s="74"/>
      <c r="I1061" s="12">
        <f t="shared" si="410"/>
        <v>0</v>
      </c>
      <c r="J1061" s="73" t="str">
        <f t="shared" si="401"/>
        <v/>
      </c>
    </row>
    <row r="1062" spans="1:10" x14ac:dyDescent="0.3">
      <c r="A1062" s="57" t="s">
        <v>1449</v>
      </c>
      <c r="B1062" s="10" t="s">
        <v>10</v>
      </c>
      <c r="C1062" s="11" t="s">
        <v>1450</v>
      </c>
      <c r="D1062" s="12">
        <v>7</v>
      </c>
      <c r="E1062" s="12">
        <v>274.5</v>
      </c>
      <c r="F1062" s="12">
        <f t="shared" si="408"/>
        <v>1921.5</v>
      </c>
      <c r="G1062" s="60">
        <f t="shared" si="409"/>
        <v>7</v>
      </c>
      <c r="H1062" s="74"/>
      <c r="I1062" s="12">
        <f t="shared" si="410"/>
        <v>0</v>
      </c>
      <c r="J1062" s="73" t="str">
        <f t="shared" si="401"/>
        <v/>
      </c>
    </row>
    <row r="1063" spans="1:10" ht="20.399999999999999" x14ac:dyDescent="0.3">
      <c r="A1063" s="57" t="s">
        <v>1451</v>
      </c>
      <c r="B1063" s="10" t="s">
        <v>1452</v>
      </c>
      <c r="C1063" s="11" t="s">
        <v>1453</v>
      </c>
      <c r="D1063" s="12">
        <v>1.94</v>
      </c>
      <c r="E1063" s="12">
        <v>9276.84</v>
      </c>
      <c r="F1063" s="12">
        <f t="shared" si="408"/>
        <v>17997.07</v>
      </c>
      <c r="G1063" s="60">
        <f t="shared" si="409"/>
        <v>1.94</v>
      </c>
      <c r="H1063" s="74"/>
      <c r="I1063" s="12">
        <f t="shared" si="410"/>
        <v>0</v>
      </c>
      <c r="J1063" s="73" t="str">
        <f t="shared" si="401"/>
        <v/>
      </c>
    </row>
    <row r="1064" spans="1:10" x14ac:dyDescent="0.3">
      <c r="A1064" s="57" t="s">
        <v>1547</v>
      </c>
      <c r="B1064" s="10" t="s">
        <v>22</v>
      </c>
      <c r="C1064" s="11" t="s">
        <v>1548</v>
      </c>
      <c r="D1064" s="12">
        <v>80</v>
      </c>
      <c r="E1064" s="12">
        <v>24.46</v>
      </c>
      <c r="F1064" s="12">
        <f t="shared" si="408"/>
        <v>1956.8</v>
      </c>
      <c r="G1064" s="60">
        <f t="shared" si="409"/>
        <v>80</v>
      </c>
      <c r="H1064" s="74"/>
      <c r="I1064" s="12">
        <f t="shared" si="410"/>
        <v>0</v>
      </c>
      <c r="J1064" s="73" t="str">
        <f t="shared" si="401"/>
        <v/>
      </c>
    </row>
    <row r="1065" spans="1:10" x14ac:dyDescent="0.3">
      <c r="A1065" s="75"/>
      <c r="B1065" s="13"/>
      <c r="C1065" s="14" t="s">
        <v>1549</v>
      </c>
      <c r="D1065" s="12">
        <v>1</v>
      </c>
      <c r="E1065" s="15">
        <f>SUM(F1058:F1064)</f>
        <v>209074.42</v>
      </c>
      <c r="F1065" s="15">
        <f t="shared" si="408"/>
        <v>209074.42</v>
      </c>
      <c r="G1065" s="12">
        <v>1</v>
      </c>
      <c r="H1065" s="15">
        <f>SUM(I1058:I1064)</f>
        <v>0</v>
      </c>
      <c r="I1065" s="15">
        <f t="shared" si="410"/>
        <v>0</v>
      </c>
      <c r="J1065" s="73" t="str">
        <f t="shared" si="401"/>
        <v/>
      </c>
    </row>
    <row r="1066" spans="1:10" x14ac:dyDescent="0.3">
      <c r="A1066" s="65" t="s">
        <v>1550</v>
      </c>
      <c r="B1066" s="16" t="s">
        <v>5</v>
      </c>
      <c r="C1066" s="17" t="s">
        <v>1551</v>
      </c>
      <c r="D1066" s="18">
        <f t="shared" ref="D1066:I1066" si="411">D1078</f>
        <v>1</v>
      </c>
      <c r="E1066" s="18">
        <f t="shared" si="411"/>
        <v>36959.11</v>
      </c>
      <c r="F1066" s="18">
        <f t="shared" si="411"/>
        <v>36959.11</v>
      </c>
      <c r="G1066" s="18">
        <f t="shared" si="411"/>
        <v>1</v>
      </c>
      <c r="H1066" s="18">
        <f t="shared" si="411"/>
        <v>0</v>
      </c>
      <c r="I1066" s="18">
        <f t="shared" si="411"/>
        <v>0</v>
      </c>
      <c r="J1066" s="73" t="str">
        <f t="shared" si="401"/>
        <v/>
      </c>
    </row>
    <row r="1067" spans="1:10" x14ac:dyDescent="0.3">
      <c r="A1067" s="57" t="s">
        <v>1552</v>
      </c>
      <c r="B1067" s="10" t="s">
        <v>10</v>
      </c>
      <c r="C1067" s="11" t="s">
        <v>1553</v>
      </c>
      <c r="D1067" s="12">
        <v>4</v>
      </c>
      <c r="E1067" s="12">
        <v>776.56</v>
      </c>
      <c r="F1067" s="12">
        <f t="shared" ref="F1067:F1078" si="412">ROUND(D1067*E1067,2)</f>
        <v>3106.24</v>
      </c>
      <c r="G1067" s="60">
        <f t="shared" ref="G1067:G1077" si="413">D1067</f>
        <v>4</v>
      </c>
      <c r="H1067" s="74"/>
      <c r="I1067" s="12">
        <f t="shared" ref="I1067:I1078" si="414">ROUND(G1067*H1067,2)</f>
        <v>0</v>
      </c>
      <c r="J1067" s="73" t="str">
        <f t="shared" si="401"/>
        <v/>
      </c>
    </row>
    <row r="1068" spans="1:10" ht="20.399999999999999" x14ac:dyDescent="0.3">
      <c r="A1068" s="57" t="s">
        <v>1554</v>
      </c>
      <c r="B1068" s="10" t="s">
        <v>10</v>
      </c>
      <c r="C1068" s="11" t="s">
        <v>1555</v>
      </c>
      <c r="D1068" s="12">
        <v>1</v>
      </c>
      <c r="E1068" s="12">
        <v>1327.57</v>
      </c>
      <c r="F1068" s="12">
        <f t="shared" si="412"/>
        <v>1327.57</v>
      </c>
      <c r="G1068" s="60">
        <f t="shared" si="413"/>
        <v>1</v>
      </c>
      <c r="H1068" s="74"/>
      <c r="I1068" s="12">
        <f t="shared" si="414"/>
        <v>0</v>
      </c>
      <c r="J1068" s="73" t="str">
        <f t="shared" si="401"/>
        <v/>
      </c>
    </row>
    <row r="1069" spans="1:10" x14ac:dyDescent="0.3">
      <c r="A1069" s="57" t="s">
        <v>1556</v>
      </c>
      <c r="B1069" s="10" t="s">
        <v>10</v>
      </c>
      <c r="C1069" s="11" t="s">
        <v>1557</v>
      </c>
      <c r="D1069" s="12">
        <v>1</v>
      </c>
      <c r="E1069" s="12">
        <v>1396.06</v>
      </c>
      <c r="F1069" s="12">
        <f t="shared" si="412"/>
        <v>1396.06</v>
      </c>
      <c r="G1069" s="60">
        <f t="shared" si="413"/>
        <v>1</v>
      </c>
      <c r="H1069" s="74"/>
      <c r="I1069" s="12">
        <f t="shared" si="414"/>
        <v>0</v>
      </c>
      <c r="J1069" s="73" t="str">
        <f t="shared" si="401"/>
        <v/>
      </c>
    </row>
    <row r="1070" spans="1:10" x14ac:dyDescent="0.3">
      <c r="A1070" s="57" t="s">
        <v>1558</v>
      </c>
      <c r="B1070" s="10" t="s">
        <v>22</v>
      </c>
      <c r="C1070" s="11" t="s">
        <v>1559</v>
      </c>
      <c r="D1070" s="12">
        <v>200</v>
      </c>
      <c r="E1070" s="12">
        <v>7.31</v>
      </c>
      <c r="F1070" s="12">
        <f t="shared" si="412"/>
        <v>1462</v>
      </c>
      <c r="G1070" s="60">
        <f t="shared" si="413"/>
        <v>200</v>
      </c>
      <c r="H1070" s="74"/>
      <c r="I1070" s="12">
        <f t="shared" si="414"/>
        <v>0</v>
      </c>
      <c r="J1070" s="73" t="str">
        <f t="shared" si="401"/>
        <v/>
      </c>
    </row>
    <row r="1071" spans="1:10" ht="20.399999999999999" x14ac:dyDescent="0.3">
      <c r="A1071" s="57" t="s">
        <v>1560</v>
      </c>
      <c r="B1071" s="10" t="s">
        <v>10</v>
      </c>
      <c r="C1071" s="11" t="s">
        <v>1561</v>
      </c>
      <c r="D1071" s="12">
        <v>1</v>
      </c>
      <c r="E1071" s="12">
        <v>592.91999999999996</v>
      </c>
      <c r="F1071" s="12">
        <f t="shared" si="412"/>
        <v>592.91999999999996</v>
      </c>
      <c r="G1071" s="60">
        <f t="shared" si="413"/>
        <v>1</v>
      </c>
      <c r="H1071" s="74"/>
      <c r="I1071" s="12">
        <f t="shared" si="414"/>
        <v>0</v>
      </c>
      <c r="J1071" s="73" t="str">
        <f t="shared" si="401"/>
        <v/>
      </c>
    </row>
    <row r="1072" spans="1:10" x14ac:dyDescent="0.3">
      <c r="A1072" s="57" t="s">
        <v>1562</v>
      </c>
      <c r="B1072" s="10" t="s">
        <v>10</v>
      </c>
      <c r="C1072" s="11" t="s">
        <v>1563</v>
      </c>
      <c r="D1072" s="12">
        <v>6</v>
      </c>
      <c r="E1072" s="12">
        <v>1582.77</v>
      </c>
      <c r="F1072" s="12">
        <f t="shared" si="412"/>
        <v>9496.6200000000008</v>
      </c>
      <c r="G1072" s="60">
        <f t="shared" si="413"/>
        <v>6</v>
      </c>
      <c r="H1072" s="74"/>
      <c r="I1072" s="12">
        <f t="shared" si="414"/>
        <v>0</v>
      </c>
      <c r="J1072" s="73" t="str">
        <f t="shared" si="401"/>
        <v/>
      </c>
    </row>
    <row r="1073" spans="1:10" ht="20.399999999999999" x14ac:dyDescent="0.3">
      <c r="A1073" s="57" t="s">
        <v>1564</v>
      </c>
      <c r="B1073" s="10" t="s">
        <v>10</v>
      </c>
      <c r="C1073" s="11" t="s">
        <v>1565</v>
      </c>
      <c r="D1073" s="12">
        <v>6</v>
      </c>
      <c r="E1073" s="12">
        <v>732.99</v>
      </c>
      <c r="F1073" s="12">
        <f t="shared" si="412"/>
        <v>4397.9399999999996</v>
      </c>
      <c r="G1073" s="60">
        <f t="shared" si="413"/>
        <v>6</v>
      </c>
      <c r="H1073" s="74"/>
      <c r="I1073" s="12">
        <f t="shared" si="414"/>
        <v>0</v>
      </c>
      <c r="J1073" s="73" t="str">
        <f t="shared" si="401"/>
        <v/>
      </c>
    </row>
    <row r="1074" spans="1:10" x14ac:dyDescent="0.3">
      <c r="A1074" s="57" t="s">
        <v>1466</v>
      </c>
      <c r="B1074" s="10" t="s">
        <v>10</v>
      </c>
      <c r="C1074" s="11" t="s">
        <v>1467</v>
      </c>
      <c r="D1074" s="12">
        <v>200</v>
      </c>
      <c r="E1074" s="12">
        <v>20.89</v>
      </c>
      <c r="F1074" s="12">
        <f t="shared" si="412"/>
        <v>4178</v>
      </c>
      <c r="G1074" s="60">
        <f t="shared" si="413"/>
        <v>200</v>
      </c>
      <c r="H1074" s="74"/>
      <c r="I1074" s="12">
        <f t="shared" si="414"/>
        <v>0</v>
      </c>
      <c r="J1074" s="73" t="str">
        <f t="shared" si="401"/>
        <v/>
      </c>
    </row>
    <row r="1075" spans="1:10" x14ac:dyDescent="0.3">
      <c r="A1075" s="57" t="s">
        <v>1566</v>
      </c>
      <c r="B1075" s="10" t="s">
        <v>22</v>
      </c>
      <c r="C1075" s="11" t="s">
        <v>1567</v>
      </c>
      <c r="D1075" s="12">
        <v>200</v>
      </c>
      <c r="E1075" s="12">
        <v>25.12</v>
      </c>
      <c r="F1075" s="12">
        <f t="shared" si="412"/>
        <v>5024</v>
      </c>
      <c r="G1075" s="60">
        <f t="shared" si="413"/>
        <v>200</v>
      </c>
      <c r="H1075" s="74"/>
      <c r="I1075" s="12">
        <f t="shared" si="414"/>
        <v>0</v>
      </c>
      <c r="J1075" s="73" t="str">
        <f t="shared" si="401"/>
        <v/>
      </c>
    </row>
    <row r="1076" spans="1:10" x14ac:dyDescent="0.3">
      <c r="A1076" s="57" t="s">
        <v>1500</v>
      </c>
      <c r="B1076" s="10" t="s">
        <v>22</v>
      </c>
      <c r="C1076" s="11" t="s">
        <v>1501</v>
      </c>
      <c r="D1076" s="12">
        <v>200</v>
      </c>
      <c r="E1076" s="12">
        <v>26.26</v>
      </c>
      <c r="F1076" s="12">
        <f t="shared" si="412"/>
        <v>5252</v>
      </c>
      <c r="G1076" s="60">
        <f t="shared" si="413"/>
        <v>200</v>
      </c>
      <c r="H1076" s="74"/>
      <c r="I1076" s="12">
        <f t="shared" si="414"/>
        <v>0</v>
      </c>
      <c r="J1076" s="73" t="str">
        <f t="shared" si="401"/>
        <v/>
      </c>
    </row>
    <row r="1077" spans="1:10" x14ac:dyDescent="0.3">
      <c r="A1077" s="57" t="s">
        <v>1568</v>
      </c>
      <c r="B1077" s="10" t="s">
        <v>10</v>
      </c>
      <c r="C1077" s="11" t="s">
        <v>1569</v>
      </c>
      <c r="D1077" s="12">
        <v>12</v>
      </c>
      <c r="E1077" s="12">
        <v>60.48</v>
      </c>
      <c r="F1077" s="12">
        <f t="shared" si="412"/>
        <v>725.76</v>
      </c>
      <c r="G1077" s="60">
        <f t="shared" si="413"/>
        <v>12</v>
      </c>
      <c r="H1077" s="74"/>
      <c r="I1077" s="12">
        <f t="shared" si="414"/>
        <v>0</v>
      </c>
      <c r="J1077" s="73" t="str">
        <f t="shared" si="401"/>
        <v/>
      </c>
    </row>
    <row r="1078" spans="1:10" x14ac:dyDescent="0.3">
      <c r="A1078" s="75"/>
      <c r="B1078" s="13"/>
      <c r="C1078" s="14" t="s">
        <v>1570</v>
      </c>
      <c r="D1078" s="12">
        <v>1</v>
      </c>
      <c r="E1078" s="15">
        <f>SUM(F1067:F1077)</f>
        <v>36959.11</v>
      </c>
      <c r="F1078" s="15">
        <f t="shared" si="412"/>
        <v>36959.11</v>
      </c>
      <c r="G1078" s="12">
        <v>1</v>
      </c>
      <c r="H1078" s="15">
        <f>SUM(I1067:I1077)</f>
        <v>0</v>
      </c>
      <c r="I1078" s="15">
        <f t="shared" si="414"/>
        <v>0</v>
      </c>
      <c r="J1078" s="73" t="str">
        <f t="shared" si="401"/>
        <v/>
      </c>
    </row>
    <row r="1079" spans="1:10" x14ac:dyDescent="0.3">
      <c r="A1079" s="65" t="s">
        <v>1571</v>
      </c>
      <c r="B1079" s="16" t="s">
        <v>5</v>
      </c>
      <c r="C1079" s="17" t="s">
        <v>1572</v>
      </c>
      <c r="D1079" s="18">
        <f t="shared" ref="D1079:I1079" si="415">D1084</f>
        <v>1</v>
      </c>
      <c r="E1079" s="18">
        <f t="shared" si="415"/>
        <v>15498.12</v>
      </c>
      <c r="F1079" s="18">
        <f t="shared" si="415"/>
        <v>15498.12</v>
      </c>
      <c r="G1079" s="18">
        <f t="shared" si="415"/>
        <v>1</v>
      </c>
      <c r="H1079" s="18">
        <f t="shared" si="415"/>
        <v>0</v>
      </c>
      <c r="I1079" s="18">
        <f t="shared" si="415"/>
        <v>0</v>
      </c>
      <c r="J1079" s="73" t="str">
        <f t="shared" si="401"/>
        <v/>
      </c>
    </row>
    <row r="1080" spans="1:10" ht="20.399999999999999" x14ac:dyDescent="0.3">
      <c r="A1080" s="57" t="s">
        <v>1478</v>
      </c>
      <c r="B1080" s="10" t="s">
        <v>10</v>
      </c>
      <c r="C1080" s="11" t="s">
        <v>1479</v>
      </c>
      <c r="D1080" s="12">
        <v>196</v>
      </c>
      <c r="E1080" s="12">
        <v>34.69</v>
      </c>
      <c r="F1080" s="12">
        <f>ROUND(D1080*E1080,2)</f>
        <v>6799.24</v>
      </c>
      <c r="G1080" s="60">
        <f t="shared" ref="G1080:G1083" si="416">D1080</f>
        <v>196</v>
      </c>
      <c r="H1080" s="74"/>
      <c r="I1080" s="12">
        <f>ROUND(G1080*H1080,2)</f>
        <v>0</v>
      </c>
      <c r="J1080" s="73" t="str">
        <f t="shared" si="401"/>
        <v/>
      </c>
    </row>
    <row r="1081" spans="1:10" x14ac:dyDescent="0.3">
      <c r="A1081" s="57" t="s">
        <v>1482</v>
      </c>
      <c r="B1081" s="10" t="s">
        <v>10</v>
      </c>
      <c r="C1081" s="11" t="s">
        <v>1483</v>
      </c>
      <c r="D1081" s="12">
        <v>10</v>
      </c>
      <c r="E1081" s="12">
        <v>294.52999999999997</v>
      </c>
      <c r="F1081" s="12">
        <f>ROUND(D1081*E1081,2)</f>
        <v>2945.3</v>
      </c>
      <c r="G1081" s="60">
        <f t="shared" si="416"/>
        <v>10</v>
      </c>
      <c r="H1081" s="74"/>
      <c r="I1081" s="12">
        <f>ROUND(G1081*H1081,2)</f>
        <v>0</v>
      </c>
      <c r="J1081" s="73" t="str">
        <f t="shared" si="401"/>
        <v/>
      </c>
    </row>
    <row r="1082" spans="1:10" x14ac:dyDescent="0.3">
      <c r="A1082" s="57" t="s">
        <v>1484</v>
      </c>
      <c r="B1082" s="10" t="s">
        <v>1452</v>
      </c>
      <c r="C1082" s="11" t="s">
        <v>1485</v>
      </c>
      <c r="D1082" s="12">
        <v>2</v>
      </c>
      <c r="E1082" s="12">
        <v>2444.7800000000002</v>
      </c>
      <c r="F1082" s="12">
        <f>ROUND(D1082*E1082,2)</f>
        <v>4889.5600000000004</v>
      </c>
      <c r="G1082" s="60">
        <f t="shared" si="416"/>
        <v>2</v>
      </c>
      <c r="H1082" s="74"/>
      <c r="I1082" s="12">
        <f>ROUND(G1082*H1082,2)</f>
        <v>0</v>
      </c>
      <c r="J1082" s="73" t="str">
        <f t="shared" si="401"/>
        <v/>
      </c>
    </row>
    <row r="1083" spans="1:10" ht="20.399999999999999" x14ac:dyDescent="0.3">
      <c r="A1083" s="57" t="s">
        <v>1488</v>
      </c>
      <c r="B1083" s="10" t="s">
        <v>10</v>
      </c>
      <c r="C1083" s="11" t="s">
        <v>1489</v>
      </c>
      <c r="D1083" s="12">
        <v>2</v>
      </c>
      <c r="E1083" s="12">
        <v>432.01</v>
      </c>
      <c r="F1083" s="12">
        <f>ROUND(D1083*E1083,2)</f>
        <v>864.02</v>
      </c>
      <c r="G1083" s="60">
        <f t="shared" si="416"/>
        <v>2</v>
      </c>
      <c r="H1083" s="74"/>
      <c r="I1083" s="12">
        <f>ROUND(G1083*H1083,2)</f>
        <v>0</v>
      </c>
      <c r="J1083" s="73" t="str">
        <f t="shared" si="401"/>
        <v/>
      </c>
    </row>
    <row r="1084" spans="1:10" x14ac:dyDescent="0.3">
      <c r="A1084" s="75"/>
      <c r="B1084" s="13"/>
      <c r="C1084" s="14" t="s">
        <v>1573</v>
      </c>
      <c r="D1084" s="12">
        <v>1</v>
      </c>
      <c r="E1084" s="15">
        <f>SUM(F1080:F1083)</f>
        <v>15498.12</v>
      </c>
      <c r="F1084" s="15">
        <f>ROUND(D1084*E1084,2)</f>
        <v>15498.12</v>
      </c>
      <c r="G1084" s="12">
        <v>1</v>
      </c>
      <c r="H1084" s="15">
        <f>SUM(I1080:I1083)</f>
        <v>0</v>
      </c>
      <c r="I1084" s="15">
        <f>ROUND(G1084*H1084,2)</f>
        <v>0</v>
      </c>
      <c r="J1084" s="73" t="str">
        <f t="shared" si="401"/>
        <v/>
      </c>
    </row>
    <row r="1085" spans="1:10" x14ac:dyDescent="0.3">
      <c r="A1085" s="65" t="s">
        <v>1574</v>
      </c>
      <c r="B1085" s="16" t="s">
        <v>5</v>
      </c>
      <c r="C1085" s="17" t="s">
        <v>1575</v>
      </c>
      <c r="D1085" s="18">
        <f t="shared" ref="D1085:I1085" si="417">D1088</f>
        <v>1</v>
      </c>
      <c r="E1085" s="18">
        <f t="shared" si="417"/>
        <v>2429.31</v>
      </c>
      <c r="F1085" s="18">
        <f t="shared" si="417"/>
        <v>2429.31</v>
      </c>
      <c r="G1085" s="18">
        <f t="shared" si="417"/>
        <v>1</v>
      </c>
      <c r="H1085" s="18">
        <f t="shared" si="417"/>
        <v>0</v>
      </c>
      <c r="I1085" s="18">
        <f t="shared" si="417"/>
        <v>0</v>
      </c>
      <c r="J1085" s="73" t="str">
        <f t="shared" si="401"/>
        <v/>
      </c>
    </row>
    <row r="1086" spans="1:10" x14ac:dyDescent="0.3">
      <c r="A1086" s="57" t="s">
        <v>1576</v>
      </c>
      <c r="B1086" s="10" t="s">
        <v>1452</v>
      </c>
      <c r="C1086" s="11" t="s">
        <v>1577</v>
      </c>
      <c r="D1086" s="12">
        <v>1.8</v>
      </c>
      <c r="E1086" s="12">
        <v>636.38</v>
      </c>
      <c r="F1086" s="12">
        <f>ROUND(D1086*E1086,2)</f>
        <v>1145.48</v>
      </c>
      <c r="G1086" s="60">
        <f t="shared" ref="G1086:G1087" si="418">D1086</f>
        <v>1.8</v>
      </c>
      <c r="H1086" s="74"/>
      <c r="I1086" s="12">
        <f>ROUND(G1086*H1086,2)</f>
        <v>0</v>
      </c>
      <c r="J1086" s="73" t="str">
        <f t="shared" si="401"/>
        <v/>
      </c>
    </row>
    <row r="1087" spans="1:10" ht="20.399999999999999" x14ac:dyDescent="0.3">
      <c r="A1087" s="57" t="s">
        <v>1578</v>
      </c>
      <c r="B1087" s="10" t="s">
        <v>10</v>
      </c>
      <c r="C1087" s="11" t="s">
        <v>1579</v>
      </c>
      <c r="D1087" s="12">
        <v>1</v>
      </c>
      <c r="E1087" s="12">
        <v>1283.83</v>
      </c>
      <c r="F1087" s="12">
        <f>ROUND(D1087*E1087,2)</f>
        <v>1283.83</v>
      </c>
      <c r="G1087" s="60">
        <f t="shared" si="418"/>
        <v>1</v>
      </c>
      <c r="H1087" s="74"/>
      <c r="I1087" s="12">
        <f>ROUND(G1087*H1087,2)</f>
        <v>0</v>
      </c>
      <c r="J1087" s="73" t="str">
        <f t="shared" si="401"/>
        <v/>
      </c>
    </row>
    <row r="1088" spans="1:10" x14ac:dyDescent="0.3">
      <c r="A1088" s="75"/>
      <c r="B1088" s="13"/>
      <c r="C1088" s="14" t="s">
        <v>1580</v>
      </c>
      <c r="D1088" s="12">
        <v>1</v>
      </c>
      <c r="E1088" s="15">
        <f>SUM(F1086:F1087)</f>
        <v>2429.31</v>
      </c>
      <c r="F1088" s="15">
        <f>ROUND(D1088*E1088,2)</f>
        <v>2429.31</v>
      </c>
      <c r="G1088" s="12">
        <v>1</v>
      </c>
      <c r="H1088" s="15">
        <f>SUM(I1086:I1087)</f>
        <v>0</v>
      </c>
      <c r="I1088" s="15">
        <f>ROUND(G1088*H1088,2)</f>
        <v>0</v>
      </c>
      <c r="J1088" s="73" t="str">
        <f t="shared" si="401"/>
        <v/>
      </c>
    </row>
    <row r="1089" spans="1:10" x14ac:dyDescent="0.3">
      <c r="A1089" s="65" t="s">
        <v>1581</v>
      </c>
      <c r="B1089" s="16" t="s">
        <v>5</v>
      </c>
      <c r="C1089" s="17" t="s">
        <v>1582</v>
      </c>
      <c r="D1089" s="18">
        <f t="shared" ref="D1089:I1089" si="419">D1092</f>
        <v>1</v>
      </c>
      <c r="E1089" s="18">
        <f t="shared" si="419"/>
        <v>3390.22</v>
      </c>
      <c r="F1089" s="18">
        <f t="shared" si="419"/>
        <v>3390.22</v>
      </c>
      <c r="G1089" s="18">
        <f t="shared" si="419"/>
        <v>1</v>
      </c>
      <c r="H1089" s="18">
        <f t="shared" si="419"/>
        <v>0</v>
      </c>
      <c r="I1089" s="18">
        <f t="shared" si="419"/>
        <v>0</v>
      </c>
      <c r="J1089" s="73" t="str">
        <f t="shared" si="401"/>
        <v/>
      </c>
    </row>
    <row r="1090" spans="1:10" x14ac:dyDescent="0.3">
      <c r="A1090" s="57" t="s">
        <v>1583</v>
      </c>
      <c r="B1090" s="10" t="s">
        <v>10</v>
      </c>
      <c r="C1090" s="11" t="s">
        <v>1584</v>
      </c>
      <c r="D1090" s="12">
        <v>4</v>
      </c>
      <c r="E1090" s="12">
        <v>441.89</v>
      </c>
      <c r="F1090" s="12">
        <f>ROUND(D1090*E1090,2)</f>
        <v>1767.56</v>
      </c>
      <c r="G1090" s="60">
        <f t="shared" ref="G1090:G1091" si="420">D1090</f>
        <v>4</v>
      </c>
      <c r="H1090" s="74"/>
      <c r="I1090" s="12">
        <f>ROUND(G1090*H1090,2)</f>
        <v>0</v>
      </c>
      <c r="J1090" s="73" t="str">
        <f t="shared" si="401"/>
        <v/>
      </c>
    </row>
    <row r="1091" spans="1:10" x14ac:dyDescent="0.3">
      <c r="A1091" s="57" t="s">
        <v>1585</v>
      </c>
      <c r="B1091" s="10" t="s">
        <v>10</v>
      </c>
      <c r="C1091" s="11" t="s">
        <v>1586</v>
      </c>
      <c r="D1091" s="12">
        <v>1</v>
      </c>
      <c r="E1091" s="12">
        <v>1622.66</v>
      </c>
      <c r="F1091" s="12">
        <f>ROUND(D1091*E1091,2)</f>
        <v>1622.66</v>
      </c>
      <c r="G1091" s="60">
        <f t="shared" si="420"/>
        <v>1</v>
      </c>
      <c r="H1091" s="74"/>
      <c r="I1091" s="12">
        <f>ROUND(G1091*H1091,2)</f>
        <v>0</v>
      </c>
      <c r="J1091" s="73" t="str">
        <f t="shared" si="401"/>
        <v/>
      </c>
    </row>
    <row r="1092" spans="1:10" x14ac:dyDescent="0.3">
      <c r="A1092" s="75"/>
      <c r="B1092" s="13"/>
      <c r="C1092" s="14" t="s">
        <v>1587</v>
      </c>
      <c r="D1092" s="12">
        <v>1</v>
      </c>
      <c r="E1092" s="15">
        <f>SUM(F1090:F1091)</f>
        <v>3390.22</v>
      </c>
      <c r="F1092" s="15">
        <f>ROUND(D1092*E1092,2)</f>
        <v>3390.22</v>
      </c>
      <c r="G1092" s="12">
        <v>1</v>
      </c>
      <c r="H1092" s="15">
        <f>SUM(I1090:I1091)</f>
        <v>0</v>
      </c>
      <c r="I1092" s="15">
        <f>ROUND(G1092*H1092,2)</f>
        <v>0</v>
      </c>
      <c r="J1092" s="73" t="str">
        <f t="shared" si="401"/>
        <v/>
      </c>
    </row>
    <row r="1093" spans="1:10" x14ac:dyDescent="0.3">
      <c r="A1093" s="75"/>
      <c r="B1093" s="13"/>
      <c r="C1093" s="14" t="s">
        <v>1588</v>
      </c>
      <c r="D1093" s="12">
        <v>1</v>
      </c>
      <c r="E1093" s="15">
        <f>F1050+F1053+F1057+F1066+F1079+F1085+F1089</f>
        <v>284270.82</v>
      </c>
      <c r="F1093" s="15">
        <f>ROUND(D1093*E1093,2)</f>
        <v>284270.82</v>
      </c>
      <c r="G1093" s="12">
        <v>1</v>
      </c>
      <c r="H1093" s="15">
        <f>I1050+I1053+I1057+I1066+I1079+I1085+I1089</f>
        <v>0</v>
      </c>
      <c r="I1093" s="15">
        <f>ROUND(G1093*H1093,2)</f>
        <v>0</v>
      </c>
      <c r="J1093" s="73" t="str">
        <f t="shared" si="401"/>
        <v/>
      </c>
    </row>
    <row r="1094" spans="1:10" x14ac:dyDescent="0.3">
      <c r="A1094" s="64" t="s">
        <v>1589</v>
      </c>
      <c r="B1094" s="7" t="s">
        <v>5</v>
      </c>
      <c r="C1094" s="8" t="s">
        <v>1590</v>
      </c>
      <c r="D1094" s="9">
        <f t="shared" ref="D1094:I1094" si="421">D1116</f>
        <v>1</v>
      </c>
      <c r="E1094" s="9">
        <f t="shared" si="421"/>
        <v>108326.06</v>
      </c>
      <c r="F1094" s="9">
        <f t="shared" si="421"/>
        <v>108326.06</v>
      </c>
      <c r="G1094" s="9">
        <f t="shared" si="421"/>
        <v>1</v>
      </c>
      <c r="H1094" s="9">
        <f t="shared" si="421"/>
        <v>0</v>
      </c>
      <c r="I1094" s="9">
        <f t="shared" si="421"/>
        <v>0</v>
      </c>
      <c r="J1094" s="73" t="str">
        <f t="shared" si="401"/>
        <v/>
      </c>
    </row>
    <row r="1095" spans="1:10" x14ac:dyDescent="0.3">
      <c r="A1095" s="65" t="s">
        <v>1591</v>
      </c>
      <c r="B1095" s="16" t="s">
        <v>5</v>
      </c>
      <c r="C1095" s="17" t="s">
        <v>1592</v>
      </c>
      <c r="D1095" s="18">
        <f t="shared" ref="D1095:I1095" si="422">D1097</f>
        <v>1</v>
      </c>
      <c r="E1095" s="18">
        <f t="shared" si="422"/>
        <v>5497.11</v>
      </c>
      <c r="F1095" s="18">
        <f t="shared" si="422"/>
        <v>5497.11</v>
      </c>
      <c r="G1095" s="18">
        <f t="shared" si="422"/>
        <v>1</v>
      </c>
      <c r="H1095" s="18">
        <f t="shared" si="422"/>
        <v>0</v>
      </c>
      <c r="I1095" s="18">
        <f t="shared" si="422"/>
        <v>0</v>
      </c>
      <c r="J1095" s="73" t="str">
        <f t="shared" si="401"/>
        <v/>
      </c>
    </row>
    <row r="1096" spans="1:10" x14ac:dyDescent="0.3">
      <c r="A1096" s="57" t="s">
        <v>1593</v>
      </c>
      <c r="B1096" s="10" t="s">
        <v>10</v>
      </c>
      <c r="C1096" s="11" t="s">
        <v>1594</v>
      </c>
      <c r="D1096" s="12">
        <v>1</v>
      </c>
      <c r="E1096" s="12">
        <v>5497.11</v>
      </c>
      <c r="F1096" s="12">
        <f>ROUND(D1096*E1096,2)</f>
        <v>5497.11</v>
      </c>
      <c r="G1096" s="60">
        <f t="shared" ref="G1096" si="423">D1096</f>
        <v>1</v>
      </c>
      <c r="H1096" s="74"/>
      <c r="I1096" s="12">
        <f>ROUND(G1096*H1096,2)</f>
        <v>0</v>
      </c>
      <c r="J1096" s="73" t="str">
        <f t="shared" si="401"/>
        <v/>
      </c>
    </row>
    <row r="1097" spans="1:10" x14ac:dyDescent="0.3">
      <c r="A1097" s="75"/>
      <c r="B1097" s="13"/>
      <c r="C1097" s="14" t="s">
        <v>1595</v>
      </c>
      <c r="D1097" s="12">
        <v>1</v>
      </c>
      <c r="E1097" s="15">
        <f>F1096</f>
        <v>5497.11</v>
      </c>
      <c r="F1097" s="15">
        <f>ROUND(D1097*E1097,2)</f>
        <v>5497.11</v>
      </c>
      <c r="G1097" s="12">
        <v>1</v>
      </c>
      <c r="H1097" s="15">
        <f>I1096</f>
        <v>0</v>
      </c>
      <c r="I1097" s="15">
        <f>ROUND(G1097*H1097,2)</f>
        <v>0</v>
      </c>
      <c r="J1097" s="73" t="str">
        <f t="shared" si="401"/>
        <v/>
      </c>
    </row>
    <row r="1098" spans="1:10" x14ac:dyDescent="0.3">
      <c r="A1098" s="65" t="s">
        <v>1596</v>
      </c>
      <c r="B1098" s="16" t="s">
        <v>5</v>
      </c>
      <c r="C1098" s="17" t="s">
        <v>1597</v>
      </c>
      <c r="D1098" s="18">
        <f t="shared" ref="D1098:I1098" si="424">D1103</f>
        <v>1</v>
      </c>
      <c r="E1098" s="18">
        <f t="shared" si="424"/>
        <v>30958.5</v>
      </c>
      <c r="F1098" s="18">
        <f t="shared" si="424"/>
        <v>30958.5</v>
      </c>
      <c r="G1098" s="18">
        <f t="shared" si="424"/>
        <v>1</v>
      </c>
      <c r="H1098" s="18">
        <f t="shared" si="424"/>
        <v>0</v>
      </c>
      <c r="I1098" s="18">
        <f t="shared" si="424"/>
        <v>0</v>
      </c>
      <c r="J1098" s="73" t="str">
        <f t="shared" si="401"/>
        <v/>
      </c>
    </row>
    <row r="1099" spans="1:10" x14ac:dyDescent="0.3">
      <c r="A1099" s="57" t="s">
        <v>1598</v>
      </c>
      <c r="B1099" s="10" t="s">
        <v>22</v>
      </c>
      <c r="C1099" s="11" t="s">
        <v>1599</v>
      </c>
      <c r="D1099" s="12">
        <v>375</v>
      </c>
      <c r="E1099" s="12">
        <v>3.26</v>
      </c>
      <c r="F1099" s="12">
        <f>ROUND(D1099*E1099,2)</f>
        <v>1222.5</v>
      </c>
      <c r="G1099" s="60">
        <f t="shared" ref="G1099:G1102" si="425">D1099</f>
        <v>375</v>
      </c>
      <c r="H1099" s="74"/>
      <c r="I1099" s="12">
        <f>ROUND(G1099*H1099,2)</f>
        <v>0</v>
      </c>
      <c r="J1099" s="73" t="str">
        <f t="shared" si="401"/>
        <v/>
      </c>
    </row>
    <row r="1100" spans="1:10" x14ac:dyDescent="0.3">
      <c r="A1100" s="57" t="s">
        <v>1600</v>
      </c>
      <c r="B1100" s="10" t="s">
        <v>22</v>
      </c>
      <c r="C1100" s="11" t="s">
        <v>1601</v>
      </c>
      <c r="D1100" s="12">
        <v>800</v>
      </c>
      <c r="E1100" s="12">
        <v>4.92</v>
      </c>
      <c r="F1100" s="12">
        <f>ROUND(D1100*E1100,2)</f>
        <v>3936</v>
      </c>
      <c r="G1100" s="60">
        <f t="shared" si="425"/>
        <v>800</v>
      </c>
      <c r="H1100" s="74"/>
      <c r="I1100" s="12">
        <f>ROUND(G1100*H1100,2)</f>
        <v>0</v>
      </c>
      <c r="J1100" s="73" t="str">
        <f t="shared" si="401"/>
        <v/>
      </c>
    </row>
    <row r="1101" spans="1:10" x14ac:dyDescent="0.3">
      <c r="A1101" s="57" t="s">
        <v>1602</v>
      </c>
      <c r="B1101" s="10" t="s">
        <v>22</v>
      </c>
      <c r="C1101" s="11" t="s">
        <v>1603</v>
      </c>
      <c r="D1101" s="12">
        <v>800</v>
      </c>
      <c r="E1101" s="12">
        <v>6.63</v>
      </c>
      <c r="F1101" s="12">
        <f>ROUND(D1101*E1101,2)</f>
        <v>5304</v>
      </c>
      <c r="G1101" s="60">
        <f t="shared" si="425"/>
        <v>800</v>
      </c>
      <c r="H1101" s="74"/>
      <c r="I1101" s="12">
        <f>ROUND(G1101*H1101,2)</f>
        <v>0</v>
      </c>
      <c r="J1101" s="73" t="str">
        <f t="shared" si="401"/>
        <v/>
      </c>
    </row>
    <row r="1102" spans="1:10" x14ac:dyDescent="0.3">
      <c r="A1102" s="57" t="s">
        <v>1604</v>
      </c>
      <c r="B1102" s="10" t="s">
        <v>22</v>
      </c>
      <c r="C1102" s="11" t="s">
        <v>1605</v>
      </c>
      <c r="D1102" s="12">
        <v>2400</v>
      </c>
      <c r="E1102" s="12">
        <v>8.5399999999999991</v>
      </c>
      <c r="F1102" s="12">
        <f>ROUND(D1102*E1102,2)</f>
        <v>20496</v>
      </c>
      <c r="G1102" s="60">
        <f t="shared" si="425"/>
        <v>2400</v>
      </c>
      <c r="H1102" s="74"/>
      <c r="I1102" s="12">
        <f>ROUND(G1102*H1102,2)</f>
        <v>0</v>
      </c>
      <c r="J1102" s="73" t="str">
        <f t="shared" si="401"/>
        <v/>
      </c>
    </row>
    <row r="1103" spans="1:10" x14ac:dyDescent="0.3">
      <c r="A1103" s="75"/>
      <c r="B1103" s="13"/>
      <c r="C1103" s="14" t="s">
        <v>1606</v>
      </c>
      <c r="D1103" s="12">
        <v>1</v>
      </c>
      <c r="E1103" s="15">
        <f>SUM(F1099:F1102)</f>
        <v>30958.5</v>
      </c>
      <c r="F1103" s="15">
        <f>ROUND(D1103*E1103,2)</f>
        <v>30958.5</v>
      </c>
      <c r="G1103" s="12">
        <v>1</v>
      </c>
      <c r="H1103" s="15">
        <f>SUM(I1099:I1102)</f>
        <v>0</v>
      </c>
      <c r="I1103" s="15">
        <f>ROUND(G1103*H1103,2)</f>
        <v>0</v>
      </c>
      <c r="J1103" s="73" t="str">
        <f t="shared" si="401"/>
        <v/>
      </c>
    </row>
    <row r="1104" spans="1:10" x14ac:dyDescent="0.3">
      <c r="A1104" s="65" t="s">
        <v>1607</v>
      </c>
      <c r="B1104" s="16" t="s">
        <v>5</v>
      </c>
      <c r="C1104" s="17" t="s">
        <v>1608</v>
      </c>
      <c r="D1104" s="18">
        <f t="shared" ref="D1104:I1104" si="426">D1107</f>
        <v>1</v>
      </c>
      <c r="E1104" s="18">
        <f t="shared" si="426"/>
        <v>14046</v>
      </c>
      <c r="F1104" s="18">
        <f t="shared" si="426"/>
        <v>14046</v>
      </c>
      <c r="G1104" s="18">
        <f t="shared" si="426"/>
        <v>1</v>
      </c>
      <c r="H1104" s="18">
        <f t="shared" si="426"/>
        <v>0</v>
      </c>
      <c r="I1104" s="18">
        <f t="shared" si="426"/>
        <v>0</v>
      </c>
      <c r="J1104" s="73" t="str">
        <f t="shared" si="401"/>
        <v/>
      </c>
    </row>
    <row r="1105" spans="1:10" x14ac:dyDescent="0.3">
      <c r="A1105" s="57" t="s">
        <v>1609</v>
      </c>
      <c r="B1105" s="10" t="s">
        <v>22</v>
      </c>
      <c r="C1105" s="11" t="s">
        <v>1610</v>
      </c>
      <c r="D1105" s="12">
        <v>200</v>
      </c>
      <c r="E1105" s="12">
        <v>53.61</v>
      </c>
      <c r="F1105" s="12">
        <f>ROUND(D1105*E1105,2)</f>
        <v>10722</v>
      </c>
      <c r="G1105" s="60">
        <f t="shared" ref="G1105:G1106" si="427">D1105</f>
        <v>200</v>
      </c>
      <c r="H1105" s="74"/>
      <c r="I1105" s="12">
        <f>ROUND(G1105*H1105,2)</f>
        <v>0</v>
      </c>
      <c r="J1105" s="73" t="str">
        <f t="shared" si="401"/>
        <v/>
      </c>
    </row>
    <row r="1106" spans="1:10" x14ac:dyDescent="0.3">
      <c r="A1106" s="57" t="s">
        <v>1611</v>
      </c>
      <c r="B1106" s="10" t="s">
        <v>22</v>
      </c>
      <c r="C1106" s="11" t="s">
        <v>1612</v>
      </c>
      <c r="D1106" s="12">
        <v>400</v>
      </c>
      <c r="E1106" s="12">
        <v>8.31</v>
      </c>
      <c r="F1106" s="12">
        <f>ROUND(D1106*E1106,2)</f>
        <v>3324</v>
      </c>
      <c r="G1106" s="60">
        <f t="shared" si="427"/>
        <v>400</v>
      </c>
      <c r="H1106" s="74"/>
      <c r="I1106" s="12">
        <f>ROUND(G1106*H1106,2)</f>
        <v>0</v>
      </c>
      <c r="J1106" s="73" t="str">
        <f t="shared" si="401"/>
        <v/>
      </c>
    </row>
    <row r="1107" spans="1:10" x14ac:dyDescent="0.3">
      <c r="A1107" s="75"/>
      <c r="B1107" s="13"/>
      <c r="C1107" s="14" t="s">
        <v>1613</v>
      </c>
      <c r="D1107" s="12">
        <v>1</v>
      </c>
      <c r="E1107" s="15">
        <f>SUM(F1105:F1106)</f>
        <v>14046</v>
      </c>
      <c r="F1107" s="15">
        <f>ROUND(D1107*E1107,2)</f>
        <v>14046</v>
      </c>
      <c r="G1107" s="12">
        <v>1</v>
      </c>
      <c r="H1107" s="15">
        <f>SUM(I1105:I1106)</f>
        <v>0</v>
      </c>
      <c r="I1107" s="15">
        <f>ROUND(G1107*H1107,2)</f>
        <v>0</v>
      </c>
      <c r="J1107" s="73" t="str">
        <f t="shared" si="401"/>
        <v/>
      </c>
    </row>
    <row r="1108" spans="1:10" x14ac:dyDescent="0.3">
      <c r="A1108" s="65" t="s">
        <v>1614</v>
      </c>
      <c r="B1108" s="16" t="s">
        <v>5</v>
      </c>
      <c r="C1108" s="17" t="s">
        <v>1615</v>
      </c>
      <c r="D1108" s="18">
        <f t="shared" ref="D1108:I1108" si="428">D1112</f>
        <v>1</v>
      </c>
      <c r="E1108" s="18">
        <f t="shared" si="428"/>
        <v>55751.88</v>
      </c>
      <c r="F1108" s="18">
        <f t="shared" si="428"/>
        <v>55751.88</v>
      </c>
      <c r="G1108" s="18">
        <f t="shared" si="428"/>
        <v>1</v>
      </c>
      <c r="H1108" s="18">
        <f t="shared" si="428"/>
        <v>0</v>
      </c>
      <c r="I1108" s="18">
        <f t="shared" si="428"/>
        <v>0</v>
      </c>
      <c r="J1108" s="73" t="str">
        <f t="shared" ref="J1108:J1171" si="429">IF(AND(H1108&lt;&gt;"",H1108&gt;E1108),"VALOR MAYOR DEL PERMITIDO","")</f>
        <v/>
      </c>
    </row>
    <row r="1109" spans="1:10" x14ac:dyDescent="0.3">
      <c r="A1109" s="57" t="s">
        <v>1616</v>
      </c>
      <c r="B1109" s="10" t="s">
        <v>10</v>
      </c>
      <c r="C1109" s="11" t="s">
        <v>1617</v>
      </c>
      <c r="D1109" s="12">
        <v>115</v>
      </c>
      <c r="E1109" s="12">
        <v>83.07</v>
      </c>
      <c r="F1109" s="12">
        <f>ROUND(D1109*E1109,2)</f>
        <v>9553.0499999999993</v>
      </c>
      <c r="G1109" s="60">
        <f t="shared" ref="G1109:G1111" si="430">D1109</f>
        <v>115</v>
      </c>
      <c r="H1109" s="74"/>
      <c r="I1109" s="12">
        <f>ROUND(G1109*H1109,2)</f>
        <v>0</v>
      </c>
      <c r="J1109" s="73" t="str">
        <f t="shared" si="429"/>
        <v/>
      </c>
    </row>
    <row r="1110" spans="1:10" x14ac:dyDescent="0.3">
      <c r="A1110" s="57" t="s">
        <v>1618</v>
      </c>
      <c r="B1110" s="10" t="s">
        <v>10</v>
      </c>
      <c r="C1110" s="11" t="s">
        <v>1619</v>
      </c>
      <c r="D1110" s="12">
        <v>126</v>
      </c>
      <c r="E1110" s="12">
        <v>294.83</v>
      </c>
      <c r="F1110" s="12">
        <f>ROUND(D1110*E1110,2)</f>
        <v>37148.58</v>
      </c>
      <c r="G1110" s="60">
        <f t="shared" si="430"/>
        <v>126</v>
      </c>
      <c r="H1110" s="74"/>
      <c r="I1110" s="12">
        <f>ROUND(G1110*H1110,2)</f>
        <v>0</v>
      </c>
      <c r="J1110" s="73" t="str">
        <f t="shared" si="429"/>
        <v/>
      </c>
    </row>
    <row r="1111" spans="1:10" x14ac:dyDescent="0.3">
      <c r="A1111" s="57" t="s">
        <v>1620</v>
      </c>
      <c r="B1111" s="10" t="s">
        <v>10</v>
      </c>
      <c r="C1111" s="11" t="s">
        <v>1621</v>
      </c>
      <c r="D1111" s="12">
        <v>25</v>
      </c>
      <c r="E1111" s="12">
        <v>362.01</v>
      </c>
      <c r="F1111" s="12">
        <f>ROUND(D1111*E1111,2)</f>
        <v>9050.25</v>
      </c>
      <c r="G1111" s="60">
        <f t="shared" si="430"/>
        <v>25</v>
      </c>
      <c r="H1111" s="74"/>
      <c r="I1111" s="12">
        <f>ROUND(G1111*H1111,2)</f>
        <v>0</v>
      </c>
      <c r="J1111" s="73" t="str">
        <f t="shared" si="429"/>
        <v/>
      </c>
    </row>
    <row r="1112" spans="1:10" x14ac:dyDescent="0.3">
      <c r="A1112" s="75"/>
      <c r="B1112" s="13"/>
      <c r="C1112" s="14" t="s">
        <v>1622</v>
      </c>
      <c r="D1112" s="12">
        <v>1</v>
      </c>
      <c r="E1112" s="15">
        <f>SUM(F1109:F1111)</f>
        <v>55751.88</v>
      </c>
      <c r="F1112" s="15">
        <f>ROUND(D1112*E1112,2)</f>
        <v>55751.88</v>
      </c>
      <c r="G1112" s="12">
        <v>1</v>
      </c>
      <c r="H1112" s="15">
        <f>SUM(I1109:I1111)</f>
        <v>0</v>
      </c>
      <c r="I1112" s="15">
        <f>ROUND(G1112*H1112,2)</f>
        <v>0</v>
      </c>
      <c r="J1112" s="73" t="str">
        <f t="shared" si="429"/>
        <v/>
      </c>
    </row>
    <row r="1113" spans="1:10" x14ac:dyDescent="0.3">
      <c r="A1113" s="65" t="s">
        <v>1623</v>
      </c>
      <c r="B1113" s="16" t="s">
        <v>5</v>
      </c>
      <c r="C1113" s="17" t="s">
        <v>1624</v>
      </c>
      <c r="D1113" s="18">
        <f t="shared" ref="D1113:I1113" si="431">D1115</f>
        <v>1</v>
      </c>
      <c r="E1113" s="18">
        <f t="shared" si="431"/>
        <v>2072.5700000000002</v>
      </c>
      <c r="F1113" s="18">
        <f t="shared" si="431"/>
        <v>2072.5700000000002</v>
      </c>
      <c r="G1113" s="18">
        <f t="shared" si="431"/>
        <v>1</v>
      </c>
      <c r="H1113" s="18">
        <f t="shared" si="431"/>
        <v>0</v>
      </c>
      <c r="I1113" s="18">
        <f t="shared" si="431"/>
        <v>0</v>
      </c>
      <c r="J1113" s="73" t="str">
        <f t="shared" si="429"/>
        <v/>
      </c>
    </row>
    <row r="1114" spans="1:10" x14ac:dyDescent="0.3">
      <c r="A1114" s="57" t="s">
        <v>1625</v>
      </c>
      <c r="B1114" s="10" t="s">
        <v>10</v>
      </c>
      <c r="C1114" s="11" t="s">
        <v>1626</v>
      </c>
      <c r="D1114" s="12">
        <v>1</v>
      </c>
      <c r="E1114" s="12">
        <v>2072.5700000000002</v>
      </c>
      <c r="F1114" s="12">
        <f>ROUND(D1114*E1114,2)</f>
        <v>2072.5700000000002</v>
      </c>
      <c r="G1114" s="60">
        <f t="shared" ref="G1114" si="432">D1114</f>
        <v>1</v>
      </c>
      <c r="H1114" s="74"/>
      <c r="I1114" s="12">
        <f>ROUND(G1114*H1114,2)</f>
        <v>0</v>
      </c>
      <c r="J1114" s="73" t="str">
        <f t="shared" si="429"/>
        <v/>
      </c>
    </row>
    <row r="1115" spans="1:10" x14ac:dyDescent="0.3">
      <c r="A1115" s="75"/>
      <c r="B1115" s="13"/>
      <c r="C1115" s="14" t="s">
        <v>1627</v>
      </c>
      <c r="D1115" s="12">
        <v>1</v>
      </c>
      <c r="E1115" s="15">
        <f>F1114</f>
        <v>2072.5700000000002</v>
      </c>
      <c r="F1115" s="15">
        <f>ROUND(D1115*E1115,2)</f>
        <v>2072.5700000000002</v>
      </c>
      <c r="G1115" s="12">
        <v>1</v>
      </c>
      <c r="H1115" s="15">
        <f>I1114</f>
        <v>0</v>
      </c>
      <c r="I1115" s="15">
        <f>ROUND(G1115*H1115,2)</f>
        <v>0</v>
      </c>
      <c r="J1115" s="73" t="str">
        <f t="shared" si="429"/>
        <v/>
      </c>
    </row>
    <row r="1116" spans="1:10" x14ac:dyDescent="0.3">
      <c r="A1116" s="75"/>
      <c r="B1116" s="13"/>
      <c r="C1116" s="14" t="s">
        <v>1628</v>
      </c>
      <c r="D1116" s="12">
        <v>1</v>
      </c>
      <c r="E1116" s="15">
        <f>F1095+F1098+F1104+F1108+F1113</f>
        <v>108326.06</v>
      </c>
      <c r="F1116" s="15">
        <f>ROUND(D1116*E1116,2)</f>
        <v>108326.06</v>
      </c>
      <c r="G1116" s="12">
        <v>1</v>
      </c>
      <c r="H1116" s="15">
        <f>I1095+I1098+I1104+I1108+I1113</f>
        <v>0</v>
      </c>
      <c r="I1116" s="15">
        <f>ROUND(G1116*H1116,2)</f>
        <v>0</v>
      </c>
      <c r="J1116" s="73" t="str">
        <f t="shared" si="429"/>
        <v/>
      </c>
    </row>
    <row r="1117" spans="1:10" x14ac:dyDescent="0.3">
      <c r="A1117" s="64" t="s">
        <v>1629</v>
      </c>
      <c r="B1117" s="7" t="s">
        <v>5</v>
      </c>
      <c r="C1117" s="8" t="s">
        <v>1630</v>
      </c>
      <c r="D1117" s="9">
        <f t="shared" ref="D1117:I1117" si="433">D1131</f>
        <v>1</v>
      </c>
      <c r="E1117" s="9">
        <f t="shared" si="433"/>
        <v>63623.76</v>
      </c>
      <c r="F1117" s="9">
        <f t="shared" si="433"/>
        <v>63623.76</v>
      </c>
      <c r="G1117" s="9">
        <f t="shared" si="433"/>
        <v>1</v>
      </c>
      <c r="H1117" s="9">
        <f t="shared" si="433"/>
        <v>0</v>
      </c>
      <c r="I1117" s="9">
        <f t="shared" si="433"/>
        <v>0</v>
      </c>
      <c r="J1117" s="73" t="str">
        <f t="shared" si="429"/>
        <v/>
      </c>
    </row>
    <row r="1118" spans="1:10" x14ac:dyDescent="0.3">
      <c r="A1118" s="65" t="s">
        <v>1631</v>
      </c>
      <c r="B1118" s="16" t="s">
        <v>5</v>
      </c>
      <c r="C1118" s="17" t="s">
        <v>1632</v>
      </c>
      <c r="D1118" s="18">
        <f t="shared" ref="D1118:I1118" si="434">D1121</f>
        <v>1</v>
      </c>
      <c r="E1118" s="18">
        <f t="shared" si="434"/>
        <v>40617.08</v>
      </c>
      <c r="F1118" s="18">
        <f t="shared" si="434"/>
        <v>40617.08</v>
      </c>
      <c r="G1118" s="18">
        <f t="shared" si="434"/>
        <v>1</v>
      </c>
      <c r="H1118" s="18">
        <f t="shared" si="434"/>
        <v>0</v>
      </c>
      <c r="I1118" s="18">
        <f t="shared" si="434"/>
        <v>0</v>
      </c>
      <c r="J1118" s="73" t="str">
        <f t="shared" si="429"/>
        <v/>
      </c>
    </row>
    <row r="1119" spans="1:10" x14ac:dyDescent="0.3">
      <c r="A1119" s="57" t="s">
        <v>1633</v>
      </c>
      <c r="B1119" s="10" t="s">
        <v>10</v>
      </c>
      <c r="C1119" s="11" t="s">
        <v>1634</v>
      </c>
      <c r="D1119" s="12">
        <v>35</v>
      </c>
      <c r="E1119" s="12">
        <v>1062.8</v>
      </c>
      <c r="F1119" s="12">
        <f>ROUND(D1119*E1119,2)</f>
        <v>37198</v>
      </c>
      <c r="G1119" s="60">
        <f t="shared" ref="G1119:G1120" si="435">D1119</f>
        <v>35</v>
      </c>
      <c r="H1119" s="74"/>
      <c r="I1119" s="12">
        <f>ROUND(G1119*H1119,2)</f>
        <v>0</v>
      </c>
      <c r="J1119" s="73" t="str">
        <f t="shared" si="429"/>
        <v/>
      </c>
    </row>
    <row r="1120" spans="1:10" x14ac:dyDescent="0.3">
      <c r="A1120" s="57" t="s">
        <v>1635</v>
      </c>
      <c r="B1120" s="10" t="s">
        <v>10</v>
      </c>
      <c r="C1120" s="11" t="s">
        <v>1636</v>
      </c>
      <c r="D1120" s="12">
        <v>4</v>
      </c>
      <c r="E1120" s="12">
        <v>854.77</v>
      </c>
      <c r="F1120" s="12">
        <f>ROUND(D1120*E1120,2)</f>
        <v>3419.08</v>
      </c>
      <c r="G1120" s="60">
        <f t="shared" si="435"/>
        <v>4</v>
      </c>
      <c r="H1120" s="74"/>
      <c r="I1120" s="12">
        <f>ROUND(G1120*H1120,2)</f>
        <v>0</v>
      </c>
      <c r="J1120" s="73" t="str">
        <f t="shared" si="429"/>
        <v/>
      </c>
    </row>
    <row r="1121" spans="1:10" x14ac:dyDescent="0.3">
      <c r="A1121" s="75"/>
      <c r="B1121" s="13"/>
      <c r="C1121" s="14" t="s">
        <v>1637</v>
      </c>
      <c r="D1121" s="12">
        <v>1</v>
      </c>
      <c r="E1121" s="15">
        <f>SUM(F1119:F1120)</f>
        <v>40617.08</v>
      </c>
      <c r="F1121" s="15">
        <f>ROUND(D1121*E1121,2)</f>
        <v>40617.08</v>
      </c>
      <c r="G1121" s="12">
        <v>1</v>
      </c>
      <c r="H1121" s="15">
        <f>SUM(I1119:I1120)</f>
        <v>0</v>
      </c>
      <c r="I1121" s="15">
        <f>ROUND(G1121*H1121,2)</f>
        <v>0</v>
      </c>
      <c r="J1121" s="73" t="str">
        <f t="shared" si="429"/>
        <v/>
      </c>
    </row>
    <row r="1122" spans="1:10" x14ac:dyDescent="0.3">
      <c r="A1122" s="65" t="s">
        <v>1638</v>
      </c>
      <c r="B1122" s="16" t="s">
        <v>5</v>
      </c>
      <c r="C1122" s="17" t="s">
        <v>1639</v>
      </c>
      <c r="D1122" s="18">
        <f t="shared" ref="D1122:I1122" si="436">D1130</f>
        <v>1</v>
      </c>
      <c r="E1122" s="18">
        <f t="shared" si="436"/>
        <v>23006.68</v>
      </c>
      <c r="F1122" s="18">
        <f t="shared" si="436"/>
        <v>23006.68</v>
      </c>
      <c r="G1122" s="18">
        <f t="shared" si="436"/>
        <v>1</v>
      </c>
      <c r="H1122" s="18">
        <f t="shared" si="436"/>
        <v>0</v>
      </c>
      <c r="I1122" s="18">
        <f t="shared" si="436"/>
        <v>0</v>
      </c>
      <c r="J1122" s="73" t="str">
        <f t="shared" si="429"/>
        <v/>
      </c>
    </row>
    <row r="1123" spans="1:10" x14ac:dyDescent="0.3">
      <c r="A1123" s="57" t="s">
        <v>1640</v>
      </c>
      <c r="B1123" s="10" t="s">
        <v>10</v>
      </c>
      <c r="C1123" s="11" t="s">
        <v>1641</v>
      </c>
      <c r="D1123" s="12">
        <v>8</v>
      </c>
      <c r="E1123" s="12">
        <v>179.02</v>
      </c>
      <c r="F1123" s="12">
        <f t="shared" ref="F1123:F1131" si="437">ROUND(D1123*E1123,2)</f>
        <v>1432.16</v>
      </c>
      <c r="G1123" s="60">
        <f t="shared" ref="G1123:G1129" si="438">D1123</f>
        <v>8</v>
      </c>
      <c r="H1123" s="74"/>
      <c r="I1123" s="12">
        <f t="shared" ref="I1123:I1131" si="439">ROUND(G1123*H1123,2)</f>
        <v>0</v>
      </c>
      <c r="J1123" s="73" t="str">
        <f t="shared" si="429"/>
        <v/>
      </c>
    </row>
    <row r="1124" spans="1:10" ht="20.399999999999999" x14ac:dyDescent="0.3">
      <c r="A1124" s="57" t="s">
        <v>1642</v>
      </c>
      <c r="B1124" s="10" t="s">
        <v>10</v>
      </c>
      <c r="C1124" s="11" t="s">
        <v>1643</v>
      </c>
      <c r="D1124" s="12">
        <v>36</v>
      </c>
      <c r="E1124" s="12">
        <v>33.43</v>
      </c>
      <c r="F1124" s="12">
        <f t="shared" si="437"/>
        <v>1203.48</v>
      </c>
      <c r="G1124" s="60">
        <f t="shared" si="438"/>
        <v>36</v>
      </c>
      <c r="H1124" s="74"/>
      <c r="I1124" s="12">
        <f t="shared" si="439"/>
        <v>0</v>
      </c>
      <c r="J1124" s="73" t="str">
        <f t="shared" si="429"/>
        <v/>
      </c>
    </row>
    <row r="1125" spans="1:10" ht="20.399999999999999" x14ac:dyDescent="0.3">
      <c r="A1125" s="57" t="s">
        <v>1644</v>
      </c>
      <c r="B1125" s="10" t="s">
        <v>10</v>
      </c>
      <c r="C1125" s="11" t="s">
        <v>1645</v>
      </c>
      <c r="D1125" s="12">
        <v>8</v>
      </c>
      <c r="E1125" s="12">
        <v>395.02</v>
      </c>
      <c r="F1125" s="12">
        <f t="shared" si="437"/>
        <v>3160.16</v>
      </c>
      <c r="G1125" s="60">
        <f t="shared" si="438"/>
        <v>8</v>
      </c>
      <c r="H1125" s="74"/>
      <c r="I1125" s="12">
        <f t="shared" si="439"/>
        <v>0</v>
      </c>
      <c r="J1125" s="73" t="str">
        <f t="shared" si="429"/>
        <v/>
      </c>
    </row>
    <row r="1126" spans="1:10" x14ac:dyDescent="0.3">
      <c r="A1126" s="57" t="s">
        <v>1646</v>
      </c>
      <c r="B1126" s="10" t="s">
        <v>1452</v>
      </c>
      <c r="C1126" s="11" t="s">
        <v>1647</v>
      </c>
      <c r="D1126" s="12">
        <v>1.2</v>
      </c>
      <c r="E1126" s="12">
        <v>3321.25</v>
      </c>
      <c r="F1126" s="12">
        <f t="shared" si="437"/>
        <v>3985.5</v>
      </c>
      <c r="G1126" s="60">
        <f t="shared" si="438"/>
        <v>1.2</v>
      </c>
      <c r="H1126" s="74"/>
      <c r="I1126" s="12">
        <f t="shared" si="439"/>
        <v>0</v>
      </c>
      <c r="J1126" s="73" t="str">
        <f t="shared" si="429"/>
        <v/>
      </c>
    </row>
    <row r="1127" spans="1:10" x14ac:dyDescent="0.3">
      <c r="A1127" s="57" t="s">
        <v>1648</v>
      </c>
      <c r="B1127" s="10" t="s">
        <v>1452</v>
      </c>
      <c r="C1127" s="11" t="s">
        <v>1649</v>
      </c>
      <c r="D1127" s="12">
        <v>1.6</v>
      </c>
      <c r="E1127" s="12">
        <v>2613.64</v>
      </c>
      <c r="F1127" s="12">
        <f t="shared" si="437"/>
        <v>4181.82</v>
      </c>
      <c r="G1127" s="60">
        <f t="shared" si="438"/>
        <v>1.6</v>
      </c>
      <c r="H1127" s="74"/>
      <c r="I1127" s="12">
        <f t="shared" si="439"/>
        <v>0</v>
      </c>
      <c r="J1127" s="73" t="str">
        <f t="shared" si="429"/>
        <v/>
      </c>
    </row>
    <row r="1128" spans="1:10" x14ac:dyDescent="0.3">
      <c r="A1128" s="57" t="s">
        <v>1650</v>
      </c>
      <c r="B1128" s="10" t="s">
        <v>22</v>
      </c>
      <c r="C1128" s="11" t="s">
        <v>1651</v>
      </c>
      <c r="D1128" s="12">
        <v>400</v>
      </c>
      <c r="E1128" s="12">
        <v>18.190000000000001</v>
      </c>
      <c r="F1128" s="12">
        <f t="shared" si="437"/>
        <v>7276</v>
      </c>
      <c r="G1128" s="60">
        <f t="shared" si="438"/>
        <v>400</v>
      </c>
      <c r="H1128" s="74"/>
      <c r="I1128" s="12">
        <f t="shared" si="439"/>
        <v>0</v>
      </c>
      <c r="J1128" s="73" t="str">
        <f t="shared" si="429"/>
        <v/>
      </c>
    </row>
    <row r="1129" spans="1:10" x14ac:dyDescent="0.3">
      <c r="A1129" s="57" t="s">
        <v>1583</v>
      </c>
      <c r="B1129" s="10" t="s">
        <v>10</v>
      </c>
      <c r="C1129" s="11" t="s">
        <v>1584</v>
      </c>
      <c r="D1129" s="12">
        <v>4</v>
      </c>
      <c r="E1129" s="12">
        <v>441.89</v>
      </c>
      <c r="F1129" s="12">
        <f t="shared" si="437"/>
        <v>1767.56</v>
      </c>
      <c r="G1129" s="60">
        <f t="shared" si="438"/>
        <v>4</v>
      </c>
      <c r="H1129" s="74"/>
      <c r="I1129" s="12">
        <f t="shared" si="439"/>
        <v>0</v>
      </c>
      <c r="J1129" s="73" t="str">
        <f t="shared" si="429"/>
        <v/>
      </c>
    </row>
    <row r="1130" spans="1:10" x14ac:dyDescent="0.3">
      <c r="A1130" s="75"/>
      <c r="B1130" s="13"/>
      <c r="C1130" s="14" t="s">
        <v>1652</v>
      </c>
      <c r="D1130" s="12">
        <v>1</v>
      </c>
      <c r="E1130" s="15">
        <f>SUM(F1123:F1129)</f>
        <v>23006.68</v>
      </c>
      <c r="F1130" s="15">
        <f t="shared" si="437"/>
        <v>23006.68</v>
      </c>
      <c r="G1130" s="12">
        <v>1</v>
      </c>
      <c r="H1130" s="15">
        <f>SUM(I1123:I1129)</f>
        <v>0</v>
      </c>
      <c r="I1130" s="15">
        <f t="shared" si="439"/>
        <v>0</v>
      </c>
      <c r="J1130" s="73" t="str">
        <f t="shared" si="429"/>
        <v/>
      </c>
    </row>
    <row r="1131" spans="1:10" x14ac:dyDescent="0.3">
      <c r="A1131" s="75"/>
      <c r="B1131" s="13"/>
      <c r="C1131" s="14" t="s">
        <v>1653</v>
      </c>
      <c r="D1131" s="12">
        <v>1</v>
      </c>
      <c r="E1131" s="15">
        <f>F1118+F1122</f>
        <v>63623.76</v>
      </c>
      <c r="F1131" s="15">
        <f t="shared" si="437"/>
        <v>63623.76</v>
      </c>
      <c r="G1131" s="12">
        <v>1</v>
      </c>
      <c r="H1131" s="15">
        <f>I1118+I1122</f>
        <v>0</v>
      </c>
      <c r="I1131" s="15">
        <f t="shared" si="439"/>
        <v>0</v>
      </c>
      <c r="J1131" s="73" t="str">
        <f t="shared" si="429"/>
        <v/>
      </c>
    </row>
    <row r="1132" spans="1:10" x14ac:dyDescent="0.3">
      <c r="A1132" s="64" t="s">
        <v>1654</v>
      </c>
      <c r="B1132" s="7" t="s">
        <v>5</v>
      </c>
      <c r="C1132" s="8" t="s">
        <v>1655</v>
      </c>
      <c r="D1132" s="9">
        <f t="shared" ref="D1132:I1132" si="440">D1181</f>
        <v>1</v>
      </c>
      <c r="E1132" s="9">
        <f t="shared" si="440"/>
        <v>28246.22</v>
      </c>
      <c r="F1132" s="9">
        <f t="shared" si="440"/>
        <v>28246.22</v>
      </c>
      <c r="G1132" s="9">
        <f t="shared" si="440"/>
        <v>1</v>
      </c>
      <c r="H1132" s="9">
        <f t="shared" si="440"/>
        <v>0</v>
      </c>
      <c r="I1132" s="9">
        <f t="shared" si="440"/>
        <v>0</v>
      </c>
      <c r="J1132" s="73" t="str">
        <f t="shared" si="429"/>
        <v/>
      </c>
    </row>
    <row r="1133" spans="1:10" x14ac:dyDescent="0.3">
      <c r="A1133" s="65" t="s">
        <v>1656</v>
      </c>
      <c r="B1133" s="16" t="s">
        <v>5</v>
      </c>
      <c r="C1133" s="17" t="s">
        <v>1657</v>
      </c>
      <c r="D1133" s="18">
        <f t="shared" ref="D1133:I1133" si="441">D1157</f>
        <v>1</v>
      </c>
      <c r="E1133" s="18">
        <f t="shared" si="441"/>
        <v>19379.64</v>
      </c>
      <c r="F1133" s="18">
        <f t="shared" si="441"/>
        <v>19379.64</v>
      </c>
      <c r="G1133" s="18">
        <f t="shared" si="441"/>
        <v>1</v>
      </c>
      <c r="H1133" s="18">
        <f t="shared" si="441"/>
        <v>0</v>
      </c>
      <c r="I1133" s="18">
        <f t="shared" si="441"/>
        <v>0</v>
      </c>
      <c r="J1133" s="73" t="str">
        <f t="shared" si="429"/>
        <v/>
      </c>
    </row>
    <row r="1134" spans="1:10" x14ac:dyDescent="0.3">
      <c r="A1134" s="66" t="s">
        <v>1658</v>
      </c>
      <c r="B1134" s="19" t="s">
        <v>5</v>
      </c>
      <c r="C1134" s="20" t="s">
        <v>1659</v>
      </c>
      <c r="D1134" s="21">
        <f t="shared" ref="D1134:I1134" si="442">D1142</f>
        <v>1</v>
      </c>
      <c r="E1134" s="21">
        <f t="shared" si="442"/>
        <v>6500.1</v>
      </c>
      <c r="F1134" s="21">
        <f t="shared" si="442"/>
        <v>6500.1</v>
      </c>
      <c r="G1134" s="21">
        <f t="shared" si="442"/>
        <v>1</v>
      </c>
      <c r="H1134" s="21">
        <f t="shared" si="442"/>
        <v>0</v>
      </c>
      <c r="I1134" s="21">
        <f t="shared" si="442"/>
        <v>0</v>
      </c>
      <c r="J1134" s="73" t="str">
        <f t="shared" si="429"/>
        <v/>
      </c>
    </row>
    <row r="1135" spans="1:10" x14ac:dyDescent="0.3">
      <c r="A1135" s="57" t="s">
        <v>1660</v>
      </c>
      <c r="B1135" s="10" t="s">
        <v>10</v>
      </c>
      <c r="C1135" s="11" t="s">
        <v>1661</v>
      </c>
      <c r="D1135" s="12">
        <v>2</v>
      </c>
      <c r="E1135" s="12">
        <v>199.28</v>
      </c>
      <c r="F1135" s="12">
        <f t="shared" ref="F1135:F1142" si="443">ROUND(D1135*E1135,2)</f>
        <v>398.56</v>
      </c>
      <c r="G1135" s="60">
        <f t="shared" ref="G1135:G1141" si="444">D1135</f>
        <v>2</v>
      </c>
      <c r="H1135" s="74"/>
      <c r="I1135" s="12">
        <f t="shared" ref="I1135:I1142" si="445">ROUND(G1135*H1135,2)</f>
        <v>0</v>
      </c>
      <c r="J1135" s="73" t="str">
        <f t="shared" si="429"/>
        <v/>
      </c>
    </row>
    <row r="1136" spans="1:10" x14ac:dyDescent="0.3">
      <c r="A1136" s="57" t="s">
        <v>1662</v>
      </c>
      <c r="B1136" s="10" t="s">
        <v>10</v>
      </c>
      <c r="C1136" s="11" t="s">
        <v>1663</v>
      </c>
      <c r="D1136" s="12">
        <v>1</v>
      </c>
      <c r="E1136" s="12">
        <v>265.7</v>
      </c>
      <c r="F1136" s="12">
        <f t="shared" si="443"/>
        <v>265.7</v>
      </c>
      <c r="G1136" s="60">
        <f t="shared" si="444"/>
        <v>1</v>
      </c>
      <c r="H1136" s="74"/>
      <c r="I1136" s="12">
        <f t="shared" si="445"/>
        <v>0</v>
      </c>
      <c r="J1136" s="73" t="str">
        <f t="shared" si="429"/>
        <v/>
      </c>
    </row>
    <row r="1137" spans="1:10" x14ac:dyDescent="0.3">
      <c r="A1137" s="57" t="s">
        <v>1664</v>
      </c>
      <c r="B1137" s="10" t="s">
        <v>10</v>
      </c>
      <c r="C1137" s="11" t="s">
        <v>1665</v>
      </c>
      <c r="D1137" s="12">
        <v>2</v>
      </c>
      <c r="E1137" s="12">
        <v>1522.26</v>
      </c>
      <c r="F1137" s="12">
        <f t="shared" si="443"/>
        <v>3044.52</v>
      </c>
      <c r="G1137" s="60">
        <f t="shared" si="444"/>
        <v>2</v>
      </c>
      <c r="H1137" s="74"/>
      <c r="I1137" s="12">
        <f t="shared" si="445"/>
        <v>0</v>
      </c>
      <c r="J1137" s="73" t="str">
        <f t="shared" si="429"/>
        <v/>
      </c>
    </row>
    <row r="1138" spans="1:10" x14ac:dyDescent="0.3">
      <c r="A1138" s="57" t="s">
        <v>1666</v>
      </c>
      <c r="B1138" s="10" t="s">
        <v>10</v>
      </c>
      <c r="C1138" s="11" t="s">
        <v>1667</v>
      </c>
      <c r="D1138" s="12">
        <v>2</v>
      </c>
      <c r="E1138" s="12">
        <v>344.73</v>
      </c>
      <c r="F1138" s="12">
        <f t="shared" si="443"/>
        <v>689.46</v>
      </c>
      <c r="G1138" s="60">
        <f t="shared" si="444"/>
        <v>2</v>
      </c>
      <c r="H1138" s="74"/>
      <c r="I1138" s="12">
        <f t="shared" si="445"/>
        <v>0</v>
      </c>
      <c r="J1138" s="73" t="str">
        <f t="shared" si="429"/>
        <v/>
      </c>
    </row>
    <row r="1139" spans="1:10" x14ac:dyDescent="0.3">
      <c r="A1139" s="57" t="s">
        <v>1668</v>
      </c>
      <c r="B1139" s="10" t="s">
        <v>10</v>
      </c>
      <c r="C1139" s="11" t="s">
        <v>1669</v>
      </c>
      <c r="D1139" s="12">
        <v>2</v>
      </c>
      <c r="E1139" s="12">
        <v>438.02</v>
      </c>
      <c r="F1139" s="12">
        <f t="shared" si="443"/>
        <v>876.04</v>
      </c>
      <c r="G1139" s="60">
        <f t="shared" si="444"/>
        <v>2</v>
      </c>
      <c r="H1139" s="74"/>
      <c r="I1139" s="12">
        <f t="shared" si="445"/>
        <v>0</v>
      </c>
      <c r="J1139" s="73" t="str">
        <f t="shared" si="429"/>
        <v/>
      </c>
    </row>
    <row r="1140" spans="1:10" x14ac:dyDescent="0.3">
      <c r="A1140" s="57" t="s">
        <v>1640</v>
      </c>
      <c r="B1140" s="10" t="s">
        <v>10</v>
      </c>
      <c r="C1140" s="11" t="s">
        <v>1641</v>
      </c>
      <c r="D1140" s="12">
        <v>2</v>
      </c>
      <c r="E1140" s="12">
        <v>179.02</v>
      </c>
      <c r="F1140" s="12">
        <f t="shared" si="443"/>
        <v>358.04</v>
      </c>
      <c r="G1140" s="60">
        <f t="shared" si="444"/>
        <v>2</v>
      </c>
      <c r="H1140" s="74"/>
      <c r="I1140" s="12">
        <f t="shared" si="445"/>
        <v>0</v>
      </c>
      <c r="J1140" s="73" t="str">
        <f t="shared" si="429"/>
        <v/>
      </c>
    </row>
    <row r="1141" spans="1:10" x14ac:dyDescent="0.3">
      <c r="A1141" s="57" t="s">
        <v>1670</v>
      </c>
      <c r="B1141" s="10" t="s">
        <v>10</v>
      </c>
      <c r="C1141" s="11" t="s">
        <v>1671</v>
      </c>
      <c r="D1141" s="12">
        <v>2</v>
      </c>
      <c r="E1141" s="12">
        <v>433.89</v>
      </c>
      <c r="F1141" s="12">
        <f t="shared" si="443"/>
        <v>867.78</v>
      </c>
      <c r="G1141" s="60">
        <f t="shared" si="444"/>
        <v>2</v>
      </c>
      <c r="H1141" s="74"/>
      <c r="I1141" s="12">
        <f t="shared" si="445"/>
        <v>0</v>
      </c>
      <c r="J1141" s="73" t="str">
        <f t="shared" si="429"/>
        <v/>
      </c>
    </row>
    <row r="1142" spans="1:10" x14ac:dyDescent="0.3">
      <c r="A1142" s="75"/>
      <c r="B1142" s="13"/>
      <c r="C1142" s="14" t="s">
        <v>1672</v>
      </c>
      <c r="D1142" s="12">
        <v>1</v>
      </c>
      <c r="E1142" s="15">
        <f>SUM(F1135:F1141)</f>
        <v>6500.1</v>
      </c>
      <c r="F1142" s="15">
        <f t="shared" si="443"/>
        <v>6500.1</v>
      </c>
      <c r="G1142" s="12">
        <v>1</v>
      </c>
      <c r="H1142" s="15">
        <f>SUM(I1135:I1141)</f>
        <v>0</v>
      </c>
      <c r="I1142" s="15">
        <f t="shared" si="445"/>
        <v>0</v>
      </c>
      <c r="J1142" s="73" t="str">
        <f t="shared" si="429"/>
        <v/>
      </c>
    </row>
    <row r="1143" spans="1:10" x14ac:dyDescent="0.3">
      <c r="A1143" s="66" t="s">
        <v>1673</v>
      </c>
      <c r="B1143" s="19" t="s">
        <v>5</v>
      </c>
      <c r="C1143" s="20" t="s">
        <v>1674</v>
      </c>
      <c r="D1143" s="21">
        <f t="shared" ref="D1143:I1143" si="446">D1152</f>
        <v>1</v>
      </c>
      <c r="E1143" s="21">
        <f t="shared" si="446"/>
        <v>4988.8999999999996</v>
      </c>
      <c r="F1143" s="21">
        <f t="shared" si="446"/>
        <v>4988.8999999999996</v>
      </c>
      <c r="G1143" s="21">
        <f t="shared" si="446"/>
        <v>1</v>
      </c>
      <c r="H1143" s="21">
        <f t="shared" si="446"/>
        <v>0</v>
      </c>
      <c r="I1143" s="21">
        <f t="shared" si="446"/>
        <v>0</v>
      </c>
      <c r="J1143" s="73" t="str">
        <f t="shared" si="429"/>
        <v/>
      </c>
    </row>
    <row r="1144" spans="1:10" x14ac:dyDescent="0.3">
      <c r="A1144" s="57" t="s">
        <v>1662</v>
      </c>
      <c r="B1144" s="10" t="s">
        <v>10</v>
      </c>
      <c r="C1144" s="11" t="s">
        <v>1663</v>
      </c>
      <c r="D1144" s="12">
        <v>2</v>
      </c>
      <c r="E1144" s="12">
        <v>265.7</v>
      </c>
      <c r="F1144" s="12">
        <f t="shared" ref="F1144:F1152" si="447">ROUND(D1144*E1144,2)</f>
        <v>531.4</v>
      </c>
      <c r="G1144" s="60">
        <f t="shared" ref="G1144:G1151" si="448">D1144</f>
        <v>2</v>
      </c>
      <c r="H1144" s="74"/>
      <c r="I1144" s="12">
        <f t="shared" ref="I1144:I1152" si="449">ROUND(G1144*H1144,2)</f>
        <v>0</v>
      </c>
      <c r="J1144" s="73" t="str">
        <f t="shared" si="429"/>
        <v/>
      </c>
    </row>
    <row r="1145" spans="1:10" x14ac:dyDescent="0.3">
      <c r="A1145" s="57" t="s">
        <v>1675</v>
      </c>
      <c r="B1145" s="10" t="s">
        <v>10</v>
      </c>
      <c r="C1145" s="11" t="s">
        <v>1676</v>
      </c>
      <c r="D1145" s="12">
        <v>2</v>
      </c>
      <c r="E1145" s="12">
        <v>1008.02</v>
      </c>
      <c r="F1145" s="12">
        <f t="shared" si="447"/>
        <v>2016.04</v>
      </c>
      <c r="G1145" s="60">
        <f t="shared" si="448"/>
        <v>2</v>
      </c>
      <c r="H1145" s="74"/>
      <c r="I1145" s="12">
        <f t="shared" si="449"/>
        <v>0</v>
      </c>
      <c r="J1145" s="73" t="str">
        <f t="shared" si="429"/>
        <v/>
      </c>
    </row>
    <row r="1146" spans="1:10" x14ac:dyDescent="0.3">
      <c r="A1146" s="57" t="s">
        <v>1677</v>
      </c>
      <c r="B1146" s="10" t="s">
        <v>10</v>
      </c>
      <c r="C1146" s="11" t="s">
        <v>1678</v>
      </c>
      <c r="D1146" s="12">
        <v>1</v>
      </c>
      <c r="E1146" s="12">
        <v>533.42999999999995</v>
      </c>
      <c r="F1146" s="12">
        <f t="shared" si="447"/>
        <v>533.42999999999995</v>
      </c>
      <c r="G1146" s="60">
        <f t="shared" si="448"/>
        <v>1</v>
      </c>
      <c r="H1146" s="74"/>
      <c r="I1146" s="12">
        <f t="shared" si="449"/>
        <v>0</v>
      </c>
      <c r="J1146" s="73" t="str">
        <f t="shared" si="429"/>
        <v/>
      </c>
    </row>
    <row r="1147" spans="1:10" x14ac:dyDescent="0.3">
      <c r="A1147" s="57" t="s">
        <v>1679</v>
      </c>
      <c r="B1147" s="10" t="s">
        <v>10</v>
      </c>
      <c r="C1147" s="11" t="s">
        <v>1680</v>
      </c>
      <c r="D1147" s="12">
        <v>1</v>
      </c>
      <c r="E1147" s="12">
        <v>575.83000000000004</v>
      </c>
      <c r="F1147" s="12">
        <f t="shared" si="447"/>
        <v>575.83000000000004</v>
      </c>
      <c r="G1147" s="60">
        <f t="shared" si="448"/>
        <v>1</v>
      </c>
      <c r="H1147" s="74"/>
      <c r="I1147" s="12">
        <f t="shared" si="449"/>
        <v>0</v>
      </c>
      <c r="J1147" s="73" t="str">
        <f t="shared" si="429"/>
        <v/>
      </c>
    </row>
    <row r="1148" spans="1:10" x14ac:dyDescent="0.3">
      <c r="A1148" s="57" t="s">
        <v>1681</v>
      </c>
      <c r="B1148" s="10" t="s">
        <v>10</v>
      </c>
      <c r="C1148" s="11" t="s">
        <v>1682</v>
      </c>
      <c r="D1148" s="12">
        <v>2</v>
      </c>
      <c r="E1148" s="12">
        <v>234.12</v>
      </c>
      <c r="F1148" s="12">
        <f t="shared" si="447"/>
        <v>468.24</v>
      </c>
      <c r="G1148" s="60">
        <f t="shared" si="448"/>
        <v>2</v>
      </c>
      <c r="H1148" s="74"/>
      <c r="I1148" s="12">
        <f t="shared" si="449"/>
        <v>0</v>
      </c>
      <c r="J1148" s="73" t="str">
        <f t="shared" si="429"/>
        <v/>
      </c>
    </row>
    <row r="1149" spans="1:10" ht="20.399999999999999" x14ac:dyDescent="0.3">
      <c r="A1149" s="57" t="s">
        <v>1642</v>
      </c>
      <c r="B1149" s="10" t="s">
        <v>10</v>
      </c>
      <c r="C1149" s="11" t="s">
        <v>1643</v>
      </c>
      <c r="D1149" s="12">
        <v>2</v>
      </c>
      <c r="E1149" s="12">
        <v>33.43</v>
      </c>
      <c r="F1149" s="12">
        <f t="shared" si="447"/>
        <v>66.86</v>
      </c>
      <c r="G1149" s="60">
        <f t="shared" si="448"/>
        <v>2</v>
      </c>
      <c r="H1149" s="74"/>
      <c r="I1149" s="12">
        <f t="shared" si="449"/>
        <v>0</v>
      </c>
      <c r="J1149" s="73" t="str">
        <f t="shared" si="429"/>
        <v/>
      </c>
    </row>
    <row r="1150" spans="1:10" x14ac:dyDescent="0.3">
      <c r="A1150" s="57" t="s">
        <v>1646</v>
      </c>
      <c r="B1150" s="10" t="s">
        <v>1452</v>
      </c>
      <c r="C1150" s="11" t="s">
        <v>1647</v>
      </c>
      <c r="D1150" s="12">
        <v>0.1</v>
      </c>
      <c r="E1150" s="12">
        <v>3321.25</v>
      </c>
      <c r="F1150" s="12">
        <f t="shared" si="447"/>
        <v>332.13</v>
      </c>
      <c r="G1150" s="60">
        <f t="shared" si="448"/>
        <v>0.1</v>
      </c>
      <c r="H1150" s="74"/>
      <c r="I1150" s="12">
        <f t="shared" si="449"/>
        <v>0</v>
      </c>
      <c r="J1150" s="73" t="str">
        <f t="shared" si="429"/>
        <v/>
      </c>
    </row>
    <row r="1151" spans="1:10" x14ac:dyDescent="0.3">
      <c r="A1151" s="57" t="s">
        <v>1683</v>
      </c>
      <c r="B1151" s="10" t="s">
        <v>1452</v>
      </c>
      <c r="C1151" s="11" t="s">
        <v>1684</v>
      </c>
      <c r="D1151" s="12">
        <v>0.1</v>
      </c>
      <c r="E1151" s="12">
        <v>4649.74</v>
      </c>
      <c r="F1151" s="12">
        <f t="shared" si="447"/>
        <v>464.97</v>
      </c>
      <c r="G1151" s="60">
        <f t="shared" si="448"/>
        <v>0.1</v>
      </c>
      <c r="H1151" s="74"/>
      <c r="I1151" s="12">
        <f t="shared" si="449"/>
        <v>0</v>
      </c>
      <c r="J1151" s="73" t="str">
        <f t="shared" si="429"/>
        <v/>
      </c>
    </row>
    <row r="1152" spans="1:10" x14ac:dyDescent="0.3">
      <c r="A1152" s="75"/>
      <c r="B1152" s="13"/>
      <c r="C1152" s="14" t="s">
        <v>1685</v>
      </c>
      <c r="D1152" s="12">
        <v>1</v>
      </c>
      <c r="E1152" s="15">
        <f>SUM(F1144:F1151)</f>
        <v>4988.8999999999996</v>
      </c>
      <c r="F1152" s="15">
        <f t="shared" si="447"/>
        <v>4988.8999999999996</v>
      </c>
      <c r="G1152" s="12">
        <v>1</v>
      </c>
      <c r="H1152" s="15">
        <f>SUM(I1144:I1151)</f>
        <v>0</v>
      </c>
      <c r="I1152" s="15">
        <f t="shared" si="449"/>
        <v>0</v>
      </c>
      <c r="J1152" s="73" t="str">
        <f t="shared" si="429"/>
        <v/>
      </c>
    </row>
    <row r="1153" spans="1:10" x14ac:dyDescent="0.3">
      <c r="A1153" s="66" t="s">
        <v>1686</v>
      </c>
      <c r="B1153" s="19" t="s">
        <v>5</v>
      </c>
      <c r="C1153" s="20" t="s">
        <v>1687</v>
      </c>
      <c r="D1153" s="21">
        <f t="shared" ref="D1153:I1153" si="450">D1156</f>
        <v>1</v>
      </c>
      <c r="E1153" s="21">
        <f t="shared" si="450"/>
        <v>7890.64</v>
      </c>
      <c r="F1153" s="21">
        <f t="shared" si="450"/>
        <v>7890.64</v>
      </c>
      <c r="G1153" s="21">
        <f t="shared" si="450"/>
        <v>1</v>
      </c>
      <c r="H1153" s="21">
        <f t="shared" si="450"/>
        <v>0</v>
      </c>
      <c r="I1153" s="21">
        <f t="shared" si="450"/>
        <v>0</v>
      </c>
      <c r="J1153" s="73" t="str">
        <f t="shared" si="429"/>
        <v/>
      </c>
    </row>
    <row r="1154" spans="1:10" x14ac:dyDescent="0.3">
      <c r="A1154" s="57" t="s">
        <v>1688</v>
      </c>
      <c r="B1154" s="10" t="s">
        <v>10</v>
      </c>
      <c r="C1154" s="11" t="s">
        <v>1689</v>
      </c>
      <c r="D1154" s="12">
        <v>19</v>
      </c>
      <c r="E1154" s="12">
        <v>398.55</v>
      </c>
      <c r="F1154" s="12">
        <f>ROUND(D1154*E1154,2)</f>
        <v>7572.45</v>
      </c>
      <c r="G1154" s="60">
        <f t="shared" ref="G1154:G1155" si="451">D1154</f>
        <v>19</v>
      </c>
      <c r="H1154" s="74"/>
      <c r="I1154" s="12">
        <f>ROUND(G1154*H1154,2)</f>
        <v>0</v>
      </c>
      <c r="J1154" s="73" t="str">
        <f t="shared" si="429"/>
        <v/>
      </c>
    </row>
    <row r="1155" spans="1:10" x14ac:dyDescent="0.3">
      <c r="A1155" s="57" t="s">
        <v>1690</v>
      </c>
      <c r="B1155" s="10" t="s">
        <v>1452</v>
      </c>
      <c r="C1155" s="11" t="s">
        <v>1691</v>
      </c>
      <c r="D1155" s="12">
        <v>0.5</v>
      </c>
      <c r="E1155" s="12">
        <v>636.38</v>
      </c>
      <c r="F1155" s="12">
        <f>ROUND(D1155*E1155,2)</f>
        <v>318.19</v>
      </c>
      <c r="G1155" s="60">
        <f t="shared" si="451"/>
        <v>0.5</v>
      </c>
      <c r="H1155" s="74"/>
      <c r="I1155" s="12">
        <f>ROUND(G1155*H1155,2)</f>
        <v>0</v>
      </c>
      <c r="J1155" s="73" t="str">
        <f t="shared" si="429"/>
        <v/>
      </c>
    </row>
    <row r="1156" spans="1:10" x14ac:dyDescent="0.3">
      <c r="A1156" s="75"/>
      <c r="B1156" s="13"/>
      <c r="C1156" s="14" t="s">
        <v>1692</v>
      </c>
      <c r="D1156" s="12">
        <v>1</v>
      </c>
      <c r="E1156" s="15">
        <f>SUM(F1154:F1155)</f>
        <v>7890.64</v>
      </c>
      <c r="F1156" s="15">
        <f>ROUND(D1156*E1156,2)</f>
        <v>7890.64</v>
      </c>
      <c r="G1156" s="12">
        <v>1</v>
      </c>
      <c r="H1156" s="15">
        <f>SUM(I1154:I1155)</f>
        <v>0</v>
      </c>
      <c r="I1156" s="15">
        <f>ROUND(G1156*H1156,2)</f>
        <v>0</v>
      </c>
      <c r="J1156" s="73" t="str">
        <f t="shared" si="429"/>
        <v/>
      </c>
    </row>
    <row r="1157" spans="1:10" x14ac:dyDescent="0.3">
      <c r="A1157" s="75"/>
      <c r="B1157" s="13"/>
      <c r="C1157" s="14" t="s">
        <v>1693</v>
      </c>
      <c r="D1157" s="12">
        <v>1</v>
      </c>
      <c r="E1157" s="15">
        <f>F1134+F1143+F1153</f>
        <v>19379.64</v>
      </c>
      <c r="F1157" s="15">
        <f>ROUND(D1157*E1157,2)</f>
        <v>19379.64</v>
      </c>
      <c r="G1157" s="12">
        <v>1</v>
      </c>
      <c r="H1157" s="15">
        <f>I1134+I1143+I1153</f>
        <v>0</v>
      </c>
      <c r="I1157" s="15">
        <f>ROUND(G1157*H1157,2)</f>
        <v>0</v>
      </c>
      <c r="J1157" s="73" t="str">
        <f t="shared" si="429"/>
        <v/>
      </c>
    </row>
    <row r="1158" spans="1:10" x14ac:dyDescent="0.3">
      <c r="A1158" s="65" t="s">
        <v>1694</v>
      </c>
      <c r="B1158" s="16" t="s">
        <v>5</v>
      </c>
      <c r="C1158" s="17" t="s">
        <v>1695</v>
      </c>
      <c r="D1158" s="18">
        <f t="shared" ref="D1158:I1158" si="452">D1180</f>
        <v>1</v>
      </c>
      <c r="E1158" s="18">
        <f t="shared" si="452"/>
        <v>8866.58</v>
      </c>
      <c r="F1158" s="18">
        <f t="shared" si="452"/>
        <v>8866.58</v>
      </c>
      <c r="G1158" s="18">
        <f t="shared" si="452"/>
        <v>1</v>
      </c>
      <c r="H1158" s="18">
        <f t="shared" si="452"/>
        <v>0</v>
      </c>
      <c r="I1158" s="18">
        <f t="shared" si="452"/>
        <v>0</v>
      </c>
      <c r="J1158" s="73" t="str">
        <f t="shared" si="429"/>
        <v/>
      </c>
    </row>
    <row r="1159" spans="1:10" x14ac:dyDescent="0.3">
      <c r="A1159" s="66" t="s">
        <v>1696</v>
      </c>
      <c r="B1159" s="19" t="s">
        <v>5</v>
      </c>
      <c r="C1159" s="20" t="s">
        <v>1697</v>
      </c>
      <c r="D1159" s="21">
        <f t="shared" ref="D1159:I1159" si="453">D1162</f>
        <v>1</v>
      </c>
      <c r="E1159" s="21">
        <f t="shared" si="453"/>
        <v>360.42</v>
      </c>
      <c r="F1159" s="21">
        <f t="shared" si="453"/>
        <v>360.42</v>
      </c>
      <c r="G1159" s="21">
        <f t="shared" si="453"/>
        <v>1</v>
      </c>
      <c r="H1159" s="21">
        <f t="shared" si="453"/>
        <v>0</v>
      </c>
      <c r="I1159" s="21">
        <f t="shared" si="453"/>
        <v>0</v>
      </c>
      <c r="J1159" s="73" t="str">
        <f t="shared" si="429"/>
        <v/>
      </c>
    </row>
    <row r="1160" spans="1:10" x14ac:dyDescent="0.3">
      <c r="A1160" s="57" t="s">
        <v>1698</v>
      </c>
      <c r="B1160" s="10" t="s">
        <v>10</v>
      </c>
      <c r="C1160" s="11" t="s">
        <v>1699</v>
      </c>
      <c r="D1160" s="12">
        <v>1</v>
      </c>
      <c r="E1160" s="12">
        <v>96.94</v>
      </c>
      <c r="F1160" s="12">
        <f>ROUND(D1160*E1160,2)</f>
        <v>96.94</v>
      </c>
      <c r="G1160" s="60">
        <f t="shared" ref="G1160:G1161" si="454">D1160</f>
        <v>1</v>
      </c>
      <c r="H1160" s="74"/>
      <c r="I1160" s="12">
        <f>ROUND(G1160*H1160,2)</f>
        <v>0</v>
      </c>
      <c r="J1160" s="73" t="str">
        <f t="shared" si="429"/>
        <v/>
      </c>
    </row>
    <row r="1161" spans="1:10" x14ac:dyDescent="0.3">
      <c r="A1161" s="57" t="s">
        <v>1700</v>
      </c>
      <c r="B1161" s="10" t="s">
        <v>10</v>
      </c>
      <c r="C1161" s="11" t="s">
        <v>1701</v>
      </c>
      <c r="D1161" s="12">
        <v>1</v>
      </c>
      <c r="E1161" s="12">
        <v>263.48</v>
      </c>
      <c r="F1161" s="12">
        <f>ROUND(D1161*E1161,2)</f>
        <v>263.48</v>
      </c>
      <c r="G1161" s="60">
        <f t="shared" si="454"/>
        <v>1</v>
      </c>
      <c r="H1161" s="74"/>
      <c r="I1161" s="12">
        <f>ROUND(G1161*H1161,2)</f>
        <v>0</v>
      </c>
      <c r="J1161" s="73" t="str">
        <f t="shared" si="429"/>
        <v/>
      </c>
    </row>
    <row r="1162" spans="1:10" x14ac:dyDescent="0.3">
      <c r="A1162" s="75"/>
      <c r="B1162" s="13"/>
      <c r="C1162" s="14" t="s">
        <v>1702</v>
      </c>
      <c r="D1162" s="12">
        <v>1</v>
      </c>
      <c r="E1162" s="15">
        <f>SUM(F1160:F1161)</f>
        <v>360.42</v>
      </c>
      <c r="F1162" s="15">
        <f>ROUND(D1162*E1162,2)</f>
        <v>360.42</v>
      </c>
      <c r="G1162" s="12">
        <v>1</v>
      </c>
      <c r="H1162" s="15">
        <f>SUM(I1160:I1161)</f>
        <v>0</v>
      </c>
      <c r="I1162" s="15">
        <f>ROUND(G1162*H1162,2)</f>
        <v>0</v>
      </c>
      <c r="J1162" s="73" t="str">
        <f t="shared" si="429"/>
        <v/>
      </c>
    </row>
    <row r="1163" spans="1:10" x14ac:dyDescent="0.3">
      <c r="A1163" s="66" t="s">
        <v>1703</v>
      </c>
      <c r="B1163" s="19" t="s">
        <v>5</v>
      </c>
      <c r="C1163" s="20" t="s">
        <v>1608</v>
      </c>
      <c r="D1163" s="21">
        <f t="shared" ref="D1163:I1163" si="455">D1166</f>
        <v>1</v>
      </c>
      <c r="E1163" s="21">
        <f t="shared" si="455"/>
        <v>1562.2</v>
      </c>
      <c r="F1163" s="21">
        <f t="shared" si="455"/>
        <v>1562.2</v>
      </c>
      <c r="G1163" s="21">
        <f t="shared" si="455"/>
        <v>1</v>
      </c>
      <c r="H1163" s="21">
        <f t="shared" si="455"/>
        <v>0</v>
      </c>
      <c r="I1163" s="21">
        <f t="shared" si="455"/>
        <v>0</v>
      </c>
      <c r="J1163" s="73" t="str">
        <f t="shared" si="429"/>
        <v/>
      </c>
    </row>
    <row r="1164" spans="1:10" x14ac:dyDescent="0.3">
      <c r="A1164" s="57" t="s">
        <v>1704</v>
      </c>
      <c r="B1164" s="10" t="s">
        <v>22</v>
      </c>
      <c r="C1164" s="11" t="s">
        <v>1705</v>
      </c>
      <c r="D1164" s="12">
        <v>100</v>
      </c>
      <c r="E1164" s="12">
        <v>10.27</v>
      </c>
      <c r="F1164" s="12">
        <f>ROUND(D1164*E1164,2)</f>
        <v>1027</v>
      </c>
      <c r="G1164" s="60">
        <f t="shared" ref="G1164:G1165" si="456">D1164</f>
        <v>100</v>
      </c>
      <c r="H1164" s="74"/>
      <c r="I1164" s="12">
        <f>ROUND(G1164*H1164,2)</f>
        <v>0</v>
      </c>
      <c r="J1164" s="73" t="str">
        <f t="shared" si="429"/>
        <v/>
      </c>
    </row>
    <row r="1165" spans="1:10" x14ac:dyDescent="0.3">
      <c r="A1165" s="57" t="s">
        <v>1706</v>
      </c>
      <c r="B1165" s="10" t="s">
        <v>22</v>
      </c>
      <c r="C1165" s="11" t="s">
        <v>1707</v>
      </c>
      <c r="D1165" s="12">
        <v>40</v>
      </c>
      <c r="E1165" s="12">
        <v>13.38</v>
      </c>
      <c r="F1165" s="12">
        <f>ROUND(D1165*E1165,2)</f>
        <v>535.20000000000005</v>
      </c>
      <c r="G1165" s="60">
        <f t="shared" si="456"/>
        <v>40</v>
      </c>
      <c r="H1165" s="74"/>
      <c r="I1165" s="12">
        <f>ROUND(G1165*H1165,2)</f>
        <v>0</v>
      </c>
      <c r="J1165" s="73" t="str">
        <f t="shared" si="429"/>
        <v/>
      </c>
    </row>
    <row r="1166" spans="1:10" x14ac:dyDescent="0.3">
      <c r="A1166" s="75"/>
      <c r="B1166" s="13"/>
      <c r="C1166" s="14" t="s">
        <v>1708</v>
      </c>
      <c r="D1166" s="12">
        <v>1</v>
      </c>
      <c r="E1166" s="15">
        <f>SUM(F1164:F1165)</f>
        <v>1562.2</v>
      </c>
      <c r="F1166" s="15">
        <f>ROUND(D1166*E1166,2)</f>
        <v>1562.2</v>
      </c>
      <c r="G1166" s="12">
        <v>1</v>
      </c>
      <c r="H1166" s="15">
        <f>SUM(I1164:I1165)</f>
        <v>0</v>
      </c>
      <c r="I1166" s="15">
        <f>ROUND(G1166*H1166,2)</f>
        <v>0</v>
      </c>
      <c r="J1166" s="73" t="str">
        <f t="shared" si="429"/>
        <v/>
      </c>
    </row>
    <row r="1167" spans="1:10" x14ac:dyDescent="0.3">
      <c r="A1167" s="66" t="s">
        <v>1709</v>
      </c>
      <c r="B1167" s="19" t="s">
        <v>5</v>
      </c>
      <c r="C1167" s="20" t="s">
        <v>1597</v>
      </c>
      <c r="D1167" s="21">
        <f t="shared" ref="D1167:I1167" si="457">D1170</f>
        <v>1</v>
      </c>
      <c r="E1167" s="21">
        <f t="shared" si="457"/>
        <v>2568.9</v>
      </c>
      <c r="F1167" s="21">
        <f t="shared" si="457"/>
        <v>2568.9</v>
      </c>
      <c r="G1167" s="21">
        <f t="shared" si="457"/>
        <v>1</v>
      </c>
      <c r="H1167" s="21">
        <f t="shared" si="457"/>
        <v>0</v>
      </c>
      <c r="I1167" s="21">
        <f t="shared" si="457"/>
        <v>0</v>
      </c>
      <c r="J1167" s="73" t="str">
        <f t="shared" si="429"/>
        <v/>
      </c>
    </row>
    <row r="1168" spans="1:10" x14ac:dyDescent="0.3">
      <c r="A1168" s="57" t="s">
        <v>1710</v>
      </c>
      <c r="B1168" s="10" t="s">
        <v>22</v>
      </c>
      <c r="C1168" s="11" t="s">
        <v>1711</v>
      </c>
      <c r="D1168" s="12">
        <v>180</v>
      </c>
      <c r="E1168" s="12">
        <v>3.63</v>
      </c>
      <c r="F1168" s="12">
        <f>ROUND(D1168*E1168,2)</f>
        <v>653.4</v>
      </c>
      <c r="G1168" s="60">
        <f t="shared" ref="G1168:G1169" si="458">D1168</f>
        <v>180</v>
      </c>
      <c r="H1168" s="74"/>
      <c r="I1168" s="12">
        <f>ROUND(G1168*H1168,2)</f>
        <v>0</v>
      </c>
      <c r="J1168" s="73" t="str">
        <f t="shared" si="429"/>
        <v/>
      </c>
    </row>
    <row r="1169" spans="1:10" x14ac:dyDescent="0.3">
      <c r="A1169" s="57" t="s">
        <v>1712</v>
      </c>
      <c r="B1169" s="10" t="s">
        <v>22</v>
      </c>
      <c r="C1169" s="11" t="s">
        <v>1713</v>
      </c>
      <c r="D1169" s="12">
        <v>150</v>
      </c>
      <c r="E1169" s="12">
        <v>12.77</v>
      </c>
      <c r="F1169" s="12">
        <f>ROUND(D1169*E1169,2)</f>
        <v>1915.5</v>
      </c>
      <c r="G1169" s="60">
        <f t="shared" si="458"/>
        <v>150</v>
      </c>
      <c r="H1169" s="74"/>
      <c r="I1169" s="12">
        <f>ROUND(G1169*H1169,2)</f>
        <v>0</v>
      </c>
      <c r="J1169" s="73" t="str">
        <f t="shared" si="429"/>
        <v/>
      </c>
    </row>
    <row r="1170" spans="1:10" x14ac:dyDescent="0.3">
      <c r="A1170" s="75"/>
      <c r="B1170" s="13"/>
      <c r="C1170" s="14" t="s">
        <v>1714</v>
      </c>
      <c r="D1170" s="12">
        <v>1</v>
      </c>
      <c r="E1170" s="15">
        <f>SUM(F1168:F1169)</f>
        <v>2568.9</v>
      </c>
      <c r="F1170" s="15">
        <f>ROUND(D1170*E1170,2)</f>
        <v>2568.9</v>
      </c>
      <c r="G1170" s="12">
        <v>1</v>
      </c>
      <c r="H1170" s="15">
        <f>SUM(I1168:I1169)</f>
        <v>0</v>
      </c>
      <c r="I1170" s="15">
        <f>ROUND(G1170*H1170,2)</f>
        <v>0</v>
      </c>
      <c r="J1170" s="73" t="str">
        <f t="shared" si="429"/>
        <v/>
      </c>
    </row>
    <row r="1171" spans="1:10" x14ac:dyDescent="0.3">
      <c r="A1171" s="66" t="s">
        <v>1715</v>
      </c>
      <c r="B1171" s="19" t="s">
        <v>5</v>
      </c>
      <c r="C1171" s="20" t="s">
        <v>1716</v>
      </c>
      <c r="D1171" s="21">
        <f t="shared" ref="D1171:I1171" si="459">D1173</f>
        <v>1</v>
      </c>
      <c r="E1171" s="21">
        <f t="shared" si="459"/>
        <v>3531.03</v>
      </c>
      <c r="F1171" s="21">
        <f t="shared" si="459"/>
        <v>3531.03</v>
      </c>
      <c r="G1171" s="21">
        <f t="shared" si="459"/>
        <v>1</v>
      </c>
      <c r="H1171" s="21">
        <f t="shared" si="459"/>
        <v>0</v>
      </c>
      <c r="I1171" s="21">
        <f t="shared" si="459"/>
        <v>0</v>
      </c>
      <c r="J1171" s="73" t="str">
        <f t="shared" si="429"/>
        <v/>
      </c>
    </row>
    <row r="1172" spans="1:10" x14ac:dyDescent="0.3">
      <c r="A1172" s="57" t="s">
        <v>1717</v>
      </c>
      <c r="B1172" s="10" t="s">
        <v>10</v>
      </c>
      <c r="C1172" s="11" t="s">
        <v>1718</v>
      </c>
      <c r="D1172" s="12">
        <v>1</v>
      </c>
      <c r="E1172" s="12">
        <v>3531.03</v>
      </c>
      <c r="F1172" s="12">
        <f>ROUND(D1172*E1172,2)</f>
        <v>3531.03</v>
      </c>
      <c r="G1172" s="60">
        <f t="shared" ref="G1172" si="460">D1172</f>
        <v>1</v>
      </c>
      <c r="H1172" s="74"/>
      <c r="I1172" s="12">
        <f>ROUND(G1172*H1172,2)</f>
        <v>0</v>
      </c>
      <c r="J1172" s="73" t="str">
        <f t="shared" ref="J1172:J1235" si="461">IF(AND(H1172&lt;&gt;"",H1172&gt;E1172),"VALOR MAYOR DEL PERMITIDO","")</f>
        <v/>
      </c>
    </row>
    <row r="1173" spans="1:10" x14ac:dyDescent="0.3">
      <c r="A1173" s="75"/>
      <c r="B1173" s="13"/>
      <c r="C1173" s="14" t="s">
        <v>1719</v>
      </c>
      <c r="D1173" s="12">
        <v>1</v>
      </c>
      <c r="E1173" s="15">
        <f>F1172</f>
        <v>3531.03</v>
      </c>
      <c r="F1173" s="15">
        <f>ROUND(D1173*E1173,2)</f>
        <v>3531.03</v>
      </c>
      <c r="G1173" s="12">
        <v>1</v>
      </c>
      <c r="H1173" s="15">
        <f>I1172</f>
        <v>0</v>
      </c>
      <c r="I1173" s="15">
        <f>ROUND(G1173*H1173,2)</f>
        <v>0</v>
      </c>
      <c r="J1173" s="73" t="str">
        <f t="shared" si="461"/>
        <v/>
      </c>
    </row>
    <row r="1174" spans="1:10" x14ac:dyDescent="0.3">
      <c r="A1174" s="66" t="s">
        <v>1720</v>
      </c>
      <c r="B1174" s="19" t="s">
        <v>5</v>
      </c>
      <c r="C1174" s="20" t="s">
        <v>1721</v>
      </c>
      <c r="D1174" s="21">
        <f t="shared" ref="D1174:I1174" si="462">D1176</f>
        <v>1</v>
      </c>
      <c r="E1174" s="21">
        <f t="shared" si="462"/>
        <v>413.08</v>
      </c>
      <c r="F1174" s="21">
        <f t="shared" si="462"/>
        <v>413.08</v>
      </c>
      <c r="G1174" s="21">
        <f t="shared" si="462"/>
        <v>1</v>
      </c>
      <c r="H1174" s="21">
        <f t="shared" si="462"/>
        <v>0</v>
      </c>
      <c r="I1174" s="21">
        <f t="shared" si="462"/>
        <v>0</v>
      </c>
      <c r="J1174" s="73" t="str">
        <f t="shared" si="461"/>
        <v/>
      </c>
    </row>
    <row r="1175" spans="1:10" x14ac:dyDescent="0.3">
      <c r="A1175" s="57" t="s">
        <v>1722</v>
      </c>
      <c r="B1175" s="10" t="s">
        <v>10</v>
      </c>
      <c r="C1175" s="11" t="s">
        <v>1723</v>
      </c>
      <c r="D1175" s="12">
        <v>1</v>
      </c>
      <c r="E1175" s="12">
        <v>413.08</v>
      </c>
      <c r="F1175" s="12">
        <f>ROUND(D1175*E1175,2)</f>
        <v>413.08</v>
      </c>
      <c r="G1175" s="60">
        <f t="shared" ref="G1175" si="463">D1175</f>
        <v>1</v>
      </c>
      <c r="H1175" s="74"/>
      <c r="I1175" s="12">
        <f>ROUND(G1175*H1175,2)</f>
        <v>0</v>
      </c>
      <c r="J1175" s="73" t="str">
        <f t="shared" si="461"/>
        <v/>
      </c>
    </row>
    <row r="1176" spans="1:10" x14ac:dyDescent="0.3">
      <c r="A1176" s="75"/>
      <c r="B1176" s="13"/>
      <c r="C1176" s="14" t="s">
        <v>1724</v>
      </c>
      <c r="D1176" s="12">
        <v>1</v>
      </c>
      <c r="E1176" s="15">
        <f>F1175</f>
        <v>413.08</v>
      </c>
      <c r="F1176" s="15">
        <f>ROUND(D1176*E1176,2)</f>
        <v>413.08</v>
      </c>
      <c r="G1176" s="12">
        <v>1</v>
      </c>
      <c r="H1176" s="15">
        <f>I1175</f>
        <v>0</v>
      </c>
      <c r="I1176" s="15">
        <f>ROUND(G1176*H1176,2)</f>
        <v>0</v>
      </c>
      <c r="J1176" s="73" t="str">
        <f t="shared" si="461"/>
        <v/>
      </c>
    </row>
    <row r="1177" spans="1:10" x14ac:dyDescent="0.3">
      <c r="A1177" s="66" t="s">
        <v>1725</v>
      </c>
      <c r="B1177" s="19" t="s">
        <v>5</v>
      </c>
      <c r="C1177" s="20" t="s">
        <v>1726</v>
      </c>
      <c r="D1177" s="21">
        <f t="shared" ref="D1177:I1177" si="464">D1179</f>
        <v>1</v>
      </c>
      <c r="E1177" s="21">
        <f t="shared" si="464"/>
        <v>430.95</v>
      </c>
      <c r="F1177" s="21">
        <f t="shared" si="464"/>
        <v>430.95</v>
      </c>
      <c r="G1177" s="21">
        <f t="shared" si="464"/>
        <v>1</v>
      </c>
      <c r="H1177" s="21">
        <f t="shared" si="464"/>
        <v>0</v>
      </c>
      <c r="I1177" s="21">
        <f t="shared" si="464"/>
        <v>0</v>
      </c>
      <c r="J1177" s="73" t="str">
        <f t="shared" si="461"/>
        <v/>
      </c>
    </row>
    <row r="1178" spans="1:10" x14ac:dyDescent="0.3">
      <c r="A1178" s="57" t="s">
        <v>1727</v>
      </c>
      <c r="B1178" s="10" t="s">
        <v>10</v>
      </c>
      <c r="C1178" s="11" t="s">
        <v>1728</v>
      </c>
      <c r="D1178" s="12">
        <v>1</v>
      </c>
      <c r="E1178" s="12">
        <v>430.95</v>
      </c>
      <c r="F1178" s="12">
        <f>ROUND(D1178*E1178,2)</f>
        <v>430.95</v>
      </c>
      <c r="G1178" s="60">
        <f t="shared" ref="G1178" si="465">D1178</f>
        <v>1</v>
      </c>
      <c r="H1178" s="74"/>
      <c r="I1178" s="12">
        <f>ROUND(G1178*H1178,2)</f>
        <v>0</v>
      </c>
      <c r="J1178" s="73" t="str">
        <f t="shared" si="461"/>
        <v/>
      </c>
    </row>
    <row r="1179" spans="1:10" x14ac:dyDescent="0.3">
      <c r="A1179" s="75"/>
      <c r="B1179" s="13"/>
      <c r="C1179" s="14" t="s">
        <v>1729</v>
      </c>
      <c r="D1179" s="12">
        <v>1</v>
      </c>
      <c r="E1179" s="15">
        <f>F1178</f>
        <v>430.95</v>
      </c>
      <c r="F1179" s="15">
        <f>ROUND(D1179*E1179,2)</f>
        <v>430.95</v>
      </c>
      <c r="G1179" s="12">
        <v>1</v>
      </c>
      <c r="H1179" s="15">
        <f>I1178</f>
        <v>0</v>
      </c>
      <c r="I1179" s="15">
        <f>ROUND(G1179*H1179,2)</f>
        <v>0</v>
      </c>
      <c r="J1179" s="73" t="str">
        <f t="shared" si="461"/>
        <v/>
      </c>
    </row>
    <row r="1180" spans="1:10" x14ac:dyDescent="0.3">
      <c r="A1180" s="75"/>
      <c r="B1180" s="13"/>
      <c r="C1180" s="14" t="s">
        <v>1730</v>
      </c>
      <c r="D1180" s="12">
        <v>1</v>
      </c>
      <c r="E1180" s="15">
        <f>F1159+F1163+F1167+F1171+F1174+F1177</f>
        <v>8866.58</v>
      </c>
      <c r="F1180" s="15">
        <f>ROUND(D1180*E1180,2)</f>
        <v>8866.58</v>
      </c>
      <c r="G1180" s="12">
        <v>1</v>
      </c>
      <c r="H1180" s="15">
        <f>I1159+I1163+I1167+I1171+I1174+I1177</f>
        <v>0</v>
      </c>
      <c r="I1180" s="15">
        <f>ROUND(G1180*H1180,2)</f>
        <v>0</v>
      </c>
      <c r="J1180" s="73" t="str">
        <f t="shared" si="461"/>
        <v/>
      </c>
    </row>
    <row r="1181" spans="1:10" x14ac:dyDescent="0.3">
      <c r="A1181" s="75"/>
      <c r="B1181" s="13"/>
      <c r="C1181" s="14" t="s">
        <v>1731</v>
      </c>
      <c r="D1181" s="12">
        <v>1</v>
      </c>
      <c r="E1181" s="15">
        <f>F1133+F1158</f>
        <v>28246.22</v>
      </c>
      <c r="F1181" s="15">
        <f>ROUND(D1181*E1181,2)</f>
        <v>28246.22</v>
      </c>
      <c r="G1181" s="12">
        <v>1</v>
      </c>
      <c r="H1181" s="15">
        <f>I1133+I1158</f>
        <v>0</v>
      </c>
      <c r="I1181" s="15">
        <f>ROUND(G1181*H1181,2)</f>
        <v>0</v>
      </c>
      <c r="J1181" s="73" t="str">
        <f t="shared" si="461"/>
        <v/>
      </c>
    </row>
    <row r="1182" spans="1:10" x14ac:dyDescent="0.3">
      <c r="A1182" s="64" t="s">
        <v>1732</v>
      </c>
      <c r="B1182" s="7" t="s">
        <v>5</v>
      </c>
      <c r="C1182" s="8" t="s">
        <v>1733</v>
      </c>
      <c r="D1182" s="9">
        <f t="shared" ref="D1182:I1182" si="466">D1191</f>
        <v>1</v>
      </c>
      <c r="E1182" s="9">
        <f t="shared" si="466"/>
        <v>38901.9</v>
      </c>
      <c r="F1182" s="9">
        <f t="shared" si="466"/>
        <v>38901.9</v>
      </c>
      <c r="G1182" s="9">
        <f t="shared" si="466"/>
        <v>1</v>
      </c>
      <c r="H1182" s="9">
        <f t="shared" si="466"/>
        <v>0</v>
      </c>
      <c r="I1182" s="9">
        <f t="shared" si="466"/>
        <v>0</v>
      </c>
      <c r="J1182" s="73" t="str">
        <f t="shared" si="461"/>
        <v/>
      </c>
    </row>
    <row r="1183" spans="1:10" x14ac:dyDescent="0.3">
      <c r="A1183" s="57" t="s">
        <v>1734</v>
      </c>
      <c r="B1183" s="10" t="s">
        <v>10</v>
      </c>
      <c r="C1183" s="11" t="s">
        <v>1735</v>
      </c>
      <c r="D1183" s="12">
        <v>4</v>
      </c>
      <c r="E1183" s="12">
        <v>469.5</v>
      </c>
      <c r="F1183" s="12">
        <f t="shared" ref="F1183:F1192" si="467">ROUND(D1183*E1183,2)</f>
        <v>1878</v>
      </c>
      <c r="G1183" s="60">
        <f t="shared" ref="G1183:G1190" si="468">D1183</f>
        <v>4</v>
      </c>
      <c r="H1183" s="74"/>
      <c r="I1183" s="12">
        <f t="shared" ref="I1183:I1192" si="469">ROUND(G1183*H1183,2)</f>
        <v>0</v>
      </c>
      <c r="J1183" s="73" t="str">
        <f t="shared" si="461"/>
        <v/>
      </c>
    </row>
    <row r="1184" spans="1:10" ht="20.399999999999999" x14ac:dyDescent="0.3">
      <c r="A1184" s="57" t="s">
        <v>1736</v>
      </c>
      <c r="B1184" s="10" t="s">
        <v>1452</v>
      </c>
      <c r="C1184" s="11" t="s">
        <v>1737</v>
      </c>
      <c r="D1184" s="12">
        <v>0.08</v>
      </c>
      <c r="E1184" s="12">
        <v>11302.02</v>
      </c>
      <c r="F1184" s="12">
        <f t="shared" si="467"/>
        <v>904.16</v>
      </c>
      <c r="G1184" s="60">
        <f t="shared" si="468"/>
        <v>0.08</v>
      </c>
      <c r="H1184" s="74"/>
      <c r="I1184" s="12">
        <f t="shared" si="469"/>
        <v>0</v>
      </c>
      <c r="J1184" s="73" t="str">
        <f t="shared" si="461"/>
        <v/>
      </c>
    </row>
    <row r="1185" spans="1:10" x14ac:dyDescent="0.3">
      <c r="A1185" s="57" t="s">
        <v>1738</v>
      </c>
      <c r="B1185" s="10" t="s">
        <v>10</v>
      </c>
      <c r="C1185" s="11" t="s">
        <v>1739</v>
      </c>
      <c r="D1185" s="12">
        <v>9</v>
      </c>
      <c r="E1185" s="12">
        <v>641.91</v>
      </c>
      <c r="F1185" s="12">
        <f t="shared" si="467"/>
        <v>5777.19</v>
      </c>
      <c r="G1185" s="60">
        <f t="shared" si="468"/>
        <v>9</v>
      </c>
      <c r="H1185" s="74"/>
      <c r="I1185" s="12">
        <f t="shared" si="469"/>
        <v>0</v>
      </c>
      <c r="J1185" s="73" t="str">
        <f t="shared" si="461"/>
        <v/>
      </c>
    </row>
    <row r="1186" spans="1:10" ht="20.399999999999999" x14ac:dyDescent="0.3">
      <c r="A1186" s="57" t="s">
        <v>1740</v>
      </c>
      <c r="B1186" s="10" t="s">
        <v>10</v>
      </c>
      <c r="C1186" s="11" t="s">
        <v>1741</v>
      </c>
      <c r="D1186" s="12">
        <v>20</v>
      </c>
      <c r="E1186" s="12">
        <v>244.73</v>
      </c>
      <c r="F1186" s="12">
        <f t="shared" si="467"/>
        <v>4894.6000000000004</v>
      </c>
      <c r="G1186" s="60">
        <f t="shared" si="468"/>
        <v>20</v>
      </c>
      <c r="H1186" s="74"/>
      <c r="I1186" s="12">
        <f t="shared" si="469"/>
        <v>0</v>
      </c>
      <c r="J1186" s="73" t="str">
        <f t="shared" si="461"/>
        <v/>
      </c>
    </row>
    <row r="1187" spans="1:10" ht="20.399999999999999" x14ac:dyDescent="0.3">
      <c r="A1187" s="57" t="s">
        <v>1578</v>
      </c>
      <c r="B1187" s="10" t="s">
        <v>10</v>
      </c>
      <c r="C1187" s="11" t="s">
        <v>1579</v>
      </c>
      <c r="D1187" s="12">
        <v>7</v>
      </c>
      <c r="E1187" s="12">
        <v>1283.83</v>
      </c>
      <c r="F1187" s="12">
        <f t="shared" si="467"/>
        <v>8986.81</v>
      </c>
      <c r="G1187" s="60">
        <f t="shared" si="468"/>
        <v>7</v>
      </c>
      <c r="H1187" s="74"/>
      <c r="I1187" s="12">
        <f t="shared" si="469"/>
        <v>0</v>
      </c>
      <c r="J1187" s="73" t="str">
        <f t="shared" si="461"/>
        <v/>
      </c>
    </row>
    <row r="1188" spans="1:10" ht="20.399999999999999" x14ac:dyDescent="0.3">
      <c r="A1188" s="57" t="s">
        <v>1742</v>
      </c>
      <c r="B1188" s="10" t="s">
        <v>1452</v>
      </c>
      <c r="C1188" s="11" t="s">
        <v>1743</v>
      </c>
      <c r="D1188" s="12">
        <v>20.6</v>
      </c>
      <c r="E1188" s="12">
        <v>398.55</v>
      </c>
      <c r="F1188" s="12">
        <f t="shared" si="467"/>
        <v>8210.1299999999992</v>
      </c>
      <c r="G1188" s="60">
        <f t="shared" si="468"/>
        <v>20.6</v>
      </c>
      <c r="H1188" s="74"/>
      <c r="I1188" s="12">
        <f t="shared" si="469"/>
        <v>0</v>
      </c>
      <c r="J1188" s="73" t="str">
        <f t="shared" si="461"/>
        <v/>
      </c>
    </row>
    <row r="1189" spans="1:10" x14ac:dyDescent="0.3">
      <c r="A1189" s="57" t="s">
        <v>1583</v>
      </c>
      <c r="B1189" s="10" t="s">
        <v>10</v>
      </c>
      <c r="C1189" s="11" t="s">
        <v>1584</v>
      </c>
      <c r="D1189" s="12">
        <v>15</v>
      </c>
      <c r="E1189" s="12">
        <v>441.89</v>
      </c>
      <c r="F1189" s="12">
        <f t="shared" si="467"/>
        <v>6628.35</v>
      </c>
      <c r="G1189" s="60">
        <f t="shared" si="468"/>
        <v>15</v>
      </c>
      <c r="H1189" s="74"/>
      <c r="I1189" s="12">
        <f t="shared" si="469"/>
        <v>0</v>
      </c>
      <c r="J1189" s="73" t="str">
        <f t="shared" si="461"/>
        <v/>
      </c>
    </row>
    <row r="1190" spans="1:10" x14ac:dyDescent="0.3">
      <c r="A1190" s="57" t="s">
        <v>1585</v>
      </c>
      <c r="B1190" s="10" t="s">
        <v>10</v>
      </c>
      <c r="C1190" s="11" t="s">
        <v>1586</v>
      </c>
      <c r="D1190" s="12">
        <v>1</v>
      </c>
      <c r="E1190" s="12">
        <v>1622.66</v>
      </c>
      <c r="F1190" s="12">
        <f t="shared" si="467"/>
        <v>1622.66</v>
      </c>
      <c r="G1190" s="60">
        <f t="shared" si="468"/>
        <v>1</v>
      </c>
      <c r="H1190" s="74"/>
      <c r="I1190" s="12">
        <f t="shared" si="469"/>
        <v>0</v>
      </c>
      <c r="J1190" s="73" t="str">
        <f t="shared" si="461"/>
        <v/>
      </c>
    </row>
    <row r="1191" spans="1:10" x14ac:dyDescent="0.3">
      <c r="A1191" s="75"/>
      <c r="B1191" s="13"/>
      <c r="C1191" s="14" t="s">
        <v>1744</v>
      </c>
      <c r="D1191" s="12">
        <v>1</v>
      </c>
      <c r="E1191" s="15">
        <f>SUM(F1183:F1190)</f>
        <v>38901.9</v>
      </c>
      <c r="F1191" s="15">
        <f t="shared" si="467"/>
        <v>38901.9</v>
      </c>
      <c r="G1191" s="12">
        <v>1</v>
      </c>
      <c r="H1191" s="15">
        <f>SUM(I1183:I1190)</f>
        <v>0</v>
      </c>
      <c r="I1191" s="15">
        <f t="shared" si="469"/>
        <v>0</v>
      </c>
      <c r="J1191" s="73" t="str">
        <f t="shared" si="461"/>
        <v/>
      </c>
    </row>
    <row r="1192" spans="1:10" x14ac:dyDescent="0.3">
      <c r="A1192" s="75"/>
      <c r="B1192" s="13"/>
      <c r="C1192" s="14" t="s">
        <v>1745</v>
      </c>
      <c r="D1192" s="25">
        <v>1</v>
      </c>
      <c r="E1192" s="15">
        <f>F977+F984+F1002+F1007+F1015+F1019+F1024+F1030+F1049+F1094+F1117+F1132+F1182</f>
        <v>1259230.1200000001</v>
      </c>
      <c r="F1192" s="15">
        <f t="shared" si="467"/>
        <v>1259230.1200000001</v>
      </c>
      <c r="G1192" s="25">
        <v>1</v>
      </c>
      <c r="H1192" s="15">
        <f>I977+I984+I1002+I1007+I1015+I1019+I1024+I1030+I1049+I1094+I1117+I1132+I1182</f>
        <v>0</v>
      </c>
      <c r="I1192" s="15">
        <f t="shared" si="469"/>
        <v>0</v>
      </c>
      <c r="J1192" s="73" t="str">
        <f t="shared" si="461"/>
        <v/>
      </c>
    </row>
    <row r="1193" spans="1:10" x14ac:dyDescent="0.3">
      <c r="A1193" s="63" t="s">
        <v>1746</v>
      </c>
      <c r="B1193" s="3" t="s">
        <v>5</v>
      </c>
      <c r="C1193" s="4" t="s">
        <v>1747</v>
      </c>
      <c r="D1193" s="5">
        <f t="shared" ref="D1193:I1193" si="470">D1203</f>
        <v>1</v>
      </c>
      <c r="E1193" s="6">
        <f t="shared" si="470"/>
        <v>1128100.1299999999</v>
      </c>
      <c r="F1193" s="6">
        <f t="shared" si="470"/>
        <v>1128100.1299999999</v>
      </c>
      <c r="G1193" s="5">
        <f t="shared" si="470"/>
        <v>1</v>
      </c>
      <c r="H1193" s="6">
        <f t="shared" si="470"/>
        <v>0</v>
      </c>
      <c r="I1193" s="6">
        <f t="shared" si="470"/>
        <v>0</v>
      </c>
      <c r="J1193" s="73" t="str">
        <f t="shared" si="461"/>
        <v/>
      </c>
    </row>
    <row r="1194" spans="1:10" x14ac:dyDescent="0.3">
      <c r="A1194" s="57" t="s">
        <v>1748</v>
      </c>
      <c r="B1194" s="10" t="s">
        <v>22</v>
      </c>
      <c r="C1194" s="11" t="s">
        <v>1749</v>
      </c>
      <c r="D1194" s="12">
        <v>2496.9</v>
      </c>
      <c r="E1194" s="12">
        <v>30.74</v>
      </c>
      <c r="F1194" s="12">
        <f t="shared" ref="F1194:F1203" si="471">ROUND(D1194*E1194,2)</f>
        <v>76754.710000000006</v>
      </c>
      <c r="G1194" s="60">
        <f t="shared" ref="G1194:G1202" si="472">D1194</f>
        <v>2496.9</v>
      </c>
      <c r="H1194" s="74"/>
      <c r="I1194" s="12">
        <f t="shared" ref="I1194:I1203" si="473">ROUND(G1194*H1194,2)</f>
        <v>0</v>
      </c>
      <c r="J1194" s="73" t="str">
        <f t="shared" si="461"/>
        <v/>
      </c>
    </row>
    <row r="1195" spans="1:10" x14ac:dyDescent="0.3">
      <c r="A1195" s="57" t="s">
        <v>1750</v>
      </c>
      <c r="B1195" s="10" t="s">
        <v>475</v>
      </c>
      <c r="C1195" s="11" t="s">
        <v>1751</v>
      </c>
      <c r="D1195" s="12">
        <v>2497.94</v>
      </c>
      <c r="E1195" s="12">
        <v>39.46</v>
      </c>
      <c r="F1195" s="12">
        <f t="shared" si="471"/>
        <v>98568.71</v>
      </c>
      <c r="G1195" s="60">
        <f t="shared" si="472"/>
        <v>2497.94</v>
      </c>
      <c r="H1195" s="74"/>
      <c r="I1195" s="12">
        <f t="shared" si="473"/>
        <v>0</v>
      </c>
      <c r="J1195" s="73" t="str">
        <f t="shared" si="461"/>
        <v/>
      </c>
    </row>
    <row r="1196" spans="1:10" x14ac:dyDescent="0.3">
      <c r="A1196" s="57" t="s">
        <v>1752</v>
      </c>
      <c r="B1196" s="10" t="s">
        <v>475</v>
      </c>
      <c r="C1196" s="11" t="s">
        <v>1753</v>
      </c>
      <c r="D1196" s="12">
        <v>3535.73</v>
      </c>
      <c r="E1196" s="12">
        <v>58.97</v>
      </c>
      <c r="F1196" s="12">
        <f t="shared" si="471"/>
        <v>208502</v>
      </c>
      <c r="G1196" s="60">
        <f t="shared" si="472"/>
        <v>3535.73</v>
      </c>
      <c r="H1196" s="74"/>
      <c r="I1196" s="12">
        <f t="shared" si="473"/>
        <v>0</v>
      </c>
      <c r="J1196" s="73" t="str">
        <f t="shared" si="461"/>
        <v/>
      </c>
    </row>
    <row r="1197" spans="1:10" x14ac:dyDescent="0.3">
      <c r="A1197" s="57" t="s">
        <v>1754</v>
      </c>
      <c r="B1197" s="10" t="s">
        <v>475</v>
      </c>
      <c r="C1197" s="11" t="s">
        <v>1755</v>
      </c>
      <c r="D1197" s="12">
        <v>5051.04</v>
      </c>
      <c r="E1197" s="12">
        <v>145.59</v>
      </c>
      <c r="F1197" s="12">
        <f t="shared" si="471"/>
        <v>735380.91</v>
      </c>
      <c r="G1197" s="60">
        <f t="shared" si="472"/>
        <v>5051.04</v>
      </c>
      <c r="H1197" s="74"/>
      <c r="I1197" s="12">
        <f t="shared" si="473"/>
        <v>0</v>
      </c>
      <c r="J1197" s="73" t="str">
        <f t="shared" si="461"/>
        <v/>
      </c>
    </row>
    <row r="1198" spans="1:10" x14ac:dyDescent="0.3">
      <c r="A1198" s="57" t="s">
        <v>1756</v>
      </c>
      <c r="B1198" s="10" t="s">
        <v>475</v>
      </c>
      <c r="C1198" s="11" t="s">
        <v>1757</v>
      </c>
      <c r="D1198" s="12">
        <v>10.5</v>
      </c>
      <c r="E1198" s="12">
        <v>415.32</v>
      </c>
      <c r="F1198" s="12">
        <f t="shared" si="471"/>
        <v>4360.8599999999997</v>
      </c>
      <c r="G1198" s="60">
        <f t="shared" si="472"/>
        <v>10.5</v>
      </c>
      <c r="H1198" s="74"/>
      <c r="I1198" s="12">
        <f t="shared" si="473"/>
        <v>0</v>
      </c>
      <c r="J1198" s="73" t="str">
        <f t="shared" si="461"/>
        <v/>
      </c>
    </row>
    <row r="1199" spans="1:10" x14ac:dyDescent="0.3">
      <c r="A1199" s="57" t="s">
        <v>1758</v>
      </c>
      <c r="B1199" s="10" t="s">
        <v>22</v>
      </c>
      <c r="C1199" s="11" t="s">
        <v>1759</v>
      </c>
      <c r="D1199" s="12">
        <v>2987</v>
      </c>
      <c r="E1199" s="12">
        <v>2.68</v>
      </c>
      <c r="F1199" s="12">
        <f t="shared" si="471"/>
        <v>8005.16</v>
      </c>
      <c r="G1199" s="60">
        <f t="shared" si="472"/>
        <v>2987</v>
      </c>
      <c r="H1199" s="74"/>
      <c r="I1199" s="12">
        <f t="shared" si="473"/>
        <v>0</v>
      </c>
      <c r="J1199" s="73" t="str">
        <f t="shared" si="461"/>
        <v/>
      </c>
    </row>
    <row r="1200" spans="1:10" x14ac:dyDescent="0.3">
      <c r="A1200" s="57" t="s">
        <v>1760</v>
      </c>
      <c r="B1200" s="10" t="s">
        <v>10</v>
      </c>
      <c r="C1200" s="11" t="s">
        <v>1761</v>
      </c>
      <c r="D1200" s="12">
        <v>48</v>
      </c>
      <c r="E1200" s="12">
        <v>39.93</v>
      </c>
      <c r="F1200" s="12">
        <f t="shared" si="471"/>
        <v>1916.64</v>
      </c>
      <c r="G1200" s="60">
        <f t="shared" si="472"/>
        <v>48</v>
      </c>
      <c r="H1200" s="74"/>
      <c r="I1200" s="12">
        <f t="shared" si="473"/>
        <v>0</v>
      </c>
      <c r="J1200" s="73" t="str">
        <f t="shared" si="461"/>
        <v/>
      </c>
    </row>
    <row r="1201" spans="1:10" x14ac:dyDescent="0.3">
      <c r="A1201" s="57" t="s">
        <v>1762</v>
      </c>
      <c r="B1201" s="10" t="s">
        <v>475</v>
      </c>
      <c r="C1201" s="11" t="s">
        <v>1763</v>
      </c>
      <c r="D1201" s="12">
        <v>210.46</v>
      </c>
      <c r="E1201" s="12">
        <v>-104.33</v>
      </c>
      <c r="F1201" s="12">
        <f t="shared" si="471"/>
        <v>-21957.29</v>
      </c>
      <c r="G1201" s="60">
        <f t="shared" si="472"/>
        <v>210.46</v>
      </c>
      <c r="H1201" s="74"/>
      <c r="I1201" s="12">
        <f t="shared" si="473"/>
        <v>0</v>
      </c>
      <c r="J1201" s="73" t="str">
        <f t="shared" si="461"/>
        <v/>
      </c>
    </row>
    <row r="1202" spans="1:10" x14ac:dyDescent="0.3">
      <c r="A1202" s="57" t="s">
        <v>1764</v>
      </c>
      <c r="B1202" s="10" t="s">
        <v>10</v>
      </c>
      <c r="C1202" s="11" t="s">
        <v>1765</v>
      </c>
      <c r="D1202" s="12">
        <v>8243</v>
      </c>
      <c r="E1202" s="12">
        <v>2.0099999999999998</v>
      </c>
      <c r="F1202" s="12">
        <f t="shared" si="471"/>
        <v>16568.43</v>
      </c>
      <c r="G1202" s="60">
        <f t="shared" si="472"/>
        <v>8243</v>
      </c>
      <c r="H1202" s="74"/>
      <c r="I1202" s="12">
        <f t="shared" si="473"/>
        <v>0</v>
      </c>
      <c r="J1202" s="73" t="str">
        <f t="shared" si="461"/>
        <v/>
      </c>
    </row>
    <row r="1203" spans="1:10" x14ac:dyDescent="0.3">
      <c r="A1203" s="75"/>
      <c r="B1203" s="13"/>
      <c r="C1203" s="14" t="s">
        <v>1766</v>
      </c>
      <c r="D1203" s="25">
        <v>1</v>
      </c>
      <c r="E1203" s="15">
        <f>SUM(F1194:F1202)</f>
        <v>1128100.1299999999</v>
      </c>
      <c r="F1203" s="15">
        <f t="shared" si="471"/>
        <v>1128100.1299999999</v>
      </c>
      <c r="G1203" s="25">
        <v>1</v>
      </c>
      <c r="H1203" s="15">
        <f>SUM(I1194:I1202)</f>
        <v>0</v>
      </c>
      <c r="I1203" s="15">
        <f t="shared" si="473"/>
        <v>0</v>
      </c>
      <c r="J1203" s="73" t="str">
        <f t="shared" si="461"/>
        <v/>
      </c>
    </row>
    <row r="1204" spans="1:10" x14ac:dyDescent="0.3">
      <c r="A1204" s="63" t="s">
        <v>1767</v>
      </c>
      <c r="B1204" s="3" t="s">
        <v>5</v>
      </c>
      <c r="C1204" s="4" t="s">
        <v>1768</v>
      </c>
      <c r="D1204" s="5">
        <f t="shared" ref="D1204:I1204" si="474">D1301</f>
        <v>1</v>
      </c>
      <c r="E1204" s="6">
        <f t="shared" si="474"/>
        <v>296141.46000000002</v>
      </c>
      <c r="F1204" s="6">
        <f t="shared" si="474"/>
        <v>296141.46000000002</v>
      </c>
      <c r="G1204" s="5">
        <f t="shared" si="474"/>
        <v>1</v>
      </c>
      <c r="H1204" s="6">
        <f t="shared" si="474"/>
        <v>5300</v>
      </c>
      <c r="I1204" s="6">
        <f t="shared" si="474"/>
        <v>5300</v>
      </c>
      <c r="J1204" s="73" t="str">
        <f t="shared" si="461"/>
        <v/>
      </c>
    </row>
    <row r="1205" spans="1:10" x14ac:dyDescent="0.3">
      <c r="A1205" s="64" t="s">
        <v>1769</v>
      </c>
      <c r="B1205" s="7" t="s">
        <v>5</v>
      </c>
      <c r="C1205" s="8" t="s">
        <v>1770</v>
      </c>
      <c r="D1205" s="9">
        <f t="shared" ref="D1205:I1205" si="475">D1211</f>
        <v>1</v>
      </c>
      <c r="E1205" s="9">
        <f t="shared" si="475"/>
        <v>11924.75</v>
      </c>
      <c r="F1205" s="9">
        <f t="shared" si="475"/>
        <v>11924.75</v>
      </c>
      <c r="G1205" s="9">
        <f t="shared" si="475"/>
        <v>1</v>
      </c>
      <c r="H1205" s="9">
        <f t="shared" si="475"/>
        <v>0</v>
      </c>
      <c r="I1205" s="9">
        <f t="shared" si="475"/>
        <v>0</v>
      </c>
      <c r="J1205" s="73" t="str">
        <f t="shared" si="461"/>
        <v/>
      </c>
    </row>
    <row r="1206" spans="1:10" x14ac:dyDescent="0.3">
      <c r="A1206" s="57" t="s">
        <v>1771</v>
      </c>
      <c r="B1206" s="10" t="s">
        <v>22</v>
      </c>
      <c r="C1206" s="11" t="s">
        <v>1772</v>
      </c>
      <c r="D1206" s="12">
        <v>200</v>
      </c>
      <c r="E1206" s="12">
        <v>8.52</v>
      </c>
      <c r="F1206" s="12">
        <f t="shared" ref="F1206:F1211" si="476">ROUND(D1206*E1206,2)</f>
        <v>1704</v>
      </c>
      <c r="G1206" s="60">
        <f t="shared" ref="G1206:G1210" si="477">D1206</f>
        <v>200</v>
      </c>
      <c r="H1206" s="74"/>
      <c r="I1206" s="12">
        <f t="shared" ref="I1206:I1211" si="478">ROUND(G1206*H1206,2)</f>
        <v>0</v>
      </c>
      <c r="J1206" s="73" t="str">
        <f t="shared" si="461"/>
        <v/>
      </c>
    </row>
    <row r="1207" spans="1:10" x14ac:dyDescent="0.3">
      <c r="A1207" s="57" t="s">
        <v>14</v>
      </c>
      <c r="B1207" s="10" t="s">
        <v>10</v>
      </c>
      <c r="C1207" s="11" t="s">
        <v>15</v>
      </c>
      <c r="D1207" s="12">
        <v>2</v>
      </c>
      <c r="E1207" s="12">
        <v>113.35</v>
      </c>
      <c r="F1207" s="12">
        <f t="shared" si="476"/>
        <v>226.7</v>
      </c>
      <c r="G1207" s="60">
        <f t="shared" si="477"/>
        <v>2</v>
      </c>
      <c r="H1207" s="74"/>
      <c r="I1207" s="12">
        <f t="shared" si="478"/>
        <v>0</v>
      </c>
      <c r="J1207" s="73" t="str">
        <f t="shared" si="461"/>
        <v/>
      </c>
    </row>
    <row r="1208" spans="1:10" x14ac:dyDescent="0.3">
      <c r="A1208" s="57" t="s">
        <v>1773</v>
      </c>
      <c r="B1208" s="10" t="s">
        <v>10</v>
      </c>
      <c r="C1208" s="11" t="s">
        <v>1774</v>
      </c>
      <c r="D1208" s="12">
        <v>1</v>
      </c>
      <c r="E1208" s="12">
        <v>3331.35</v>
      </c>
      <c r="F1208" s="12">
        <f t="shared" si="476"/>
        <v>3331.35</v>
      </c>
      <c r="G1208" s="60">
        <f t="shared" si="477"/>
        <v>1</v>
      </c>
      <c r="H1208" s="74"/>
      <c r="I1208" s="12">
        <f t="shared" si="478"/>
        <v>0</v>
      </c>
      <c r="J1208" s="73" t="str">
        <f t="shared" si="461"/>
        <v/>
      </c>
    </row>
    <row r="1209" spans="1:10" ht="20.399999999999999" x14ac:dyDescent="0.3">
      <c r="A1209" s="57" t="s">
        <v>1775</v>
      </c>
      <c r="B1209" s="10" t="s">
        <v>10</v>
      </c>
      <c r="C1209" s="11" t="s">
        <v>1776</v>
      </c>
      <c r="D1209" s="12">
        <v>1</v>
      </c>
      <c r="E1209" s="12">
        <v>3331.35</v>
      </c>
      <c r="F1209" s="12">
        <f t="shared" si="476"/>
        <v>3331.35</v>
      </c>
      <c r="G1209" s="60">
        <f t="shared" si="477"/>
        <v>1</v>
      </c>
      <c r="H1209" s="74"/>
      <c r="I1209" s="12">
        <f t="shared" si="478"/>
        <v>0</v>
      </c>
      <c r="J1209" s="73" t="str">
        <f t="shared" si="461"/>
        <v/>
      </c>
    </row>
    <row r="1210" spans="1:10" ht="20.399999999999999" x14ac:dyDescent="0.3">
      <c r="A1210" s="57" t="s">
        <v>1777</v>
      </c>
      <c r="B1210" s="10" t="s">
        <v>10</v>
      </c>
      <c r="C1210" s="11" t="s">
        <v>1778</v>
      </c>
      <c r="D1210" s="12">
        <v>1</v>
      </c>
      <c r="E1210" s="12">
        <v>3331.35</v>
      </c>
      <c r="F1210" s="12">
        <f t="shared" si="476"/>
        <v>3331.35</v>
      </c>
      <c r="G1210" s="60">
        <f t="shared" si="477"/>
        <v>1</v>
      </c>
      <c r="H1210" s="74"/>
      <c r="I1210" s="12">
        <f t="shared" si="478"/>
        <v>0</v>
      </c>
      <c r="J1210" s="73" t="str">
        <f t="shared" si="461"/>
        <v/>
      </c>
    </row>
    <row r="1211" spans="1:10" x14ac:dyDescent="0.3">
      <c r="A1211" s="75"/>
      <c r="B1211" s="13"/>
      <c r="C1211" s="14" t="s">
        <v>1779</v>
      </c>
      <c r="D1211" s="12">
        <v>1</v>
      </c>
      <c r="E1211" s="15">
        <f>SUM(F1206:F1210)</f>
        <v>11924.75</v>
      </c>
      <c r="F1211" s="15">
        <f t="shared" si="476"/>
        <v>11924.75</v>
      </c>
      <c r="G1211" s="12">
        <v>1</v>
      </c>
      <c r="H1211" s="15">
        <f>SUM(I1206:I1210)</f>
        <v>0</v>
      </c>
      <c r="I1211" s="15">
        <f t="shared" si="478"/>
        <v>0</v>
      </c>
      <c r="J1211" s="73" t="str">
        <f t="shared" si="461"/>
        <v/>
      </c>
    </row>
    <row r="1212" spans="1:10" x14ac:dyDescent="0.3">
      <c r="A1212" s="64" t="s">
        <v>1780</v>
      </c>
      <c r="B1212" s="7" t="s">
        <v>5</v>
      </c>
      <c r="C1212" s="8" t="s">
        <v>1781</v>
      </c>
      <c r="D1212" s="9">
        <f t="shared" ref="D1212:I1212" si="479">D1231</f>
        <v>1</v>
      </c>
      <c r="E1212" s="9">
        <f t="shared" si="479"/>
        <v>38812.04</v>
      </c>
      <c r="F1212" s="9">
        <f t="shared" si="479"/>
        <v>38812.04</v>
      </c>
      <c r="G1212" s="9">
        <f t="shared" si="479"/>
        <v>1</v>
      </c>
      <c r="H1212" s="9">
        <f t="shared" si="479"/>
        <v>0</v>
      </c>
      <c r="I1212" s="9">
        <f t="shared" si="479"/>
        <v>0</v>
      </c>
      <c r="J1212" s="73" t="str">
        <f t="shared" si="461"/>
        <v/>
      </c>
    </row>
    <row r="1213" spans="1:10" x14ac:dyDescent="0.3">
      <c r="A1213" s="65" t="s">
        <v>1782</v>
      </c>
      <c r="B1213" s="16" t="s">
        <v>5</v>
      </c>
      <c r="C1213" s="17" t="s">
        <v>926</v>
      </c>
      <c r="D1213" s="18">
        <f t="shared" ref="D1213:I1213" si="480">D1222</f>
        <v>1</v>
      </c>
      <c r="E1213" s="18">
        <f t="shared" si="480"/>
        <v>3069.75</v>
      </c>
      <c r="F1213" s="18">
        <f t="shared" si="480"/>
        <v>3069.75</v>
      </c>
      <c r="G1213" s="18">
        <f t="shared" si="480"/>
        <v>1</v>
      </c>
      <c r="H1213" s="18">
        <f t="shared" si="480"/>
        <v>0</v>
      </c>
      <c r="I1213" s="18">
        <f t="shared" si="480"/>
        <v>0</v>
      </c>
      <c r="J1213" s="73" t="str">
        <f t="shared" si="461"/>
        <v/>
      </c>
    </row>
    <row r="1214" spans="1:10" x14ac:dyDescent="0.3">
      <c r="A1214" s="57" t="s">
        <v>927</v>
      </c>
      <c r="B1214" s="10" t="s">
        <v>22</v>
      </c>
      <c r="C1214" s="11" t="s">
        <v>928</v>
      </c>
      <c r="D1214" s="12">
        <v>12</v>
      </c>
      <c r="E1214" s="12">
        <v>4.57</v>
      </c>
      <c r="F1214" s="12">
        <f t="shared" ref="F1214:F1222" si="481">ROUND(D1214*E1214,2)</f>
        <v>54.84</v>
      </c>
      <c r="G1214" s="60">
        <f t="shared" ref="G1214:G1221" si="482">D1214</f>
        <v>12</v>
      </c>
      <c r="H1214" s="74"/>
      <c r="I1214" s="12">
        <f t="shared" ref="I1214:I1222" si="483">ROUND(G1214*H1214,2)</f>
        <v>0</v>
      </c>
      <c r="J1214" s="73" t="str">
        <f t="shared" si="461"/>
        <v/>
      </c>
    </row>
    <row r="1215" spans="1:10" x14ac:dyDescent="0.3">
      <c r="A1215" s="57" t="s">
        <v>1783</v>
      </c>
      <c r="B1215" s="10" t="s">
        <v>22</v>
      </c>
      <c r="C1215" s="11" t="s">
        <v>1784</v>
      </c>
      <c r="D1215" s="12">
        <v>80</v>
      </c>
      <c r="E1215" s="12">
        <v>6.91</v>
      </c>
      <c r="F1215" s="12">
        <f t="shared" si="481"/>
        <v>552.79999999999995</v>
      </c>
      <c r="G1215" s="60">
        <f t="shared" si="482"/>
        <v>80</v>
      </c>
      <c r="H1215" s="74"/>
      <c r="I1215" s="12">
        <f t="shared" si="483"/>
        <v>0</v>
      </c>
      <c r="J1215" s="73" t="str">
        <f t="shared" si="461"/>
        <v/>
      </c>
    </row>
    <row r="1216" spans="1:10" x14ac:dyDescent="0.3">
      <c r="A1216" s="57" t="s">
        <v>965</v>
      </c>
      <c r="B1216" s="10" t="s">
        <v>10</v>
      </c>
      <c r="C1216" s="11" t="s">
        <v>966</v>
      </c>
      <c r="D1216" s="12">
        <v>40</v>
      </c>
      <c r="E1216" s="12">
        <v>6.9</v>
      </c>
      <c r="F1216" s="12">
        <f t="shared" si="481"/>
        <v>276</v>
      </c>
      <c r="G1216" s="60">
        <f t="shared" si="482"/>
        <v>40</v>
      </c>
      <c r="H1216" s="74"/>
      <c r="I1216" s="12">
        <f t="shared" si="483"/>
        <v>0</v>
      </c>
      <c r="J1216" s="73" t="str">
        <f t="shared" si="461"/>
        <v/>
      </c>
    </row>
    <row r="1217" spans="1:10" x14ac:dyDescent="0.3">
      <c r="A1217" s="57" t="s">
        <v>1785</v>
      </c>
      <c r="B1217" s="10" t="s">
        <v>10</v>
      </c>
      <c r="C1217" s="11" t="s">
        <v>1786</v>
      </c>
      <c r="D1217" s="12">
        <v>2</v>
      </c>
      <c r="E1217" s="12">
        <v>8.99</v>
      </c>
      <c r="F1217" s="12">
        <f t="shared" si="481"/>
        <v>17.98</v>
      </c>
      <c r="G1217" s="60">
        <f t="shared" si="482"/>
        <v>2</v>
      </c>
      <c r="H1217" s="74"/>
      <c r="I1217" s="12">
        <f t="shared" si="483"/>
        <v>0</v>
      </c>
      <c r="J1217" s="73" t="str">
        <f t="shared" si="461"/>
        <v/>
      </c>
    </row>
    <row r="1218" spans="1:10" ht="20.399999999999999" x14ac:dyDescent="0.3">
      <c r="A1218" s="57" t="s">
        <v>1787</v>
      </c>
      <c r="B1218" s="10" t="s">
        <v>10</v>
      </c>
      <c r="C1218" s="11" t="s">
        <v>1788</v>
      </c>
      <c r="D1218" s="12">
        <v>4</v>
      </c>
      <c r="E1218" s="12">
        <v>23.47</v>
      </c>
      <c r="F1218" s="12">
        <f t="shared" si="481"/>
        <v>93.88</v>
      </c>
      <c r="G1218" s="60">
        <f t="shared" si="482"/>
        <v>4</v>
      </c>
      <c r="H1218" s="74"/>
      <c r="I1218" s="12">
        <f t="shared" si="483"/>
        <v>0</v>
      </c>
      <c r="J1218" s="73" t="str">
        <f t="shared" si="461"/>
        <v/>
      </c>
    </row>
    <row r="1219" spans="1:10" ht="20.399999999999999" x14ac:dyDescent="0.3">
      <c r="A1219" s="57" t="s">
        <v>1789</v>
      </c>
      <c r="B1219" s="10" t="s">
        <v>10</v>
      </c>
      <c r="C1219" s="11" t="s">
        <v>1790</v>
      </c>
      <c r="D1219" s="12">
        <v>1</v>
      </c>
      <c r="E1219" s="12">
        <v>520.49</v>
      </c>
      <c r="F1219" s="12">
        <f t="shared" si="481"/>
        <v>520.49</v>
      </c>
      <c r="G1219" s="60">
        <f t="shared" si="482"/>
        <v>1</v>
      </c>
      <c r="H1219" s="74"/>
      <c r="I1219" s="12">
        <f t="shared" si="483"/>
        <v>0</v>
      </c>
      <c r="J1219" s="73" t="str">
        <f t="shared" si="461"/>
        <v/>
      </c>
    </row>
    <row r="1220" spans="1:10" x14ac:dyDescent="0.3">
      <c r="A1220" s="57" t="s">
        <v>1791</v>
      </c>
      <c r="B1220" s="10" t="s">
        <v>22</v>
      </c>
      <c r="C1220" s="11" t="s">
        <v>1792</v>
      </c>
      <c r="D1220" s="12">
        <v>20</v>
      </c>
      <c r="E1220" s="12">
        <v>62.84</v>
      </c>
      <c r="F1220" s="12">
        <f t="shared" si="481"/>
        <v>1256.8</v>
      </c>
      <c r="G1220" s="60">
        <f t="shared" si="482"/>
        <v>20</v>
      </c>
      <c r="H1220" s="74"/>
      <c r="I1220" s="12">
        <f t="shared" si="483"/>
        <v>0</v>
      </c>
      <c r="J1220" s="73" t="str">
        <f t="shared" si="461"/>
        <v/>
      </c>
    </row>
    <row r="1221" spans="1:10" ht="20.399999999999999" x14ac:dyDescent="0.3">
      <c r="A1221" s="57" t="s">
        <v>1793</v>
      </c>
      <c r="B1221" s="10" t="s">
        <v>10</v>
      </c>
      <c r="C1221" s="11" t="s">
        <v>1794</v>
      </c>
      <c r="D1221" s="12">
        <v>2</v>
      </c>
      <c r="E1221" s="12">
        <v>148.47999999999999</v>
      </c>
      <c r="F1221" s="12">
        <f t="shared" si="481"/>
        <v>296.95999999999998</v>
      </c>
      <c r="G1221" s="60">
        <f t="shared" si="482"/>
        <v>2</v>
      </c>
      <c r="H1221" s="74"/>
      <c r="I1221" s="12">
        <f t="shared" si="483"/>
        <v>0</v>
      </c>
      <c r="J1221" s="73" t="str">
        <f t="shared" si="461"/>
        <v/>
      </c>
    </row>
    <row r="1222" spans="1:10" x14ac:dyDescent="0.3">
      <c r="A1222" s="75"/>
      <c r="B1222" s="13"/>
      <c r="C1222" s="14" t="s">
        <v>1795</v>
      </c>
      <c r="D1222" s="12">
        <v>1</v>
      </c>
      <c r="E1222" s="15">
        <f>SUM(F1214:F1221)</f>
        <v>3069.75</v>
      </c>
      <c r="F1222" s="15">
        <f t="shared" si="481"/>
        <v>3069.75</v>
      </c>
      <c r="G1222" s="12">
        <v>1</v>
      </c>
      <c r="H1222" s="15">
        <f>SUM(I1214:I1221)</f>
        <v>0</v>
      </c>
      <c r="I1222" s="15">
        <f t="shared" si="483"/>
        <v>0</v>
      </c>
      <c r="J1222" s="73" t="str">
        <f t="shared" si="461"/>
        <v/>
      </c>
    </row>
    <row r="1223" spans="1:10" x14ac:dyDescent="0.3">
      <c r="A1223" s="65" t="s">
        <v>1796</v>
      </c>
      <c r="B1223" s="16" t="s">
        <v>5</v>
      </c>
      <c r="C1223" s="17" t="s">
        <v>941</v>
      </c>
      <c r="D1223" s="18">
        <f t="shared" ref="D1223:I1223" si="484">D1230</f>
        <v>1</v>
      </c>
      <c r="E1223" s="18">
        <f t="shared" si="484"/>
        <v>35742.29</v>
      </c>
      <c r="F1223" s="18">
        <f t="shared" si="484"/>
        <v>35742.29</v>
      </c>
      <c r="G1223" s="18">
        <f t="shared" si="484"/>
        <v>1</v>
      </c>
      <c r="H1223" s="18">
        <f t="shared" si="484"/>
        <v>0</v>
      </c>
      <c r="I1223" s="18">
        <f t="shared" si="484"/>
        <v>0</v>
      </c>
      <c r="J1223" s="73" t="str">
        <f t="shared" si="461"/>
        <v/>
      </c>
    </row>
    <row r="1224" spans="1:10" ht="20.399999999999999" x14ac:dyDescent="0.3">
      <c r="A1224" s="57" t="s">
        <v>980</v>
      </c>
      <c r="B1224" s="10" t="s">
        <v>970</v>
      </c>
      <c r="C1224" s="11" t="s">
        <v>981</v>
      </c>
      <c r="D1224" s="12">
        <v>52.31</v>
      </c>
      <c r="E1224" s="12">
        <v>102.63</v>
      </c>
      <c r="F1224" s="12">
        <f t="shared" ref="F1224:F1231" si="485">ROUND(D1224*E1224,2)</f>
        <v>5368.58</v>
      </c>
      <c r="G1224" s="60">
        <f t="shared" ref="G1224:G1229" si="486">D1224</f>
        <v>52.31</v>
      </c>
      <c r="H1224" s="74"/>
      <c r="I1224" s="12">
        <f t="shared" ref="I1224:I1231" si="487">ROUND(G1224*H1224,2)</f>
        <v>0</v>
      </c>
      <c r="J1224" s="73" t="str">
        <f t="shared" si="461"/>
        <v/>
      </c>
    </row>
    <row r="1225" spans="1:10" x14ac:dyDescent="0.3">
      <c r="A1225" s="57" t="s">
        <v>1797</v>
      </c>
      <c r="B1225" s="10" t="s">
        <v>970</v>
      </c>
      <c r="C1225" s="11" t="s">
        <v>1798</v>
      </c>
      <c r="D1225" s="12">
        <v>164.8</v>
      </c>
      <c r="E1225" s="12">
        <v>115.81</v>
      </c>
      <c r="F1225" s="12">
        <f t="shared" si="485"/>
        <v>19085.490000000002</v>
      </c>
      <c r="G1225" s="60">
        <f t="shared" si="486"/>
        <v>164.8</v>
      </c>
      <c r="H1225" s="74"/>
      <c r="I1225" s="12">
        <f t="shared" si="487"/>
        <v>0</v>
      </c>
      <c r="J1225" s="73" t="str">
        <f t="shared" si="461"/>
        <v/>
      </c>
    </row>
    <row r="1226" spans="1:10" x14ac:dyDescent="0.3">
      <c r="A1226" s="57" t="s">
        <v>1799</v>
      </c>
      <c r="B1226" s="10" t="s">
        <v>17</v>
      </c>
      <c r="C1226" s="11" t="s">
        <v>1800</v>
      </c>
      <c r="D1226" s="12">
        <v>5</v>
      </c>
      <c r="E1226" s="12">
        <v>5.58</v>
      </c>
      <c r="F1226" s="12">
        <f t="shared" si="485"/>
        <v>27.9</v>
      </c>
      <c r="G1226" s="60">
        <f t="shared" si="486"/>
        <v>5</v>
      </c>
      <c r="H1226" s="74"/>
      <c r="I1226" s="12">
        <f t="shared" si="487"/>
        <v>0</v>
      </c>
      <c r="J1226" s="73" t="str">
        <f t="shared" si="461"/>
        <v/>
      </c>
    </row>
    <row r="1227" spans="1:10" x14ac:dyDescent="0.3">
      <c r="A1227" s="57" t="s">
        <v>1801</v>
      </c>
      <c r="B1227" s="10" t="s">
        <v>970</v>
      </c>
      <c r="C1227" s="11" t="s">
        <v>1802</v>
      </c>
      <c r="D1227" s="12">
        <v>49.25</v>
      </c>
      <c r="E1227" s="12">
        <v>30.81</v>
      </c>
      <c r="F1227" s="12">
        <f t="shared" si="485"/>
        <v>1517.39</v>
      </c>
      <c r="G1227" s="60">
        <f t="shared" si="486"/>
        <v>49.25</v>
      </c>
      <c r="H1227" s="74"/>
      <c r="I1227" s="12">
        <f t="shared" si="487"/>
        <v>0</v>
      </c>
      <c r="J1227" s="73" t="str">
        <f t="shared" si="461"/>
        <v/>
      </c>
    </row>
    <row r="1228" spans="1:10" x14ac:dyDescent="0.3">
      <c r="A1228" s="57" t="s">
        <v>1803</v>
      </c>
      <c r="B1228" s="10" t="s">
        <v>970</v>
      </c>
      <c r="C1228" s="11" t="s">
        <v>1804</v>
      </c>
      <c r="D1228" s="12">
        <v>5</v>
      </c>
      <c r="E1228" s="12">
        <v>46.11</v>
      </c>
      <c r="F1228" s="12">
        <f t="shared" si="485"/>
        <v>230.55</v>
      </c>
      <c r="G1228" s="60">
        <f t="shared" si="486"/>
        <v>5</v>
      </c>
      <c r="H1228" s="74"/>
      <c r="I1228" s="12">
        <f t="shared" si="487"/>
        <v>0</v>
      </c>
      <c r="J1228" s="73" t="str">
        <f t="shared" si="461"/>
        <v/>
      </c>
    </row>
    <row r="1229" spans="1:10" x14ac:dyDescent="0.3">
      <c r="A1229" s="57" t="s">
        <v>990</v>
      </c>
      <c r="B1229" s="10" t="s">
        <v>970</v>
      </c>
      <c r="C1229" s="11" t="s">
        <v>991</v>
      </c>
      <c r="D1229" s="12">
        <v>216.93</v>
      </c>
      <c r="E1229" s="12">
        <v>43.85</v>
      </c>
      <c r="F1229" s="12">
        <f t="shared" si="485"/>
        <v>9512.3799999999992</v>
      </c>
      <c r="G1229" s="60">
        <f t="shared" si="486"/>
        <v>216.93</v>
      </c>
      <c r="H1229" s="74"/>
      <c r="I1229" s="12">
        <f t="shared" si="487"/>
        <v>0</v>
      </c>
      <c r="J1229" s="73" t="str">
        <f t="shared" si="461"/>
        <v/>
      </c>
    </row>
    <row r="1230" spans="1:10" x14ac:dyDescent="0.3">
      <c r="A1230" s="75"/>
      <c r="B1230" s="13"/>
      <c r="C1230" s="14" t="s">
        <v>1805</v>
      </c>
      <c r="D1230" s="12">
        <v>1</v>
      </c>
      <c r="E1230" s="15">
        <f>SUM(F1224:F1229)</f>
        <v>35742.29</v>
      </c>
      <c r="F1230" s="15">
        <f t="shared" si="485"/>
        <v>35742.29</v>
      </c>
      <c r="G1230" s="12">
        <v>1</v>
      </c>
      <c r="H1230" s="15">
        <f>SUM(I1224:I1229)</f>
        <v>0</v>
      </c>
      <c r="I1230" s="15">
        <f t="shared" si="487"/>
        <v>0</v>
      </c>
      <c r="J1230" s="73" t="str">
        <f t="shared" si="461"/>
        <v/>
      </c>
    </row>
    <row r="1231" spans="1:10" x14ac:dyDescent="0.3">
      <c r="A1231" s="75"/>
      <c r="B1231" s="13"/>
      <c r="C1231" s="14" t="s">
        <v>1806</v>
      </c>
      <c r="D1231" s="12">
        <v>1</v>
      </c>
      <c r="E1231" s="15">
        <f>F1213+F1223</f>
        <v>38812.04</v>
      </c>
      <c r="F1231" s="15">
        <f t="shared" si="485"/>
        <v>38812.04</v>
      </c>
      <c r="G1231" s="12">
        <v>1</v>
      </c>
      <c r="H1231" s="15">
        <f>I1213+I1223</f>
        <v>0</v>
      </c>
      <c r="I1231" s="15">
        <f t="shared" si="487"/>
        <v>0</v>
      </c>
      <c r="J1231" s="73" t="str">
        <f t="shared" si="461"/>
        <v/>
      </c>
    </row>
    <row r="1232" spans="1:10" x14ac:dyDescent="0.3">
      <c r="A1232" s="64" t="s">
        <v>1807</v>
      </c>
      <c r="B1232" s="7" t="s">
        <v>5</v>
      </c>
      <c r="C1232" s="8" t="s">
        <v>1808</v>
      </c>
      <c r="D1232" s="9">
        <f t="shared" ref="D1232:I1232" si="488">D1278</f>
        <v>1</v>
      </c>
      <c r="E1232" s="9">
        <f t="shared" si="488"/>
        <v>204123.18</v>
      </c>
      <c r="F1232" s="9">
        <f t="shared" si="488"/>
        <v>204123.18</v>
      </c>
      <c r="G1232" s="9">
        <f t="shared" si="488"/>
        <v>1</v>
      </c>
      <c r="H1232" s="9">
        <f t="shared" si="488"/>
        <v>5300</v>
      </c>
      <c r="I1232" s="9">
        <f t="shared" si="488"/>
        <v>5300</v>
      </c>
      <c r="J1232" s="73" t="str">
        <f t="shared" si="461"/>
        <v/>
      </c>
    </row>
    <row r="1233" spans="1:10" x14ac:dyDescent="0.3">
      <c r="A1233" s="65" t="s">
        <v>1809</v>
      </c>
      <c r="B1233" s="16" t="s">
        <v>5</v>
      </c>
      <c r="C1233" s="17" t="s">
        <v>1036</v>
      </c>
      <c r="D1233" s="18">
        <f t="shared" ref="D1233:I1233" si="489">D1238</f>
        <v>1</v>
      </c>
      <c r="E1233" s="18">
        <f t="shared" si="489"/>
        <v>5389.84</v>
      </c>
      <c r="F1233" s="18">
        <f t="shared" si="489"/>
        <v>5389.84</v>
      </c>
      <c r="G1233" s="18">
        <f t="shared" si="489"/>
        <v>1</v>
      </c>
      <c r="H1233" s="18">
        <f t="shared" si="489"/>
        <v>0</v>
      </c>
      <c r="I1233" s="18">
        <f t="shared" si="489"/>
        <v>0</v>
      </c>
      <c r="J1233" s="73" t="str">
        <f t="shared" si="461"/>
        <v/>
      </c>
    </row>
    <row r="1234" spans="1:10" x14ac:dyDescent="0.3">
      <c r="A1234" s="57" t="s">
        <v>1037</v>
      </c>
      <c r="B1234" s="10" t="s">
        <v>22</v>
      </c>
      <c r="C1234" s="11" t="s">
        <v>1038</v>
      </c>
      <c r="D1234" s="12">
        <v>61</v>
      </c>
      <c r="E1234" s="12">
        <v>63.26</v>
      </c>
      <c r="F1234" s="12">
        <f>ROUND(D1234*E1234,2)</f>
        <v>3858.86</v>
      </c>
      <c r="G1234" s="60">
        <f t="shared" ref="G1234:G1237" si="490">D1234</f>
        <v>61</v>
      </c>
      <c r="H1234" s="74"/>
      <c r="I1234" s="12">
        <f>ROUND(G1234*H1234,2)</f>
        <v>0</v>
      </c>
      <c r="J1234" s="73" t="str">
        <f t="shared" si="461"/>
        <v/>
      </c>
    </row>
    <row r="1235" spans="1:10" x14ac:dyDescent="0.3">
      <c r="A1235" s="57" t="s">
        <v>1039</v>
      </c>
      <c r="B1235" s="10" t="s">
        <v>22</v>
      </c>
      <c r="C1235" s="11" t="s">
        <v>1040</v>
      </c>
      <c r="D1235" s="12">
        <v>61</v>
      </c>
      <c r="E1235" s="12">
        <v>6.08</v>
      </c>
      <c r="F1235" s="12">
        <f>ROUND(D1235*E1235,2)</f>
        <v>370.88</v>
      </c>
      <c r="G1235" s="60">
        <f t="shared" si="490"/>
        <v>61</v>
      </c>
      <c r="H1235" s="74"/>
      <c r="I1235" s="12">
        <f>ROUND(G1235*H1235,2)</f>
        <v>0</v>
      </c>
      <c r="J1235" s="73" t="str">
        <f t="shared" si="461"/>
        <v/>
      </c>
    </row>
    <row r="1236" spans="1:10" x14ac:dyDescent="0.3">
      <c r="A1236" s="57" t="s">
        <v>1810</v>
      </c>
      <c r="B1236" s="10" t="s">
        <v>22</v>
      </c>
      <c r="C1236" s="11" t="s">
        <v>1811</v>
      </c>
      <c r="D1236" s="12">
        <v>5</v>
      </c>
      <c r="E1236" s="12">
        <v>206.64</v>
      </c>
      <c r="F1236" s="12">
        <f>ROUND(D1236*E1236,2)</f>
        <v>1033.2</v>
      </c>
      <c r="G1236" s="60">
        <f t="shared" si="490"/>
        <v>5</v>
      </c>
      <c r="H1236" s="74"/>
      <c r="I1236" s="12">
        <f>ROUND(G1236*H1236,2)</f>
        <v>0</v>
      </c>
      <c r="J1236" s="73" t="str">
        <f t="shared" ref="J1236:J1299" si="491">IF(AND(H1236&lt;&gt;"",H1236&gt;E1236),"VALOR MAYOR DEL PERMITIDO","")</f>
        <v/>
      </c>
    </row>
    <row r="1237" spans="1:10" x14ac:dyDescent="0.3">
      <c r="A1237" s="57" t="s">
        <v>1812</v>
      </c>
      <c r="B1237" s="10" t="s">
        <v>22</v>
      </c>
      <c r="C1237" s="11" t="s">
        <v>1813</v>
      </c>
      <c r="D1237" s="12">
        <v>94</v>
      </c>
      <c r="E1237" s="12">
        <v>1.35</v>
      </c>
      <c r="F1237" s="12">
        <f>ROUND(D1237*E1237,2)</f>
        <v>126.9</v>
      </c>
      <c r="G1237" s="60">
        <f t="shared" si="490"/>
        <v>94</v>
      </c>
      <c r="H1237" s="74"/>
      <c r="I1237" s="12">
        <f>ROUND(G1237*H1237,2)</f>
        <v>0</v>
      </c>
      <c r="J1237" s="73" t="str">
        <f t="shared" si="491"/>
        <v/>
      </c>
    </row>
    <row r="1238" spans="1:10" x14ac:dyDescent="0.3">
      <c r="A1238" s="75"/>
      <c r="B1238" s="13"/>
      <c r="C1238" s="14" t="s">
        <v>1814</v>
      </c>
      <c r="D1238" s="12">
        <v>1</v>
      </c>
      <c r="E1238" s="15">
        <f>SUM(F1234:F1237)</f>
        <v>5389.84</v>
      </c>
      <c r="F1238" s="15">
        <f>ROUND(D1238*E1238,2)</f>
        <v>5389.84</v>
      </c>
      <c r="G1238" s="12">
        <v>1</v>
      </c>
      <c r="H1238" s="15">
        <f>SUM(I1234:I1237)</f>
        <v>0</v>
      </c>
      <c r="I1238" s="15">
        <f>ROUND(G1238*H1238,2)</f>
        <v>0</v>
      </c>
      <c r="J1238" s="73" t="str">
        <f t="shared" si="491"/>
        <v/>
      </c>
    </row>
    <row r="1239" spans="1:10" x14ac:dyDescent="0.3">
      <c r="A1239" s="65" t="s">
        <v>1815</v>
      </c>
      <c r="B1239" s="16" t="s">
        <v>5</v>
      </c>
      <c r="C1239" s="17" t="s">
        <v>1816</v>
      </c>
      <c r="D1239" s="18">
        <f t="shared" ref="D1239:I1239" si="492">D1264</f>
        <v>1</v>
      </c>
      <c r="E1239" s="18">
        <f t="shared" si="492"/>
        <v>189004.31</v>
      </c>
      <c r="F1239" s="18">
        <f t="shared" si="492"/>
        <v>189004.31</v>
      </c>
      <c r="G1239" s="18">
        <f t="shared" si="492"/>
        <v>1</v>
      </c>
      <c r="H1239" s="18">
        <f t="shared" si="492"/>
        <v>5300</v>
      </c>
      <c r="I1239" s="18">
        <f t="shared" si="492"/>
        <v>5300</v>
      </c>
      <c r="J1239" s="73" t="str">
        <f t="shared" si="491"/>
        <v/>
      </c>
    </row>
    <row r="1240" spans="1:10" x14ac:dyDescent="0.3">
      <c r="A1240" s="57" t="s">
        <v>1817</v>
      </c>
      <c r="B1240" s="10" t="s">
        <v>17</v>
      </c>
      <c r="C1240" s="11" t="s">
        <v>1818</v>
      </c>
      <c r="D1240" s="12">
        <v>389.29</v>
      </c>
      <c r="E1240" s="12">
        <v>13.92</v>
      </c>
      <c r="F1240" s="12">
        <f t="shared" ref="F1240:F1264" si="493">ROUND(D1240*E1240,2)</f>
        <v>5418.92</v>
      </c>
      <c r="G1240" s="60">
        <f t="shared" ref="G1240:G1263" si="494">D1240</f>
        <v>389.29</v>
      </c>
      <c r="H1240" s="74"/>
      <c r="I1240" s="12">
        <f t="shared" ref="I1240:I1264" si="495">ROUND(G1240*H1240,2)</f>
        <v>0</v>
      </c>
      <c r="J1240" s="73" t="str">
        <f t="shared" si="491"/>
        <v/>
      </c>
    </row>
    <row r="1241" spans="1:10" x14ac:dyDescent="0.3">
      <c r="A1241" s="57" t="s">
        <v>1819</v>
      </c>
      <c r="B1241" s="10" t="s">
        <v>10</v>
      </c>
      <c r="C1241" s="11" t="s">
        <v>1820</v>
      </c>
      <c r="D1241" s="12">
        <v>31</v>
      </c>
      <c r="E1241" s="12">
        <v>81.010000000000005</v>
      </c>
      <c r="F1241" s="12">
        <f t="shared" si="493"/>
        <v>2511.31</v>
      </c>
      <c r="G1241" s="60">
        <f t="shared" si="494"/>
        <v>31</v>
      </c>
      <c r="H1241" s="74"/>
      <c r="I1241" s="12">
        <f t="shared" si="495"/>
        <v>0</v>
      </c>
      <c r="J1241" s="73" t="str">
        <f t="shared" si="491"/>
        <v/>
      </c>
    </row>
    <row r="1242" spans="1:10" x14ac:dyDescent="0.3">
      <c r="A1242" s="57" t="s">
        <v>1821</v>
      </c>
      <c r="B1242" s="10" t="s">
        <v>10</v>
      </c>
      <c r="C1242" s="11" t="s">
        <v>1822</v>
      </c>
      <c r="D1242" s="12">
        <v>31</v>
      </c>
      <c r="E1242" s="12">
        <v>14.15</v>
      </c>
      <c r="F1242" s="12">
        <f t="shared" si="493"/>
        <v>438.65</v>
      </c>
      <c r="G1242" s="60">
        <f t="shared" si="494"/>
        <v>31</v>
      </c>
      <c r="H1242" s="74"/>
      <c r="I1242" s="12">
        <f t="shared" si="495"/>
        <v>0</v>
      </c>
      <c r="J1242" s="73" t="str">
        <f t="shared" si="491"/>
        <v/>
      </c>
    </row>
    <row r="1243" spans="1:10" x14ac:dyDescent="0.3">
      <c r="A1243" s="57" t="s">
        <v>1823</v>
      </c>
      <c r="B1243" s="10" t="s">
        <v>10</v>
      </c>
      <c r="C1243" s="11" t="s">
        <v>1824</v>
      </c>
      <c r="D1243" s="12">
        <v>31</v>
      </c>
      <c r="E1243" s="12">
        <v>13.21</v>
      </c>
      <c r="F1243" s="12">
        <f t="shared" si="493"/>
        <v>409.51</v>
      </c>
      <c r="G1243" s="60">
        <f t="shared" si="494"/>
        <v>31</v>
      </c>
      <c r="H1243" s="74"/>
      <c r="I1243" s="12">
        <f t="shared" si="495"/>
        <v>0</v>
      </c>
      <c r="J1243" s="73" t="str">
        <f t="shared" si="491"/>
        <v/>
      </c>
    </row>
    <row r="1244" spans="1:10" ht="20.399999999999999" x14ac:dyDescent="0.3">
      <c r="A1244" s="57" t="s">
        <v>1825</v>
      </c>
      <c r="B1244" s="10" t="s">
        <v>496</v>
      </c>
      <c r="C1244" s="11" t="s">
        <v>1826</v>
      </c>
      <c r="D1244" s="12">
        <v>34.409999999999997</v>
      </c>
      <c r="E1244" s="12">
        <v>65.510000000000005</v>
      </c>
      <c r="F1244" s="12">
        <f t="shared" si="493"/>
        <v>2254.1999999999998</v>
      </c>
      <c r="G1244" s="60">
        <f t="shared" si="494"/>
        <v>34.409999999999997</v>
      </c>
      <c r="H1244" s="74"/>
      <c r="I1244" s="12">
        <f t="shared" si="495"/>
        <v>0</v>
      </c>
      <c r="J1244" s="73" t="str">
        <f t="shared" si="491"/>
        <v/>
      </c>
    </row>
    <row r="1245" spans="1:10" ht="20.399999999999999" x14ac:dyDescent="0.3">
      <c r="A1245" s="57" t="s">
        <v>1237</v>
      </c>
      <c r="B1245" s="10" t="s">
        <v>496</v>
      </c>
      <c r="C1245" s="11" t="s">
        <v>1238</v>
      </c>
      <c r="D1245" s="12">
        <v>232.58</v>
      </c>
      <c r="E1245" s="12">
        <v>162.32</v>
      </c>
      <c r="F1245" s="12">
        <f t="shared" si="493"/>
        <v>37752.39</v>
      </c>
      <c r="G1245" s="60">
        <f t="shared" si="494"/>
        <v>232.58</v>
      </c>
      <c r="H1245" s="74"/>
      <c r="I1245" s="12">
        <f t="shared" si="495"/>
        <v>0</v>
      </c>
      <c r="J1245" s="73" t="str">
        <f t="shared" si="491"/>
        <v/>
      </c>
    </row>
    <row r="1246" spans="1:10" x14ac:dyDescent="0.3">
      <c r="A1246" s="57" t="s">
        <v>1827</v>
      </c>
      <c r="B1246" s="10" t="s">
        <v>585</v>
      </c>
      <c r="C1246" s="11" t="s">
        <v>1828</v>
      </c>
      <c r="D1246" s="12">
        <v>5527.53</v>
      </c>
      <c r="E1246" s="12">
        <v>1.22</v>
      </c>
      <c r="F1246" s="12">
        <f t="shared" si="493"/>
        <v>6743.59</v>
      </c>
      <c r="G1246" s="60">
        <f t="shared" si="494"/>
        <v>5527.53</v>
      </c>
      <c r="H1246" s="74"/>
      <c r="I1246" s="12">
        <f t="shared" si="495"/>
        <v>0</v>
      </c>
      <c r="J1246" s="73" t="str">
        <f t="shared" si="491"/>
        <v/>
      </c>
    </row>
    <row r="1247" spans="1:10" x14ac:dyDescent="0.3">
      <c r="A1247" s="57" t="s">
        <v>1829</v>
      </c>
      <c r="B1247" s="10" t="s">
        <v>17</v>
      </c>
      <c r="C1247" s="11" t="s">
        <v>1830</v>
      </c>
      <c r="D1247" s="12">
        <v>50</v>
      </c>
      <c r="E1247" s="12">
        <v>6.29</v>
      </c>
      <c r="F1247" s="12">
        <f t="shared" si="493"/>
        <v>314.5</v>
      </c>
      <c r="G1247" s="60">
        <f t="shared" si="494"/>
        <v>50</v>
      </c>
      <c r="H1247" s="74"/>
      <c r="I1247" s="12">
        <f t="shared" si="495"/>
        <v>0</v>
      </c>
      <c r="J1247" s="73" t="str">
        <f t="shared" si="491"/>
        <v/>
      </c>
    </row>
    <row r="1248" spans="1:10" x14ac:dyDescent="0.3">
      <c r="A1248" s="57" t="s">
        <v>1831</v>
      </c>
      <c r="B1248" s="10" t="s">
        <v>22</v>
      </c>
      <c r="C1248" s="11" t="s">
        <v>1832</v>
      </c>
      <c r="D1248" s="12">
        <v>118</v>
      </c>
      <c r="E1248" s="12">
        <v>7.1</v>
      </c>
      <c r="F1248" s="12">
        <f t="shared" si="493"/>
        <v>837.8</v>
      </c>
      <c r="G1248" s="60">
        <f t="shared" si="494"/>
        <v>118</v>
      </c>
      <c r="H1248" s="74"/>
      <c r="I1248" s="12">
        <f t="shared" si="495"/>
        <v>0</v>
      </c>
      <c r="J1248" s="73" t="str">
        <f t="shared" si="491"/>
        <v/>
      </c>
    </row>
    <row r="1249" spans="1:10" x14ac:dyDescent="0.3">
      <c r="A1249" s="57" t="s">
        <v>1833</v>
      </c>
      <c r="B1249" s="10" t="s">
        <v>10</v>
      </c>
      <c r="C1249" s="11" t="s">
        <v>1834</v>
      </c>
      <c r="D1249" s="12">
        <v>18</v>
      </c>
      <c r="E1249" s="12">
        <v>352.17</v>
      </c>
      <c r="F1249" s="12">
        <f t="shared" si="493"/>
        <v>6339.06</v>
      </c>
      <c r="G1249" s="60">
        <f t="shared" si="494"/>
        <v>18</v>
      </c>
      <c r="H1249" s="74"/>
      <c r="I1249" s="12">
        <f t="shared" si="495"/>
        <v>0</v>
      </c>
      <c r="J1249" s="73" t="str">
        <f t="shared" si="491"/>
        <v/>
      </c>
    </row>
    <row r="1250" spans="1:10" x14ac:dyDescent="0.3">
      <c r="A1250" s="57" t="s">
        <v>1835</v>
      </c>
      <c r="B1250" s="10" t="s">
        <v>10</v>
      </c>
      <c r="C1250" s="11" t="s">
        <v>1836</v>
      </c>
      <c r="D1250" s="12">
        <v>1</v>
      </c>
      <c r="E1250" s="12">
        <v>69379.320000000007</v>
      </c>
      <c r="F1250" s="12">
        <f t="shared" si="493"/>
        <v>69379.320000000007</v>
      </c>
      <c r="G1250" s="60">
        <f t="shared" si="494"/>
        <v>1</v>
      </c>
      <c r="H1250" s="74"/>
      <c r="I1250" s="12">
        <f t="shared" si="495"/>
        <v>0</v>
      </c>
      <c r="J1250" s="73" t="str">
        <f t="shared" si="491"/>
        <v/>
      </c>
    </row>
    <row r="1251" spans="1:10" ht="20.399999999999999" x14ac:dyDescent="0.3">
      <c r="A1251" s="57" t="s">
        <v>1837</v>
      </c>
      <c r="B1251" s="10" t="s">
        <v>10</v>
      </c>
      <c r="C1251" s="11" t="s">
        <v>1838</v>
      </c>
      <c r="D1251" s="12">
        <v>10</v>
      </c>
      <c r="E1251" s="12">
        <v>173.54</v>
      </c>
      <c r="F1251" s="12">
        <f t="shared" si="493"/>
        <v>1735.4</v>
      </c>
      <c r="G1251" s="60">
        <f t="shared" si="494"/>
        <v>10</v>
      </c>
      <c r="H1251" s="74"/>
      <c r="I1251" s="12">
        <f t="shared" si="495"/>
        <v>0</v>
      </c>
      <c r="J1251" s="73" t="str">
        <f t="shared" si="491"/>
        <v/>
      </c>
    </row>
    <row r="1252" spans="1:10" ht="20.399999999999999" x14ac:dyDescent="0.3">
      <c r="A1252" s="57" t="s">
        <v>1839</v>
      </c>
      <c r="B1252" s="10" t="s">
        <v>10</v>
      </c>
      <c r="C1252" s="11" t="s">
        <v>1840</v>
      </c>
      <c r="D1252" s="12">
        <v>8</v>
      </c>
      <c r="E1252" s="12">
        <v>387.67</v>
      </c>
      <c r="F1252" s="12">
        <f t="shared" si="493"/>
        <v>3101.36</v>
      </c>
      <c r="G1252" s="60">
        <f t="shared" si="494"/>
        <v>8</v>
      </c>
      <c r="H1252" s="74"/>
      <c r="I1252" s="12">
        <f t="shared" si="495"/>
        <v>0</v>
      </c>
      <c r="J1252" s="73" t="str">
        <f t="shared" si="491"/>
        <v/>
      </c>
    </row>
    <row r="1253" spans="1:10" x14ac:dyDescent="0.3">
      <c r="A1253" s="57" t="s">
        <v>1841</v>
      </c>
      <c r="B1253" s="10" t="s">
        <v>10</v>
      </c>
      <c r="C1253" s="11" t="s">
        <v>1842</v>
      </c>
      <c r="D1253" s="12">
        <v>2</v>
      </c>
      <c r="E1253" s="12">
        <v>1580.67</v>
      </c>
      <c r="F1253" s="12">
        <f t="shared" si="493"/>
        <v>3161.34</v>
      </c>
      <c r="G1253" s="60">
        <f t="shared" si="494"/>
        <v>2</v>
      </c>
      <c r="H1253" s="74"/>
      <c r="I1253" s="12">
        <f t="shared" si="495"/>
        <v>0</v>
      </c>
      <c r="J1253" s="73" t="str">
        <f t="shared" si="491"/>
        <v/>
      </c>
    </row>
    <row r="1254" spans="1:10" ht="20.399999999999999" x14ac:dyDescent="0.3">
      <c r="A1254" s="57" t="s">
        <v>1843</v>
      </c>
      <c r="B1254" s="10" t="s">
        <v>10</v>
      </c>
      <c r="C1254" s="11" t="s">
        <v>1844</v>
      </c>
      <c r="D1254" s="12">
        <v>2</v>
      </c>
      <c r="E1254" s="12">
        <v>11660</v>
      </c>
      <c r="F1254" s="12">
        <f t="shared" si="493"/>
        <v>23320</v>
      </c>
      <c r="G1254" s="60">
        <f t="shared" si="494"/>
        <v>2</v>
      </c>
      <c r="H1254" s="74"/>
      <c r="I1254" s="12">
        <f t="shared" si="495"/>
        <v>0</v>
      </c>
      <c r="J1254" s="73" t="str">
        <f t="shared" si="491"/>
        <v/>
      </c>
    </row>
    <row r="1255" spans="1:10" ht="20.399999999999999" x14ac:dyDescent="0.3">
      <c r="A1255" s="57" t="s">
        <v>1845</v>
      </c>
      <c r="B1255" s="10" t="s">
        <v>10</v>
      </c>
      <c r="C1255" s="11" t="s">
        <v>1846</v>
      </c>
      <c r="D1255" s="12">
        <v>2</v>
      </c>
      <c r="E1255" s="12">
        <v>6360</v>
      </c>
      <c r="F1255" s="12">
        <f t="shared" si="493"/>
        <v>12720</v>
      </c>
      <c r="G1255" s="60">
        <f t="shared" si="494"/>
        <v>2</v>
      </c>
      <c r="H1255" s="74"/>
      <c r="I1255" s="12">
        <f t="shared" si="495"/>
        <v>0</v>
      </c>
      <c r="J1255" s="73" t="str">
        <f t="shared" si="491"/>
        <v/>
      </c>
    </row>
    <row r="1256" spans="1:10" ht="20.399999999999999" x14ac:dyDescent="0.3">
      <c r="A1256" s="57" t="s">
        <v>1847</v>
      </c>
      <c r="B1256" s="10" t="s">
        <v>10</v>
      </c>
      <c r="C1256" s="11" t="s">
        <v>1848</v>
      </c>
      <c r="D1256" s="12">
        <v>1</v>
      </c>
      <c r="E1256" s="12">
        <v>442.52</v>
      </c>
      <c r="F1256" s="12">
        <f t="shared" si="493"/>
        <v>442.52</v>
      </c>
      <c r="G1256" s="60">
        <f t="shared" si="494"/>
        <v>1</v>
      </c>
      <c r="H1256" s="74"/>
      <c r="I1256" s="12">
        <f t="shared" si="495"/>
        <v>0</v>
      </c>
      <c r="J1256" s="73" t="str">
        <f t="shared" si="491"/>
        <v/>
      </c>
    </row>
    <row r="1257" spans="1:10" ht="20.399999999999999" x14ac:dyDescent="0.3">
      <c r="A1257" s="57" t="s">
        <v>1849</v>
      </c>
      <c r="B1257" s="10" t="s">
        <v>10</v>
      </c>
      <c r="C1257" s="11" t="s">
        <v>1850</v>
      </c>
      <c r="D1257" s="12">
        <v>4</v>
      </c>
      <c r="E1257" s="12">
        <v>45.72</v>
      </c>
      <c r="F1257" s="12">
        <f t="shared" si="493"/>
        <v>182.88</v>
      </c>
      <c r="G1257" s="60">
        <f t="shared" si="494"/>
        <v>4</v>
      </c>
      <c r="H1257" s="74"/>
      <c r="I1257" s="12">
        <f t="shared" si="495"/>
        <v>0</v>
      </c>
      <c r="J1257" s="73" t="str">
        <f t="shared" si="491"/>
        <v/>
      </c>
    </row>
    <row r="1258" spans="1:10" x14ac:dyDescent="0.3">
      <c r="A1258" s="57" t="s">
        <v>1851</v>
      </c>
      <c r="B1258" s="10" t="s">
        <v>10</v>
      </c>
      <c r="C1258" s="11" t="s">
        <v>1852</v>
      </c>
      <c r="D1258" s="12">
        <v>1</v>
      </c>
      <c r="E1258" s="12">
        <v>201.88</v>
      </c>
      <c r="F1258" s="12">
        <f t="shared" si="493"/>
        <v>201.88</v>
      </c>
      <c r="G1258" s="60">
        <f t="shared" si="494"/>
        <v>1</v>
      </c>
      <c r="H1258" s="74"/>
      <c r="I1258" s="12">
        <f t="shared" si="495"/>
        <v>0</v>
      </c>
      <c r="J1258" s="73" t="str">
        <f t="shared" si="491"/>
        <v/>
      </c>
    </row>
    <row r="1259" spans="1:10" x14ac:dyDescent="0.3">
      <c r="A1259" s="57" t="s">
        <v>1853</v>
      </c>
      <c r="B1259" s="10" t="s">
        <v>22</v>
      </c>
      <c r="C1259" s="11" t="s">
        <v>1854</v>
      </c>
      <c r="D1259" s="12">
        <v>12</v>
      </c>
      <c r="E1259" s="12">
        <v>107.06</v>
      </c>
      <c r="F1259" s="12">
        <f t="shared" si="493"/>
        <v>1284.72</v>
      </c>
      <c r="G1259" s="60">
        <f t="shared" si="494"/>
        <v>12</v>
      </c>
      <c r="H1259" s="74"/>
      <c r="I1259" s="12">
        <f t="shared" si="495"/>
        <v>0</v>
      </c>
      <c r="J1259" s="73" t="str">
        <f t="shared" si="491"/>
        <v/>
      </c>
    </row>
    <row r="1260" spans="1:10" x14ac:dyDescent="0.3">
      <c r="A1260" s="57" t="s">
        <v>1855</v>
      </c>
      <c r="B1260" s="10" t="s">
        <v>10</v>
      </c>
      <c r="C1260" s="11" t="s">
        <v>1856</v>
      </c>
      <c r="D1260" s="12">
        <v>4</v>
      </c>
      <c r="E1260" s="12">
        <v>1038.8</v>
      </c>
      <c r="F1260" s="12">
        <f t="shared" si="493"/>
        <v>4155.2</v>
      </c>
      <c r="G1260" s="60">
        <f t="shared" si="494"/>
        <v>4</v>
      </c>
      <c r="H1260" s="74"/>
      <c r="I1260" s="12">
        <f t="shared" si="495"/>
        <v>0</v>
      </c>
      <c r="J1260" s="73" t="str">
        <f t="shared" si="491"/>
        <v/>
      </c>
    </row>
    <row r="1261" spans="1:10" ht="20.399999999999999" x14ac:dyDescent="0.3">
      <c r="A1261" s="57" t="s">
        <v>1857</v>
      </c>
      <c r="B1261" s="10" t="s">
        <v>10</v>
      </c>
      <c r="C1261" s="11" t="s">
        <v>1858</v>
      </c>
      <c r="D1261" s="12">
        <v>4</v>
      </c>
      <c r="E1261" s="12">
        <v>160.31</v>
      </c>
      <c r="F1261" s="12">
        <f t="shared" si="493"/>
        <v>641.24</v>
      </c>
      <c r="G1261" s="60">
        <f t="shared" si="494"/>
        <v>4</v>
      </c>
      <c r="H1261" s="74"/>
      <c r="I1261" s="12">
        <f t="shared" si="495"/>
        <v>0</v>
      </c>
      <c r="J1261" s="73" t="str">
        <f t="shared" si="491"/>
        <v/>
      </c>
    </row>
    <row r="1262" spans="1:10" x14ac:dyDescent="0.3">
      <c r="A1262" s="57" t="s">
        <v>1859</v>
      </c>
      <c r="B1262" s="10" t="s">
        <v>10</v>
      </c>
      <c r="C1262" s="11" t="s">
        <v>1860</v>
      </c>
      <c r="D1262" s="12">
        <v>4</v>
      </c>
      <c r="E1262" s="12">
        <v>89.63</v>
      </c>
      <c r="F1262" s="12">
        <f t="shared" si="493"/>
        <v>358.52</v>
      </c>
      <c r="G1262" s="60">
        <f t="shared" si="494"/>
        <v>4</v>
      </c>
      <c r="H1262" s="74"/>
      <c r="I1262" s="12">
        <f t="shared" si="495"/>
        <v>0</v>
      </c>
      <c r="J1262" s="73" t="str">
        <f t="shared" si="491"/>
        <v/>
      </c>
    </row>
    <row r="1263" spans="1:10" x14ac:dyDescent="0.3">
      <c r="A1263" s="57" t="s">
        <v>1861</v>
      </c>
      <c r="B1263" s="10" t="s">
        <v>35</v>
      </c>
      <c r="C1263" s="11" t="s">
        <v>1862</v>
      </c>
      <c r="D1263" s="12">
        <v>1</v>
      </c>
      <c r="E1263" s="12">
        <v>5300</v>
      </c>
      <c r="F1263" s="12">
        <f t="shared" si="493"/>
        <v>5300</v>
      </c>
      <c r="G1263" s="60">
        <f t="shared" si="494"/>
        <v>1</v>
      </c>
      <c r="H1263" s="12">
        <v>5300</v>
      </c>
      <c r="I1263" s="12">
        <f t="shared" si="495"/>
        <v>5300</v>
      </c>
      <c r="J1263" s="73" t="str">
        <f t="shared" si="491"/>
        <v/>
      </c>
    </row>
    <row r="1264" spans="1:10" x14ac:dyDescent="0.3">
      <c r="A1264" s="75"/>
      <c r="B1264" s="13"/>
      <c r="C1264" s="14" t="s">
        <v>1863</v>
      </c>
      <c r="D1264" s="12">
        <v>1</v>
      </c>
      <c r="E1264" s="15">
        <f>SUM(F1240:F1263)</f>
        <v>189004.31</v>
      </c>
      <c r="F1264" s="15">
        <f t="shared" si="493"/>
        <v>189004.31</v>
      </c>
      <c r="G1264" s="12">
        <v>1</v>
      </c>
      <c r="H1264" s="15">
        <f>SUM(I1240:I1263)</f>
        <v>5300</v>
      </c>
      <c r="I1264" s="15">
        <f t="shared" si="495"/>
        <v>5300</v>
      </c>
      <c r="J1264" s="73" t="str">
        <f t="shared" si="491"/>
        <v/>
      </c>
    </row>
    <row r="1265" spans="1:10" x14ac:dyDescent="0.3">
      <c r="A1265" s="65" t="s">
        <v>1864</v>
      </c>
      <c r="B1265" s="16" t="s">
        <v>5</v>
      </c>
      <c r="C1265" s="17" t="s">
        <v>1172</v>
      </c>
      <c r="D1265" s="18">
        <f t="shared" ref="D1265:I1265" si="496">D1268</f>
        <v>1</v>
      </c>
      <c r="E1265" s="18">
        <f t="shared" si="496"/>
        <v>1567.48</v>
      </c>
      <c r="F1265" s="18">
        <f t="shared" si="496"/>
        <v>1567.48</v>
      </c>
      <c r="G1265" s="18">
        <f t="shared" si="496"/>
        <v>1</v>
      </c>
      <c r="H1265" s="18">
        <f t="shared" si="496"/>
        <v>0</v>
      </c>
      <c r="I1265" s="18">
        <f t="shared" si="496"/>
        <v>0</v>
      </c>
      <c r="J1265" s="73" t="str">
        <f t="shared" si="491"/>
        <v/>
      </c>
    </row>
    <row r="1266" spans="1:10" x14ac:dyDescent="0.3">
      <c r="A1266" s="57" t="s">
        <v>1173</v>
      </c>
      <c r="B1266" s="10" t="s">
        <v>10</v>
      </c>
      <c r="C1266" s="11" t="s">
        <v>1174</v>
      </c>
      <c r="D1266" s="12">
        <v>6</v>
      </c>
      <c r="E1266" s="12">
        <v>187.93</v>
      </c>
      <c r="F1266" s="12">
        <f>ROUND(D1266*E1266,2)</f>
        <v>1127.58</v>
      </c>
      <c r="G1266" s="60">
        <f t="shared" ref="G1266:G1267" si="497">D1266</f>
        <v>6</v>
      </c>
      <c r="H1266" s="74"/>
      <c r="I1266" s="12">
        <f>ROUND(G1266*H1266,2)</f>
        <v>0</v>
      </c>
      <c r="J1266" s="73" t="str">
        <f t="shared" si="491"/>
        <v/>
      </c>
    </row>
    <row r="1267" spans="1:10" ht="20.399999999999999" x14ac:dyDescent="0.3">
      <c r="A1267" s="57" t="s">
        <v>1177</v>
      </c>
      <c r="B1267" s="10" t="s">
        <v>10</v>
      </c>
      <c r="C1267" s="11" t="s">
        <v>1178</v>
      </c>
      <c r="D1267" s="12">
        <v>2</v>
      </c>
      <c r="E1267" s="12">
        <v>219.95</v>
      </c>
      <c r="F1267" s="12">
        <f>ROUND(D1267*E1267,2)</f>
        <v>439.9</v>
      </c>
      <c r="G1267" s="60">
        <f t="shared" si="497"/>
        <v>2</v>
      </c>
      <c r="H1267" s="74"/>
      <c r="I1267" s="12">
        <f>ROUND(G1267*H1267,2)</f>
        <v>0</v>
      </c>
      <c r="J1267" s="73" t="str">
        <f t="shared" si="491"/>
        <v/>
      </c>
    </row>
    <row r="1268" spans="1:10" x14ac:dyDescent="0.3">
      <c r="A1268" s="75"/>
      <c r="B1268" s="13"/>
      <c r="C1268" s="14" t="s">
        <v>1865</v>
      </c>
      <c r="D1268" s="12">
        <v>1</v>
      </c>
      <c r="E1268" s="15">
        <f>SUM(F1266:F1267)</f>
        <v>1567.48</v>
      </c>
      <c r="F1268" s="15">
        <f>ROUND(D1268*E1268,2)</f>
        <v>1567.48</v>
      </c>
      <c r="G1268" s="12">
        <v>1</v>
      </c>
      <c r="H1268" s="15">
        <f>SUM(I1266:I1267)</f>
        <v>0</v>
      </c>
      <c r="I1268" s="15">
        <f>ROUND(G1268*H1268,2)</f>
        <v>0</v>
      </c>
      <c r="J1268" s="73" t="str">
        <f t="shared" si="491"/>
        <v/>
      </c>
    </row>
    <row r="1269" spans="1:10" x14ac:dyDescent="0.3">
      <c r="A1269" s="65" t="s">
        <v>1866</v>
      </c>
      <c r="B1269" s="16" t="s">
        <v>5</v>
      </c>
      <c r="C1269" s="17" t="s">
        <v>1193</v>
      </c>
      <c r="D1269" s="18">
        <f t="shared" ref="D1269:I1269" si="498">D1274</f>
        <v>1</v>
      </c>
      <c r="E1269" s="18">
        <f t="shared" si="498"/>
        <v>7743.99</v>
      </c>
      <c r="F1269" s="18">
        <f t="shared" si="498"/>
        <v>7743.99</v>
      </c>
      <c r="G1269" s="18">
        <f t="shared" si="498"/>
        <v>1</v>
      </c>
      <c r="H1269" s="18">
        <f t="shared" si="498"/>
        <v>0</v>
      </c>
      <c r="I1269" s="18">
        <f t="shared" si="498"/>
        <v>0</v>
      </c>
      <c r="J1269" s="73" t="str">
        <f t="shared" si="491"/>
        <v/>
      </c>
    </row>
    <row r="1270" spans="1:10" x14ac:dyDescent="0.3">
      <c r="A1270" s="57" t="s">
        <v>1867</v>
      </c>
      <c r="B1270" s="10" t="s">
        <v>22</v>
      </c>
      <c r="C1270" s="11" t="s">
        <v>1868</v>
      </c>
      <c r="D1270" s="12">
        <v>31</v>
      </c>
      <c r="E1270" s="12">
        <v>152.27000000000001</v>
      </c>
      <c r="F1270" s="12">
        <f>ROUND(D1270*E1270,2)</f>
        <v>4720.37</v>
      </c>
      <c r="G1270" s="60">
        <f t="shared" ref="G1270:G1273" si="499">D1270</f>
        <v>31</v>
      </c>
      <c r="H1270" s="74"/>
      <c r="I1270" s="12">
        <f>ROUND(G1270*H1270,2)</f>
        <v>0</v>
      </c>
      <c r="J1270" s="73" t="str">
        <f t="shared" si="491"/>
        <v/>
      </c>
    </row>
    <row r="1271" spans="1:10" x14ac:dyDescent="0.3">
      <c r="A1271" s="57" t="s">
        <v>1869</v>
      </c>
      <c r="B1271" s="10" t="s">
        <v>10</v>
      </c>
      <c r="C1271" s="11" t="s">
        <v>1870</v>
      </c>
      <c r="D1271" s="12">
        <v>4</v>
      </c>
      <c r="E1271" s="12">
        <v>292.48</v>
      </c>
      <c r="F1271" s="12">
        <f>ROUND(D1271*E1271,2)</f>
        <v>1169.92</v>
      </c>
      <c r="G1271" s="60">
        <f t="shared" si="499"/>
        <v>4</v>
      </c>
      <c r="H1271" s="74"/>
      <c r="I1271" s="12">
        <f>ROUND(G1271*H1271,2)</f>
        <v>0</v>
      </c>
      <c r="J1271" s="73" t="str">
        <f t="shared" si="491"/>
        <v/>
      </c>
    </row>
    <row r="1272" spans="1:10" x14ac:dyDescent="0.3">
      <c r="A1272" s="57" t="s">
        <v>1871</v>
      </c>
      <c r="B1272" s="10" t="s">
        <v>22</v>
      </c>
      <c r="C1272" s="11" t="s">
        <v>1872</v>
      </c>
      <c r="D1272" s="12">
        <v>5</v>
      </c>
      <c r="E1272" s="12">
        <v>23.46</v>
      </c>
      <c r="F1272" s="12">
        <f>ROUND(D1272*E1272,2)</f>
        <v>117.3</v>
      </c>
      <c r="G1272" s="60">
        <f t="shared" si="499"/>
        <v>5</v>
      </c>
      <c r="H1272" s="74"/>
      <c r="I1272" s="12">
        <f>ROUND(G1272*H1272,2)</f>
        <v>0</v>
      </c>
      <c r="J1272" s="73" t="str">
        <f t="shared" si="491"/>
        <v/>
      </c>
    </row>
    <row r="1273" spans="1:10" ht="20.399999999999999" x14ac:dyDescent="0.3">
      <c r="A1273" s="57" t="s">
        <v>1873</v>
      </c>
      <c r="B1273" s="10" t="s">
        <v>22</v>
      </c>
      <c r="C1273" s="11" t="s">
        <v>1874</v>
      </c>
      <c r="D1273" s="12">
        <v>40</v>
      </c>
      <c r="E1273" s="12">
        <v>43.41</v>
      </c>
      <c r="F1273" s="12">
        <f>ROUND(D1273*E1273,2)</f>
        <v>1736.4</v>
      </c>
      <c r="G1273" s="60">
        <f t="shared" si="499"/>
        <v>40</v>
      </c>
      <c r="H1273" s="74"/>
      <c r="I1273" s="12">
        <f>ROUND(G1273*H1273,2)</f>
        <v>0</v>
      </c>
      <c r="J1273" s="73" t="str">
        <f t="shared" si="491"/>
        <v/>
      </c>
    </row>
    <row r="1274" spans="1:10" x14ac:dyDescent="0.3">
      <c r="A1274" s="75"/>
      <c r="B1274" s="13"/>
      <c r="C1274" s="14" t="s">
        <v>1875</v>
      </c>
      <c r="D1274" s="12">
        <v>1</v>
      </c>
      <c r="E1274" s="15">
        <f>SUM(F1270:F1273)</f>
        <v>7743.99</v>
      </c>
      <c r="F1274" s="15">
        <f>ROUND(D1274*E1274,2)</f>
        <v>7743.99</v>
      </c>
      <c r="G1274" s="12">
        <v>1</v>
      </c>
      <c r="H1274" s="15">
        <f>SUM(I1270:I1273)</f>
        <v>0</v>
      </c>
      <c r="I1274" s="15">
        <f>ROUND(G1274*H1274,2)</f>
        <v>0</v>
      </c>
      <c r="J1274" s="73" t="str">
        <f t="shared" si="491"/>
        <v/>
      </c>
    </row>
    <row r="1275" spans="1:10" x14ac:dyDescent="0.3">
      <c r="A1275" s="65" t="s">
        <v>1876</v>
      </c>
      <c r="B1275" s="16" t="s">
        <v>5</v>
      </c>
      <c r="C1275" s="17" t="s">
        <v>1249</v>
      </c>
      <c r="D1275" s="18">
        <f t="shared" ref="D1275:I1275" si="500">D1277</f>
        <v>1</v>
      </c>
      <c r="E1275" s="18">
        <f t="shared" si="500"/>
        <v>417.56</v>
      </c>
      <c r="F1275" s="18">
        <f t="shared" si="500"/>
        <v>417.56</v>
      </c>
      <c r="G1275" s="18">
        <f t="shared" si="500"/>
        <v>1</v>
      </c>
      <c r="H1275" s="18">
        <f t="shared" si="500"/>
        <v>0</v>
      </c>
      <c r="I1275" s="18">
        <f t="shared" si="500"/>
        <v>0</v>
      </c>
      <c r="J1275" s="73" t="str">
        <f t="shared" si="491"/>
        <v/>
      </c>
    </row>
    <row r="1276" spans="1:10" x14ac:dyDescent="0.3">
      <c r="A1276" s="57" t="s">
        <v>1877</v>
      </c>
      <c r="B1276" s="10" t="s">
        <v>22</v>
      </c>
      <c r="C1276" s="11" t="s">
        <v>1878</v>
      </c>
      <c r="D1276" s="12">
        <v>40.5</v>
      </c>
      <c r="E1276" s="12">
        <v>10.31</v>
      </c>
      <c r="F1276" s="12">
        <f>ROUND(D1276*E1276,2)</f>
        <v>417.56</v>
      </c>
      <c r="G1276" s="60">
        <f t="shared" ref="G1276" si="501">D1276</f>
        <v>40.5</v>
      </c>
      <c r="H1276" s="74"/>
      <c r="I1276" s="12">
        <f>ROUND(G1276*H1276,2)</f>
        <v>0</v>
      </c>
      <c r="J1276" s="73" t="str">
        <f t="shared" si="491"/>
        <v/>
      </c>
    </row>
    <row r="1277" spans="1:10" x14ac:dyDescent="0.3">
      <c r="A1277" s="75"/>
      <c r="B1277" s="13"/>
      <c r="C1277" s="14" t="s">
        <v>1879</v>
      </c>
      <c r="D1277" s="12">
        <v>1</v>
      </c>
      <c r="E1277" s="15">
        <f>F1276</f>
        <v>417.56</v>
      </c>
      <c r="F1277" s="15">
        <f>ROUND(D1277*E1277,2)</f>
        <v>417.56</v>
      </c>
      <c r="G1277" s="12">
        <v>1</v>
      </c>
      <c r="H1277" s="15">
        <f>I1276</f>
        <v>0</v>
      </c>
      <c r="I1277" s="15">
        <f>ROUND(G1277*H1277,2)</f>
        <v>0</v>
      </c>
      <c r="J1277" s="73" t="str">
        <f t="shared" si="491"/>
        <v/>
      </c>
    </row>
    <row r="1278" spans="1:10" ht="51.9" customHeight="1" x14ac:dyDescent="0.3">
      <c r="A1278" s="75"/>
      <c r="B1278" s="13"/>
      <c r="C1278" s="14" t="s">
        <v>1880</v>
      </c>
      <c r="D1278" s="12">
        <v>1</v>
      </c>
      <c r="E1278" s="15">
        <f>F1233+F1239+F1265+F1269+F1275</f>
        <v>204123.18</v>
      </c>
      <c r="F1278" s="15">
        <f>ROUND(D1278*E1278,2)</f>
        <v>204123.18</v>
      </c>
      <c r="G1278" s="12">
        <v>1</v>
      </c>
      <c r="H1278" s="15">
        <f>I1233+I1239+I1265+I1269+I1275</f>
        <v>5300</v>
      </c>
      <c r="I1278" s="15">
        <f>ROUND(G1278*H1278,2)</f>
        <v>5300</v>
      </c>
      <c r="J1278" s="73" t="str">
        <f t="shared" si="491"/>
        <v/>
      </c>
    </row>
    <row r="1279" spans="1:10" x14ac:dyDescent="0.3">
      <c r="A1279" s="64" t="s">
        <v>1881</v>
      </c>
      <c r="B1279" s="7" t="s">
        <v>5</v>
      </c>
      <c r="C1279" s="8" t="s">
        <v>1882</v>
      </c>
      <c r="D1279" s="9">
        <f t="shared" ref="D1279:I1279" si="502">D1290</f>
        <v>1</v>
      </c>
      <c r="E1279" s="9">
        <f t="shared" si="502"/>
        <v>17225.830000000002</v>
      </c>
      <c r="F1279" s="9">
        <f t="shared" si="502"/>
        <v>17225.830000000002</v>
      </c>
      <c r="G1279" s="9">
        <f t="shared" si="502"/>
        <v>1</v>
      </c>
      <c r="H1279" s="9">
        <f t="shared" si="502"/>
        <v>0</v>
      </c>
      <c r="I1279" s="9">
        <f t="shared" si="502"/>
        <v>0</v>
      </c>
      <c r="J1279" s="73" t="str">
        <f t="shared" si="491"/>
        <v/>
      </c>
    </row>
    <row r="1280" spans="1:10" x14ac:dyDescent="0.3">
      <c r="A1280" s="57" t="s">
        <v>1883</v>
      </c>
      <c r="B1280" s="10" t="s">
        <v>377</v>
      </c>
      <c r="C1280" s="11" t="s">
        <v>1884</v>
      </c>
      <c r="D1280" s="12">
        <v>5</v>
      </c>
      <c r="E1280" s="12">
        <v>233.23</v>
      </c>
      <c r="F1280" s="12">
        <f t="shared" ref="F1280:F1290" si="503">ROUND(D1280*E1280,2)</f>
        <v>1166.1500000000001</v>
      </c>
      <c r="G1280" s="60">
        <f t="shared" ref="G1280:G1289" si="504">D1280</f>
        <v>5</v>
      </c>
      <c r="H1280" s="74"/>
      <c r="I1280" s="12">
        <f t="shared" ref="I1280:I1290" si="505">ROUND(G1280*H1280,2)</f>
        <v>0</v>
      </c>
      <c r="J1280" s="73" t="str">
        <f t="shared" si="491"/>
        <v/>
      </c>
    </row>
    <row r="1281" spans="1:10" x14ac:dyDescent="0.3">
      <c r="A1281" s="57" t="s">
        <v>1885</v>
      </c>
      <c r="B1281" s="10" t="s">
        <v>377</v>
      </c>
      <c r="C1281" s="11" t="s">
        <v>1886</v>
      </c>
      <c r="D1281" s="12">
        <v>5</v>
      </c>
      <c r="E1281" s="12">
        <v>1808.86</v>
      </c>
      <c r="F1281" s="12">
        <f t="shared" si="503"/>
        <v>9044.2999999999993</v>
      </c>
      <c r="G1281" s="60">
        <f t="shared" si="504"/>
        <v>5</v>
      </c>
      <c r="H1281" s="74"/>
      <c r="I1281" s="12">
        <f t="shared" si="505"/>
        <v>0</v>
      </c>
      <c r="J1281" s="73" t="str">
        <f t="shared" si="491"/>
        <v/>
      </c>
    </row>
    <row r="1282" spans="1:10" ht="21.9" customHeight="1" x14ac:dyDescent="0.3">
      <c r="A1282" s="57" t="s">
        <v>1887</v>
      </c>
      <c r="B1282" s="10" t="s">
        <v>377</v>
      </c>
      <c r="C1282" s="11" t="s">
        <v>1888</v>
      </c>
      <c r="D1282" s="12">
        <v>5</v>
      </c>
      <c r="E1282" s="12">
        <v>36.46</v>
      </c>
      <c r="F1282" s="12">
        <f t="shared" si="503"/>
        <v>182.3</v>
      </c>
      <c r="G1282" s="60">
        <f t="shared" si="504"/>
        <v>5</v>
      </c>
      <c r="H1282" s="74"/>
      <c r="I1282" s="12">
        <f t="shared" si="505"/>
        <v>0</v>
      </c>
      <c r="J1282" s="73" t="str">
        <f t="shared" si="491"/>
        <v/>
      </c>
    </row>
    <row r="1283" spans="1:10" x14ac:dyDescent="0.3">
      <c r="A1283" s="57" t="s">
        <v>1889</v>
      </c>
      <c r="B1283" s="10" t="s">
        <v>377</v>
      </c>
      <c r="C1283" s="11" t="s">
        <v>1890</v>
      </c>
      <c r="D1283" s="12">
        <v>5</v>
      </c>
      <c r="E1283" s="12">
        <v>322.95999999999998</v>
      </c>
      <c r="F1283" s="12">
        <f t="shared" si="503"/>
        <v>1614.8</v>
      </c>
      <c r="G1283" s="60">
        <f t="shared" si="504"/>
        <v>5</v>
      </c>
      <c r="H1283" s="74"/>
      <c r="I1283" s="12">
        <f t="shared" si="505"/>
        <v>0</v>
      </c>
      <c r="J1283" s="73" t="str">
        <f t="shared" si="491"/>
        <v/>
      </c>
    </row>
    <row r="1284" spans="1:10" x14ac:dyDescent="0.3">
      <c r="A1284" s="57" t="s">
        <v>1891</v>
      </c>
      <c r="B1284" s="10" t="s">
        <v>377</v>
      </c>
      <c r="C1284" s="11" t="s">
        <v>1892</v>
      </c>
      <c r="D1284" s="12">
        <v>1</v>
      </c>
      <c r="E1284" s="12">
        <v>106.52</v>
      </c>
      <c r="F1284" s="12">
        <f t="shared" si="503"/>
        <v>106.52</v>
      </c>
      <c r="G1284" s="60">
        <f t="shared" si="504"/>
        <v>1</v>
      </c>
      <c r="H1284" s="74"/>
      <c r="I1284" s="12">
        <f t="shared" si="505"/>
        <v>0</v>
      </c>
      <c r="J1284" s="73" t="str">
        <f t="shared" si="491"/>
        <v/>
      </c>
    </row>
    <row r="1285" spans="1:10" x14ac:dyDescent="0.3">
      <c r="A1285" s="57" t="s">
        <v>1893</v>
      </c>
      <c r="B1285" s="10" t="s">
        <v>377</v>
      </c>
      <c r="C1285" s="11" t="s">
        <v>1894</v>
      </c>
      <c r="D1285" s="12">
        <v>1</v>
      </c>
      <c r="E1285" s="12">
        <v>1271.68</v>
      </c>
      <c r="F1285" s="12">
        <f t="shared" si="503"/>
        <v>1271.68</v>
      </c>
      <c r="G1285" s="60">
        <f t="shared" si="504"/>
        <v>1</v>
      </c>
      <c r="H1285" s="74"/>
      <c r="I1285" s="12">
        <f t="shared" si="505"/>
        <v>0</v>
      </c>
      <c r="J1285" s="73" t="str">
        <f t="shared" si="491"/>
        <v/>
      </c>
    </row>
    <row r="1286" spans="1:10" x14ac:dyDescent="0.3">
      <c r="A1286" s="57" t="s">
        <v>1895</v>
      </c>
      <c r="B1286" s="10" t="s">
        <v>22</v>
      </c>
      <c r="C1286" s="11" t="s">
        <v>1896</v>
      </c>
      <c r="D1286" s="12">
        <v>50</v>
      </c>
      <c r="E1286" s="12">
        <v>30.09</v>
      </c>
      <c r="F1286" s="12">
        <f t="shared" si="503"/>
        <v>1504.5</v>
      </c>
      <c r="G1286" s="60">
        <f t="shared" si="504"/>
        <v>50</v>
      </c>
      <c r="H1286" s="74"/>
      <c r="I1286" s="12">
        <f t="shared" si="505"/>
        <v>0</v>
      </c>
      <c r="J1286" s="73" t="str">
        <f t="shared" si="491"/>
        <v/>
      </c>
    </row>
    <row r="1287" spans="1:10" x14ac:dyDescent="0.3">
      <c r="A1287" s="57" t="s">
        <v>1897</v>
      </c>
      <c r="B1287" s="10" t="s">
        <v>377</v>
      </c>
      <c r="C1287" s="11" t="s">
        <v>1898</v>
      </c>
      <c r="D1287" s="12">
        <v>1</v>
      </c>
      <c r="E1287" s="12">
        <v>175.01</v>
      </c>
      <c r="F1287" s="12">
        <f t="shared" si="503"/>
        <v>175.01</v>
      </c>
      <c r="G1287" s="60">
        <f t="shared" si="504"/>
        <v>1</v>
      </c>
      <c r="H1287" s="74"/>
      <c r="I1287" s="12">
        <f t="shared" si="505"/>
        <v>0</v>
      </c>
      <c r="J1287" s="73" t="str">
        <f t="shared" si="491"/>
        <v/>
      </c>
    </row>
    <row r="1288" spans="1:10" x14ac:dyDescent="0.3">
      <c r="A1288" s="57" t="s">
        <v>1899</v>
      </c>
      <c r="B1288" s="10" t="s">
        <v>22</v>
      </c>
      <c r="C1288" s="11" t="s">
        <v>1900</v>
      </c>
      <c r="D1288" s="12">
        <v>100</v>
      </c>
      <c r="E1288" s="12">
        <v>0.88</v>
      </c>
      <c r="F1288" s="12">
        <f t="shared" si="503"/>
        <v>88</v>
      </c>
      <c r="G1288" s="60">
        <f t="shared" si="504"/>
        <v>100</v>
      </c>
      <c r="H1288" s="74"/>
      <c r="I1288" s="12">
        <f t="shared" si="505"/>
        <v>0</v>
      </c>
      <c r="J1288" s="73" t="str">
        <f t="shared" si="491"/>
        <v/>
      </c>
    </row>
    <row r="1289" spans="1:10" x14ac:dyDescent="0.3">
      <c r="A1289" s="57" t="s">
        <v>1625</v>
      </c>
      <c r="B1289" s="10" t="s">
        <v>10</v>
      </c>
      <c r="C1289" s="11" t="s">
        <v>1626</v>
      </c>
      <c r="D1289" s="12">
        <v>1</v>
      </c>
      <c r="E1289" s="12">
        <v>2072.5700000000002</v>
      </c>
      <c r="F1289" s="12">
        <f t="shared" si="503"/>
        <v>2072.5700000000002</v>
      </c>
      <c r="G1289" s="60">
        <f t="shared" si="504"/>
        <v>1</v>
      </c>
      <c r="H1289" s="74"/>
      <c r="I1289" s="12">
        <f t="shared" si="505"/>
        <v>0</v>
      </c>
      <c r="J1289" s="73" t="str">
        <f t="shared" si="491"/>
        <v/>
      </c>
    </row>
    <row r="1290" spans="1:10" x14ac:dyDescent="0.3">
      <c r="A1290" s="75"/>
      <c r="B1290" s="13"/>
      <c r="C1290" s="14" t="s">
        <v>1901</v>
      </c>
      <c r="D1290" s="12">
        <v>1</v>
      </c>
      <c r="E1290" s="15">
        <f>SUM(F1280:F1289)</f>
        <v>17225.830000000002</v>
      </c>
      <c r="F1290" s="15">
        <f t="shared" si="503"/>
        <v>17225.830000000002</v>
      </c>
      <c r="G1290" s="12">
        <v>1</v>
      </c>
      <c r="H1290" s="15">
        <f>SUM(I1280:I1289)</f>
        <v>0</v>
      </c>
      <c r="I1290" s="15">
        <f t="shared" si="505"/>
        <v>0</v>
      </c>
      <c r="J1290" s="73" t="str">
        <f t="shared" si="491"/>
        <v/>
      </c>
    </row>
    <row r="1291" spans="1:10" x14ac:dyDescent="0.3">
      <c r="A1291" s="64" t="s">
        <v>1902</v>
      </c>
      <c r="B1291" s="7" t="s">
        <v>5</v>
      </c>
      <c r="C1291" s="8" t="s">
        <v>1290</v>
      </c>
      <c r="D1291" s="9">
        <f t="shared" ref="D1291:I1291" si="506">D1294</f>
        <v>1</v>
      </c>
      <c r="E1291" s="9">
        <f t="shared" si="506"/>
        <v>11617.9</v>
      </c>
      <c r="F1291" s="9">
        <f t="shared" si="506"/>
        <v>11617.9</v>
      </c>
      <c r="G1291" s="9">
        <f t="shared" si="506"/>
        <v>1</v>
      </c>
      <c r="H1291" s="9">
        <f t="shared" si="506"/>
        <v>0</v>
      </c>
      <c r="I1291" s="9">
        <f t="shared" si="506"/>
        <v>0</v>
      </c>
      <c r="J1291" s="73" t="str">
        <f t="shared" si="491"/>
        <v/>
      </c>
    </row>
    <row r="1292" spans="1:10" x14ac:dyDescent="0.3">
      <c r="A1292" s="57" t="s">
        <v>1293</v>
      </c>
      <c r="B1292" s="10" t="s">
        <v>22</v>
      </c>
      <c r="C1292" s="11" t="s">
        <v>1294</v>
      </c>
      <c r="D1292" s="12">
        <v>5</v>
      </c>
      <c r="E1292" s="12">
        <v>3.58</v>
      </c>
      <c r="F1292" s="12">
        <f>ROUND(D1292*E1292,2)</f>
        <v>17.899999999999999</v>
      </c>
      <c r="G1292" s="60">
        <f t="shared" ref="G1292:G1293" si="507">D1292</f>
        <v>5</v>
      </c>
      <c r="H1292" s="74"/>
      <c r="I1292" s="12">
        <f>ROUND(G1292*H1292,2)</f>
        <v>0</v>
      </c>
      <c r="J1292" s="73" t="str">
        <f t="shared" si="491"/>
        <v/>
      </c>
    </row>
    <row r="1293" spans="1:10" x14ac:dyDescent="0.3">
      <c r="A1293" s="57" t="s">
        <v>1903</v>
      </c>
      <c r="B1293" s="10" t="s">
        <v>58</v>
      </c>
      <c r="C1293" s="11" t="s">
        <v>1904</v>
      </c>
      <c r="D1293" s="12">
        <v>5000</v>
      </c>
      <c r="E1293" s="12">
        <v>2.3199999999999998</v>
      </c>
      <c r="F1293" s="12">
        <f>ROUND(D1293*E1293,2)</f>
        <v>11600</v>
      </c>
      <c r="G1293" s="60">
        <f t="shared" si="507"/>
        <v>5000</v>
      </c>
      <c r="H1293" s="74"/>
      <c r="I1293" s="12">
        <f>ROUND(G1293*H1293,2)</f>
        <v>0</v>
      </c>
      <c r="J1293" s="73" t="str">
        <f t="shared" si="491"/>
        <v/>
      </c>
    </row>
    <row r="1294" spans="1:10" x14ac:dyDescent="0.3">
      <c r="A1294" s="75"/>
      <c r="B1294" s="13"/>
      <c r="C1294" s="14" t="s">
        <v>1905</v>
      </c>
      <c r="D1294" s="12">
        <v>1</v>
      </c>
      <c r="E1294" s="15">
        <f>SUM(F1292:F1293)</f>
        <v>11617.9</v>
      </c>
      <c r="F1294" s="15">
        <f>ROUND(D1294*E1294,2)</f>
        <v>11617.9</v>
      </c>
      <c r="G1294" s="12">
        <v>1</v>
      </c>
      <c r="H1294" s="15">
        <f>SUM(I1292:I1293)</f>
        <v>0</v>
      </c>
      <c r="I1294" s="15">
        <f>ROUND(G1294*H1294,2)</f>
        <v>0</v>
      </c>
      <c r="J1294" s="73" t="str">
        <f t="shared" si="491"/>
        <v/>
      </c>
    </row>
    <row r="1295" spans="1:10" x14ac:dyDescent="0.3">
      <c r="A1295" s="64" t="s">
        <v>1906</v>
      </c>
      <c r="B1295" s="7" t="s">
        <v>5</v>
      </c>
      <c r="C1295" s="8" t="s">
        <v>1747</v>
      </c>
      <c r="D1295" s="9">
        <f t="shared" ref="D1295:I1295" si="508">D1300</f>
        <v>1</v>
      </c>
      <c r="E1295" s="9">
        <f t="shared" si="508"/>
        <v>12437.76</v>
      </c>
      <c r="F1295" s="9">
        <f t="shared" si="508"/>
        <v>12437.76</v>
      </c>
      <c r="G1295" s="9">
        <f t="shared" si="508"/>
        <v>1</v>
      </c>
      <c r="H1295" s="9">
        <f t="shared" si="508"/>
        <v>0</v>
      </c>
      <c r="I1295" s="9">
        <f t="shared" si="508"/>
        <v>0</v>
      </c>
      <c r="J1295" s="73" t="str">
        <f t="shared" si="491"/>
        <v/>
      </c>
    </row>
    <row r="1296" spans="1:10" x14ac:dyDescent="0.3">
      <c r="A1296" s="57" t="s">
        <v>1907</v>
      </c>
      <c r="B1296" s="10" t="s">
        <v>10</v>
      </c>
      <c r="C1296" s="11" t="s">
        <v>1908</v>
      </c>
      <c r="D1296" s="12">
        <v>37</v>
      </c>
      <c r="E1296" s="12">
        <v>146.56</v>
      </c>
      <c r="F1296" s="12">
        <f t="shared" ref="F1296:F1301" si="509">ROUND(D1296*E1296,2)</f>
        <v>5422.72</v>
      </c>
      <c r="G1296" s="60">
        <f t="shared" ref="G1296:G1299" si="510">D1296</f>
        <v>37</v>
      </c>
      <c r="H1296" s="74"/>
      <c r="I1296" s="12">
        <f t="shared" ref="I1296:I1301" si="511">ROUND(G1296*H1296,2)</f>
        <v>0</v>
      </c>
      <c r="J1296" s="73" t="str">
        <f t="shared" si="491"/>
        <v/>
      </c>
    </row>
    <row r="1297" spans="1:11" x14ac:dyDescent="0.3">
      <c r="A1297" s="57" t="s">
        <v>1909</v>
      </c>
      <c r="B1297" s="10" t="s">
        <v>475</v>
      </c>
      <c r="C1297" s="11" t="s">
        <v>1910</v>
      </c>
      <c r="D1297" s="12">
        <v>543</v>
      </c>
      <c r="E1297" s="12">
        <v>13.36</v>
      </c>
      <c r="F1297" s="12">
        <f t="shared" si="509"/>
        <v>7254.48</v>
      </c>
      <c r="G1297" s="60">
        <f t="shared" si="510"/>
        <v>543</v>
      </c>
      <c r="H1297" s="74"/>
      <c r="I1297" s="12">
        <f t="shared" si="511"/>
        <v>0</v>
      </c>
      <c r="J1297" s="73" t="str">
        <f t="shared" si="491"/>
        <v/>
      </c>
    </row>
    <row r="1298" spans="1:11" x14ac:dyDescent="0.3">
      <c r="A1298" s="57" t="s">
        <v>1758</v>
      </c>
      <c r="B1298" s="10" t="s">
        <v>22</v>
      </c>
      <c r="C1298" s="11" t="s">
        <v>1759</v>
      </c>
      <c r="D1298" s="12">
        <v>80</v>
      </c>
      <c r="E1298" s="12">
        <v>2.68</v>
      </c>
      <c r="F1298" s="12">
        <f t="shared" si="509"/>
        <v>214.4</v>
      </c>
      <c r="G1298" s="60">
        <f t="shared" si="510"/>
        <v>80</v>
      </c>
      <c r="H1298" s="74"/>
      <c r="I1298" s="12">
        <f t="shared" si="511"/>
        <v>0</v>
      </c>
      <c r="J1298" s="73" t="str">
        <f t="shared" si="491"/>
        <v/>
      </c>
    </row>
    <row r="1299" spans="1:11" x14ac:dyDescent="0.3">
      <c r="A1299" s="57" t="s">
        <v>1762</v>
      </c>
      <c r="B1299" s="10" t="s">
        <v>475</v>
      </c>
      <c r="C1299" s="11" t="s">
        <v>1763</v>
      </c>
      <c r="D1299" s="12">
        <v>4.3499999999999996</v>
      </c>
      <c r="E1299" s="12">
        <v>-104.33</v>
      </c>
      <c r="F1299" s="12">
        <f t="shared" si="509"/>
        <v>-453.84</v>
      </c>
      <c r="G1299" s="60">
        <f t="shared" si="510"/>
        <v>4.3499999999999996</v>
      </c>
      <c r="H1299" s="74"/>
      <c r="I1299" s="12">
        <f t="shared" si="511"/>
        <v>0</v>
      </c>
      <c r="J1299" s="73" t="str">
        <f t="shared" si="491"/>
        <v/>
      </c>
    </row>
    <row r="1300" spans="1:11" x14ac:dyDescent="0.3">
      <c r="A1300" s="75"/>
      <c r="B1300" s="13"/>
      <c r="C1300" s="14" t="s">
        <v>1911</v>
      </c>
      <c r="D1300" s="12">
        <v>1</v>
      </c>
      <c r="E1300" s="15">
        <f>SUM(F1296:F1299)</f>
        <v>12437.76</v>
      </c>
      <c r="F1300" s="15">
        <f t="shared" si="509"/>
        <v>12437.76</v>
      </c>
      <c r="G1300" s="12">
        <v>1</v>
      </c>
      <c r="H1300" s="15">
        <f>SUM(I1296:I1299)</f>
        <v>0</v>
      </c>
      <c r="I1300" s="15">
        <f t="shared" si="511"/>
        <v>0</v>
      </c>
      <c r="J1300" s="73" t="str">
        <f t="shared" ref="J1300:J1301" si="512">IF(AND(H1300&lt;&gt;"",H1300&gt;E1300),"VALOR MAYOR DEL PERMITIDO","")</f>
        <v/>
      </c>
    </row>
    <row r="1301" spans="1:11" x14ac:dyDescent="0.3">
      <c r="A1301" s="75"/>
      <c r="B1301" s="13"/>
      <c r="C1301" s="14" t="s">
        <v>1912</v>
      </c>
      <c r="D1301" s="25">
        <v>1</v>
      </c>
      <c r="E1301" s="15">
        <f>F1205+F1212+F1232+F1279+F1291+F1295</f>
        <v>296141.46000000002</v>
      </c>
      <c r="F1301" s="15">
        <f t="shared" si="509"/>
        <v>296141.46000000002</v>
      </c>
      <c r="G1301" s="25">
        <v>1</v>
      </c>
      <c r="H1301" s="15">
        <f>I1205+I1212+I1232+I1279+I1291+I1295</f>
        <v>5300</v>
      </c>
      <c r="I1301" s="15">
        <f t="shared" si="511"/>
        <v>5300</v>
      </c>
      <c r="J1301" s="73" t="str">
        <f t="shared" si="512"/>
        <v/>
      </c>
    </row>
    <row r="1302" spans="1:11" x14ac:dyDescent="0.3">
      <c r="A1302" s="63" t="s">
        <v>1913</v>
      </c>
      <c r="B1302" s="3" t="s">
        <v>5</v>
      </c>
      <c r="C1302" s="4" t="s">
        <v>1914</v>
      </c>
      <c r="D1302" s="58">
        <v>1</v>
      </c>
      <c r="E1302" s="9">
        <f>E1410</f>
        <v>405514.31</v>
      </c>
      <c r="F1302" s="9">
        <f>F1410</f>
        <v>405514.31</v>
      </c>
      <c r="G1302" s="58">
        <v>1</v>
      </c>
      <c r="H1302" s="9">
        <f>H1410</f>
        <v>0</v>
      </c>
      <c r="I1302" s="9">
        <f>I1410</f>
        <v>0</v>
      </c>
      <c r="J1302" s="73" t="str">
        <f>IF(AND(H1302&lt;&gt;"",H1302&lt;&gt;0,H1302&lt;E1302),"VALOR MENOR DEL PERMITIDO","")</f>
        <v/>
      </c>
    </row>
    <row r="1303" spans="1:11" x14ac:dyDescent="0.3">
      <c r="A1303" s="7" t="s">
        <v>1921</v>
      </c>
      <c r="B1303" s="7" t="s">
        <v>5</v>
      </c>
      <c r="C1303" s="64" t="s">
        <v>2036</v>
      </c>
      <c r="D1303" s="9">
        <v>1</v>
      </c>
      <c r="E1303" s="9">
        <f>E1331</f>
        <v>45695.88</v>
      </c>
      <c r="F1303" s="9">
        <f>F1331</f>
        <v>45695.88</v>
      </c>
      <c r="G1303" s="9">
        <v>1</v>
      </c>
      <c r="H1303" s="9">
        <f>H1331</f>
        <v>0</v>
      </c>
      <c r="I1303" s="9">
        <f>I1331</f>
        <v>0</v>
      </c>
      <c r="J1303" s="73" t="str">
        <f t="shared" ref="J1303:J1366" si="513">IF(AND(H1303&lt;&gt;"",H1303&lt;&gt;0,H1303&lt;E1303),"VALOR MENOR DEL PERMITIDO","")</f>
        <v/>
      </c>
      <c r="K1303" s="54"/>
    </row>
    <row r="1304" spans="1:11" x14ac:dyDescent="0.3">
      <c r="A1304" s="16" t="s">
        <v>2037</v>
      </c>
      <c r="B1304" s="16" t="s">
        <v>5</v>
      </c>
      <c r="C1304" s="65" t="s">
        <v>2038</v>
      </c>
      <c r="D1304" s="18">
        <v>1</v>
      </c>
      <c r="E1304" s="18">
        <f>E1309</f>
        <v>5459.39</v>
      </c>
      <c r="F1304" s="18">
        <f>F1309</f>
        <v>5459.39</v>
      </c>
      <c r="G1304" s="18">
        <v>1</v>
      </c>
      <c r="H1304" s="18">
        <f>H1309</f>
        <v>0</v>
      </c>
      <c r="I1304" s="18">
        <f>I1309</f>
        <v>0</v>
      </c>
      <c r="J1304" s="73" t="str">
        <f t="shared" si="513"/>
        <v/>
      </c>
      <c r="K1304" s="54"/>
    </row>
    <row r="1305" spans="1:11" s="68" customFormat="1" x14ac:dyDescent="0.3">
      <c r="A1305" s="80" t="s">
        <v>2039</v>
      </c>
      <c r="B1305" s="36" t="s">
        <v>22</v>
      </c>
      <c r="C1305" s="37" t="s">
        <v>2040</v>
      </c>
      <c r="D1305" s="60">
        <v>35</v>
      </c>
      <c r="E1305" s="60">
        <v>5.12</v>
      </c>
      <c r="F1305" s="60">
        <f t="shared" ref="F1305:F1403" si="514">ROUND(D1305*E1305,2)</f>
        <v>179.2</v>
      </c>
      <c r="G1305" s="60">
        <v>35</v>
      </c>
      <c r="H1305" s="74"/>
      <c r="I1305" s="60">
        <f t="shared" ref="I1305:I1309" si="515">ROUND(G1305*H1305,2)</f>
        <v>0</v>
      </c>
      <c r="J1305" s="73" t="str">
        <f t="shared" si="513"/>
        <v/>
      </c>
      <c r="K1305" s="54"/>
    </row>
    <row r="1306" spans="1:11" s="68" customFormat="1" x14ac:dyDescent="0.3">
      <c r="A1306" s="80" t="s">
        <v>2041</v>
      </c>
      <c r="B1306" s="36" t="s">
        <v>10</v>
      </c>
      <c r="C1306" s="37" t="s">
        <v>2042</v>
      </c>
      <c r="D1306" s="60">
        <v>7</v>
      </c>
      <c r="E1306" s="60">
        <v>106.25</v>
      </c>
      <c r="F1306" s="60">
        <f t="shared" si="514"/>
        <v>743.75</v>
      </c>
      <c r="G1306" s="60">
        <v>7</v>
      </c>
      <c r="H1306" s="74"/>
      <c r="I1306" s="60">
        <f t="shared" si="515"/>
        <v>0</v>
      </c>
      <c r="J1306" s="73" t="str">
        <f t="shared" si="513"/>
        <v/>
      </c>
      <c r="K1306" s="54"/>
    </row>
    <row r="1307" spans="1:11" s="68" customFormat="1" x14ac:dyDescent="0.3">
      <c r="A1307" s="80" t="s">
        <v>2043</v>
      </c>
      <c r="B1307" s="36" t="s">
        <v>10</v>
      </c>
      <c r="C1307" s="37" t="s">
        <v>2044</v>
      </c>
      <c r="D1307" s="60">
        <v>7</v>
      </c>
      <c r="E1307" s="60">
        <v>542.64</v>
      </c>
      <c r="F1307" s="60">
        <f t="shared" si="514"/>
        <v>3798.48</v>
      </c>
      <c r="G1307" s="60">
        <v>7</v>
      </c>
      <c r="H1307" s="74"/>
      <c r="I1307" s="60">
        <f t="shared" si="515"/>
        <v>0</v>
      </c>
      <c r="J1307" s="73" t="str">
        <f t="shared" si="513"/>
        <v/>
      </c>
      <c r="K1307" s="54"/>
    </row>
    <row r="1308" spans="1:11" s="68" customFormat="1" x14ac:dyDescent="0.3">
      <c r="A1308" s="80" t="s">
        <v>2045</v>
      </c>
      <c r="B1308" s="36" t="s">
        <v>10</v>
      </c>
      <c r="C1308" s="37" t="s">
        <v>2046</v>
      </c>
      <c r="D1308" s="60">
        <v>4</v>
      </c>
      <c r="E1308" s="60">
        <v>184.49</v>
      </c>
      <c r="F1308" s="60">
        <f t="shared" si="514"/>
        <v>737.96</v>
      </c>
      <c r="G1308" s="60">
        <v>4</v>
      </c>
      <c r="H1308" s="74"/>
      <c r="I1308" s="60">
        <f t="shared" si="515"/>
        <v>0</v>
      </c>
      <c r="J1308" s="73" t="str">
        <f t="shared" si="513"/>
        <v/>
      </c>
      <c r="K1308" s="54"/>
    </row>
    <row r="1309" spans="1:11" s="68" customFormat="1" x14ac:dyDescent="0.3">
      <c r="A1309" s="13"/>
      <c r="B1309" s="13"/>
      <c r="C1309" s="39" t="s">
        <v>2047</v>
      </c>
      <c r="D1309" s="60">
        <v>1</v>
      </c>
      <c r="E1309" s="61">
        <f>SUM(F1305:F1308)</f>
        <v>5459.39</v>
      </c>
      <c r="F1309" s="61">
        <f t="shared" si="514"/>
        <v>5459.39</v>
      </c>
      <c r="G1309" s="60">
        <v>1</v>
      </c>
      <c r="H1309" s="61">
        <f>SUM(I1305:I1308)</f>
        <v>0</v>
      </c>
      <c r="I1309" s="61">
        <f t="shared" si="515"/>
        <v>0</v>
      </c>
      <c r="J1309" s="73" t="str">
        <f t="shared" si="513"/>
        <v/>
      </c>
      <c r="K1309" s="54"/>
    </row>
    <row r="1310" spans="1:11" s="68" customFormat="1" x14ac:dyDescent="0.3">
      <c r="A1310" s="16" t="s">
        <v>2048</v>
      </c>
      <c r="B1310" s="16" t="s">
        <v>5</v>
      </c>
      <c r="C1310" s="65" t="s">
        <v>2049</v>
      </c>
      <c r="D1310" s="18">
        <v>1</v>
      </c>
      <c r="E1310" s="18">
        <f>E1315</f>
        <v>27096.16</v>
      </c>
      <c r="F1310" s="18">
        <f>F1315</f>
        <v>27096.16</v>
      </c>
      <c r="G1310" s="18">
        <v>1</v>
      </c>
      <c r="H1310" s="18">
        <f>H1315</f>
        <v>0</v>
      </c>
      <c r="I1310" s="18">
        <f>I1315</f>
        <v>0</v>
      </c>
      <c r="J1310" s="73" t="str">
        <f t="shared" si="513"/>
        <v/>
      </c>
      <c r="K1310" s="54"/>
    </row>
    <row r="1311" spans="1:11" s="68" customFormat="1" x14ac:dyDescent="0.3">
      <c r="A1311" s="80" t="s">
        <v>2050</v>
      </c>
      <c r="B1311" s="36" t="s">
        <v>2051</v>
      </c>
      <c r="C1311" s="37" t="s">
        <v>2052</v>
      </c>
      <c r="D1311" s="60">
        <v>28</v>
      </c>
      <c r="E1311" s="60">
        <v>269.22000000000003</v>
      </c>
      <c r="F1311" s="60">
        <f t="shared" si="514"/>
        <v>7538.16</v>
      </c>
      <c r="G1311" s="60">
        <v>28</v>
      </c>
      <c r="H1311" s="74"/>
      <c r="I1311" s="60">
        <f t="shared" ref="I1311:I1315" si="516">ROUND(G1311*H1311,2)</f>
        <v>0</v>
      </c>
      <c r="J1311" s="73" t="str">
        <f t="shared" si="513"/>
        <v/>
      </c>
      <c r="K1311" s="54"/>
    </row>
    <row r="1312" spans="1:11" s="68" customFormat="1" x14ac:dyDescent="0.3">
      <c r="A1312" s="80" t="s">
        <v>2053</v>
      </c>
      <c r="B1312" s="36" t="s">
        <v>2051</v>
      </c>
      <c r="C1312" s="37" t="s">
        <v>2054</v>
      </c>
      <c r="D1312" s="60">
        <v>28</v>
      </c>
      <c r="E1312" s="60">
        <v>199.8</v>
      </c>
      <c r="F1312" s="60">
        <f t="shared" si="514"/>
        <v>5594.4</v>
      </c>
      <c r="G1312" s="60">
        <v>28</v>
      </c>
      <c r="H1312" s="74"/>
      <c r="I1312" s="60">
        <f t="shared" si="516"/>
        <v>0</v>
      </c>
      <c r="J1312" s="73" t="str">
        <f t="shared" si="513"/>
        <v/>
      </c>
      <c r="K1312" s="54"/>
    </row>
    <row r="1313" spans="1:11" s="68" customFormat="1" x14ac:dyDescent="0.3">
      <c r="A1313" s="80" t="s">
        <v>2055</v>
      </c>
      <c r="B1313" s="36" t="s">
        <v>2051</v>
      </c>
      <c r="C1313" s="37" t="s">
        <v>2056</v>
      </c>
      <c r="D1313" s="60">
        <v>28</v>
      </c>
      <c r="E1313" s="60">
        <v>243.12</v>
      </c>
      <c r="F1313" s="60">
        <f t="shared" si="514"/>
        <v>6807.36</v>
      </c>
      <c r="G1313" s="60">
        <v>28</v>
      </c>
      <c r="H1313" s="74"/>
      <c r="I1313" s="60">
        <f t="shared" si="516"/>
        <v>0</v>
      </c>
      <c r="J1313" s="73" t="str">
        <f t="shared" si="513"/>
        <v/>
      </c>
      <c r="K1313" s="54"/>
    </row>
    <row r="1314" spans="1:11" s="68" customFormat="1" x14ac:dyDescent="0.3">
      <c r="A1314" s="80" t="s">
        <v>2057</v>
      </c>
      <c r="B1314" s="36" t="s">
        <v>2051</v>
      </c>
      <c r="C1314" s="37" t="s">
        <v>2058</v>
      </c>
      <c r="D1314" s="60">
        <v>28</v>
      </c>
      <c r="E1314" s="60">
        <v>255.58</v>
      </c>
      <c r="F1314" s="60">
        <f t="shared" si="514"/>
        <v>7156.24</v>
      </c>
      <c r="G1314" s="60">
        <v>28</v>
      </c>
      <c r="H1314" s="74"/>
      <c r="I1314" s="60">
        <f t="shared" si="516"/>
        <v>0</v>
      </c>
      <c r="J1314" s="73" t="str">
        <f t="shared" si="513"/>
        <v/>
      </c>
      <c r="K1314" s="54"/>
    </row>
    <row r="1315" spans="1:11" s="68" customFormat="1" x14ac:dyDescent="0.3">
      <c r="A1315" s="13"/>
      <c r="B1315" s="13"/>
      <c r="C1315" s="39" t="s">
        <v>2059</v>
      </c>
      <c r="D1315" s="60">
        <v>1</v>
      </c>
      <c r="E1315" s="61">
        <f>SUM(F1311:F1314)</f>
        <v>27096.16</v>
      </c>
      <c r="F1315" s="61">
        <f t="shared" si="514"/>
        <v>27096.16</v>
      </c>
      <c r="G1315" s="60">
        <v>1</v>
      </c>
      <c r="H1315" s="61">
        <f>SUM(I1311:I1314)</f>
        <v>0</v>
      </c>
      <c r="I1315" s="61">
        <f t="shared" si="516"/>
        <v>0</v>
      </c>
      <c r="J1315" s="73" t="str">
        <f t="shared" si="513"/>
        <v/>
      </c>
      <c r="K1315" s="54"/>
    </row>
    <row r="1316" spans="1:11" s="68" customFormat="1" x14ac:dyDescent="0.3">
      <c r="A1316" s="16" t="s">
        <v>2060</v>
      </c>
      <c r="B1316" s="16" t="s">
        <v>5</v>
      </c>
      <c r="C1316" s="65" t="s">
        <v>2061</v>
      </c>
      <c r="D1316" s="18">
        <v>1</v>
      </c>
      <c r="E1316" s="18">
        <f>E1330</f>
        <v>13140.33</v>
      </c>
      <c r="F1316" s="18">
        <f>F1330</f>
        <v>13140.33</v>
      </c>
      <c r="G1316" s="18">
        <v>1</v>
      </c>
      <c r="H1316" s="18">
        <f>H1330</f>
        <v>0</v>
      </c>
      <c r="I1316" s="18">
        <f>I1330</f>
        <v>0</v>
      </c>
      <c r="J1316" s="73" t="str">
        <f t="shared" si="513"/>
        <v/>
      </c>
      <c r="K1316" s="54"/>
    </row>
    <row r="1317" spans="1:11" s="68" customFormat="1" x14ac:dyDescent="0.3">
      <c r="A1317" s="80" t="s">
        <v>2062</v>
      </c>
      <c r="B1317" s="36" t="s">
        <v>10</v>
      </c>
      <c r="C1317" s="37" t="s">
        <v>2063</v>
      </c>
      <c r="D1317" s="60">
        <v>133</v>
      </c>
      <c r="E1317" s="60">
        <v>67.59</v>
      </c>
      <c r="F1317" s="60">
        <f t="shared" si="514"/>
        <v>8989.4699999999993</v>
      </c>
      <c r="G1317" s="60">
        <v>133</v>
      </c>
      <c r="H1317" s="74"/>
      <c r="I1317" s="60">
        <f t="shared" ref="I1317:I1329" si="517">ROUND(G1317*H1317,2)</f>
        <v>0</v>
      </c>
      <c r="J1317" s="73" t="str">
        <f t="shared" si="513"/>
        <v/>
      </c>
      <c r="K1317" s="54"/>
    </row>
    <row r="1318" spans="1:11" s="68" customFormat="1" x14ac:dyDescent="0.3">
      <c r="A1318" s="80" t="s">
        <v>2064</v>
      </c>
      <c r="B1318" s="36" t="s">
        <v>10</v>
      </c>
      <c r="C1318" s="37" t="s">
        <v>2065</v>
      </c>
      <c r="D1318" s="60">
        <v>7</v>
      </c>
      <c r="E1318" s="60">
        <v>123.99</v>
      </c>
      <c r="F1318" s="60">
        <f t="shared" si="514"/>
        <v>867.93</v>
      </c>
      <c r="G1318" s="60">
        <v>7</v>
      </c>
      <c r="H1318" s="74"/>
      <c r="I1318" s="60">
        <f t="shared" si="517"/>
        <v>0</v>
      </c>
      <c r="J1318" s="73" t="str">
        <f t="shared" si="513"/>
        <v/>
      </c>
      <c r="K1318" s="54"/>
    </row>
    <row r="1319" spans="1:11" s="68" customFormat="1" x14ac:dyDescent="0.3">
      <c r="A1319" s="80" t="s">
        <v>2066</v>
      </c>
      <c r="B1319" s="36" t="s">
        <v>10</v>
      </c>
      <c r="C1319" s="37" t="s">
        <v>2067</v>
      </c>
      <c r="D1319" s="60">
        <v>7</v>
      </c>
      <c r="E1319" s="60">
        <v>76.010000000000005</v>
      </c>
      <c r="F1319" s="60">
        <f t="shared" si="514"/>
        <v>532.07000000000005</v>
      </c>
      <c r="G1319" s="60">
        <v>7</v>
      </c>
      <c r="H1319" s="74"/>
      <c r="I1319" s="60">
        <f t="shared" si="517"/>
        <v>0</v>
      </c>
      <c r="J1319" s="73" t="str">
        <f t="shared" si="513"/>
        <v/>
      </c>
      <c r="K1319" s="54"/>
    </row>
    <row r="1320" spans="1:11" s="68" customFormat="1" x14ac:dyDescent="0.3">
      <c r="A1320" s="80" t="s">
        <v>2068</v>
      </c>
      <c r="B1320" s="36" t="s">
        <v>10</v>
      </c>
      <c r="C1320" s="37" t="s">
        <v>2069</v>
      </c>
      <c r="D1320" s="60">
        <v>14</v>
      </c>
      <c r="E1320" s="60">
        <v>91.11</v>
      </c>
      <c r="F1320" s="60">
        <f t="shared" si="514"/>
        <v>1275.54</v>
      </c>
      <c r="G1320" s="60">
        <v>14</v>
      </c>
      <c r="H1320" s="74"/>
      <c r="I1320" s="60">
        <f t="shared" si="517"/>
        <v>0</v>
      </c>
      <c r="J1320" s="73" t="str">
        <f t="shared" si="513"/>
        <v/>
      </c>
      <c r="K1320" s="54"/>
    </row>
    <row r="1321" spans="1:11" s="68" customFormat="1" x14ac:dyDescent="0.3">
      <c r="A1321" s="80" t="s">
        <v>2070</v>
      </c>
      <c r="B1321" s="36" t="s">
        <v>10</v>
      </c>
      <c r="C1321" s="37" t="s">
        <v>2071</v>
      </c>
      <c r="D1321" s="60">
        <v>7</v>
      </c>
      <c r="E1321" s="60">
        <v>9.08</v>
      </c>
      <c r="F1321" s="60">
        <f t="shared" si="514"/>
        <v>63.56</v>
      </c>
      <c r="G1321" s="60">
        <v>7</v>
      </c>
      <c r="H1321" s="74"/>
      <c r="I1321" s="60">
        <f t="shared" si="517"/>
        <v>0</v>
      </c>
      <c r="J1321" s="73" t="str">
        <f t="shared" si="513"/>
        <v/>
      </c>
      <c r="K1321" s="54"/>
    </row>
    <row r="1322" spans="1:11" s="68" customFormat="1" x14ac:dyDescent="0.3">
      <c r="A1322" s="80" t="s">
        <v>2072</v>
      </c>
      <c r="B1322" s="36" t="s">
        <v>10</v>
      </c>
      <c r="C1322" s="37" t="s">
        <v>2073</v>
      </c>
      <c r="D1322" s="60">
        <v>4</v>
      </c>
      <c r="E1322" s="60">
        <v>59.66</v>
      </c>
      <c r="F1322" s="60">
        <f t="shared" si="514"/>
        <v>238.64</v>
      </c>
      <c r="G1322" s="60">
        <v>4</v>
      </c>
      <c r="H1322" s="74"/>
      <c r="I1322" s="60">
        <f t="shared" si="517"/>
        <v>0</v>
      </c>
      <c r="J1322" s="73" t="str">
        <f t="shared" si="513"/>
        <v/>
      </c>
      <c r="K1322" s="54"/>
    </row>
    <row r="1323" spans="1:11" s="68" customFormat="1" x14ac:dyDescent="0.3">
      <c r="A1323" s="80" t="s">
        <v>2074</v>
      </c>
      <c r="B1323" s="36" t="s">
        <v>10</v>
      </c>
      <c r="C1323" s="37" t="s">
        <v>2075</v>
      </c>
      <c r="D1323" s="60">
        <v>15</v>
      </c>
      <c r="E1323" s="60">
        <v>5.35</v>
      </c>
      <c r="F1323" s="60">
        <f t="shared" si="514"/>
        <v>80.25</v>
      </c>
      <c r="G1323" s="60">
        <v>15</v>
      </c>
      <c r="H1323" s="74"/>
      <c r="I1323" s="60">
        <f t="shared" si="517"/>
        <v>0</v>
      </c>
      <c r="J1323" s="73" t="str">
        <f t="shared" si="513"/>
        <v/>
      </c>
      <c r="K1323" s="54"/>
    </row>
    <row r="1324" spans="1:11" s="68" customFormat="1" x14ac:dyDescent="0.3">
      <c r="A1324" s="80" t="s">
        <v>2076</v>
      </c>
      <c r="B1324" s="36" t="s">
        <v>10</v>
      </c>
      <c r="C1324" s="37" t="s">
        <v>2077</v>
      </c>
      <c r="D1324" s="60">
        <v>10</v>
      </c>
      <c r="E1324" s="60">
        <v>7.38</v>
      </c>
      <c r="F1324" s="60">
        <f t="shared" si="514"/>
        <v>73.8</v>
      </c>
      <c r="G1324" s="60">
        <v>10</v>
      </c>
      <c r="H1324" s="74"/>
      <c r="I1324" s="60">
        <f t="shared" si="517"/>
        <v>0</v>
      </c>
      <c r="J1324" s="73" t="str">
        <f t="shared" si="513"/>
        <v/>
      </c>
      <c r="K1324" s="54"/>
    </row>
    <row r="1325" spans="1:11" s="68" customFormat="1" x14ac:dyDescent="0.3">
      <c r="A1325" s="80" t="s">
        <v>2078</v>
      </c>
      <c r="B1325" s="36" t="s">
        <v>10</v>
      </c>
      <c r="C1325" s="37" t="s">
        <v>2079</v>
      </c>
      <c r="D1325" s="60">
        <v>4</v>
      </c>
      <c r="E1325" s="60">
        <v>23.73</v>
      </c>
      <c r="F1325" s="60">
        <f t="shared" si="514"/>
        <v>94.92</v>
      </c>
      <c r="G1325" s="60">
        <v>4</v>
      </c>
      <c r="H1325" s="74"/>
      <c r="I1325" s="60">
        <f t="shared" si="517"/>
        <v>0</v>
      </c>
      <c r="J1325" s="73" t="str">
        <f t="shared" si="513"/>
        <v/>
      </c>
      <c r="K1325" s="54"/>
    </row>
    <row r="1326" spans="1:11" s="68" customFormat="1" x14ac:dyDescent="0.3">
      <c r="A1326" s="80" t="s">
        <v>2080</v>
      </c>
      <c r="B1326" s="36" t="s">
        <v>10</v>
      </c>
      <c r="C1326" s="37" t="s">
        <v>2081</v>
      </c>
      <c r="D1326" s="60">
        <v>8</v>
      </c>
      <c r="E1326" s="60">
        <v>27.09</v>
      </c>
      <c r="F1326" s="60">
        <f t="shared" si="514"/>
        <v>216.72</v>
      </c>
      <c r="G1326" s="60">
        <v>8</v>
      </c>
      <c r="H1326" s="74"/>
      <c r="I1326" s="60">
        <f t="shared" si="517"/>
        <v>0</v>
      </c>
      <c r="J1326" s="73" t="str">
        <f t="shared" si="513"/>
        <v/>
      </c>
      <c r="K1326" s="54"/>
    </row>
    <row r="1327" spans="1:11" s="68" customFormat="1" x14ac:dyDescent="0.3">
      <c r="A1327" s="80" t="s">
        <v>2082</v>
      </c>
      <c r="B1327" s="36" t="s">
        <v>10</v>
      </c>
      <c r="C1327" s="37" t="s">
        <v>2083</v>
      </c>
      <c r="D1327" s="60">
        <v>9</v>
      </c>
      <c r="E1327" s="60">
        <v>6.48</v>
      </c>
      <c r="F1327" s="60">
        <f t="shared" si="514"/>
        <v>58.32</v>
      </c>
      <c r="G1327" s="60">
        <v>9</v>
      </c>
      <c r="H1327" s="74"/>
      <c r="I1327" s="60">
        <f t="shared" si="517"/>
        <v>0</v>
      </c>
      <c r="J1327" s="73" t="str">
        <f t="shared" si="513"/>
        <v/>
      </c>
      <c r="K1327" s="54"/>
    </row>
    <row r="1328" spans="1:11" s="68" customFormat="1" x14ac:dyDescent="0.3">
      <c r="A1328" s="80" t="s">
        <v>2084</v>
      </c>
      <c r="B1328" s="36" t="s">
        <v>10</v>
      </c>
      <c r="C1328" s="37" t="s">
        <v>2085</v>
      </c>
      <c r="D1328" s="60">
        <v>8</v>
      </c>
      <c r="E1328" s="60">
        <v>32.270000000000003</v>
      </c>
      <c r="F1328" s="60">
        <f t="shared" si="514"/>
        <v>258.16000000000003</v>
      </c>
      <c r="G1328" s="60">
        <v>8</v>
      </c>
      <c r="H1328" s="74"/>
      <c r="I1328" s="60">
        <f t="shared" si="517"/>
        <v>0</v>
      </c>
      <c r="J1328" s="73" t="str">
        <f t="shared" si="513"/>
        <v/>
      </c>
      <c r="K1328" s="54"/>
    </row>
    <row r="1329" spans="1:11" s="68" customFormat="1" x14ac:dyDescent="0.3">
      <c r="A1329" s="80" t="s">
        <v>2086</v>
      </c>
      <c r="B1329" s="36" t="s">
        <v>10</v>
      </c>
      <c r="C1329" s="37" t="s">
        <v>2087</v>
      </c>
      <c r="D1329" s="60">
        <v>7</v>
      </c>
      <c r="E1329" s="60">
        <v>55.85</v>
      </c>
      <c r="F1329" s="60">
        <f t="shared" si="514"/>
        <v>390.95</v>
      </c>
      <c r="G1329" s="60">
        <v>7</v>
      </c>
      <c r="H1329" s="74"/>
      <c r="I1329" s="60">
        <f t="shared" si="517"/>
        <v>0</v>
      </c>
      <c r="J1329" s="73" t="str">
        <f t="shared" si="513"/>
        <v/>
      </c>
      <c r="K1329" s="54"/>
    </row>
    <row r="1330" spans="1:11" s="68" customFormat="1" x14ac:dyDescent="0.3">
      <c r="A1330" s="13"/>
      <c r="B1330" s="13"/>
      <c r="C1330" s="39" t="s">
        <v>2088</v>
      </c>
      <c r="D1330" s="60">
        <v>1</v>
      </c>
      <c r="E1330" s="61">
        <f>SUM(F1317:F1329)</f>
        <v>13140.33</v>
      </c>
      <c r="F1330" s="61">
        <f>ROUND(D1330*E1330,2)</f>
        <v>13140.33</v>
      </c>
      <c r="G1330" s="60">
        <v>1</v>
      </c>
      <c r="H1330" s="61">
        <f>SUM(I1317:I1329)</f>
        <v>0</v>
      </c>
      <c r="I1330" s="61">
        <f>ROUND(G1330*H1330,2)</f>
        <v>0</v>
      </c>
      <c r="J1330" s="73" t="str">
        <f t="shared" si="513"/>
        <v/>
      </c>
      <c r="K1330" s="54"/>
    </row>
    <row r="1331" spans="1:11" s="68" customFormat="1" x14ac:dyDescent="0.3">
      <c r="A1331" s="13"/>
      <c r="B1331" s="13"/>
      <c r="C1331" s="39" t="s">
        <v>2089</v>
      </c>
      <c r="D1331" s="60">
        <v>1</v>
      </c>
      <c r="E1331" s="61">
        <f>SUM(F1316,F1310,F1304)</f>
        <v>45695.88</v>
      </c>
      <c r="F1331" s="61">
        <f>ROUND(D1331*E1331,2)</f>
        <v>45695.88</v>
      </c>
      <c r="G1331" s="60">
        <v>1</v>
      </c>
      <c r="H1331" s="61">
        <f>SUM(I1316,I1310,I1304)</f>
        <v>0</v>
      </c>
      <c r="I1331" s="61">
        <f>ROUND(G1331*H1331,2)</f>
        <v>0</v>
      </c>
      <c r="J1331" s="73" t="str">
        <f t="shared" si="513"/>
        <v/>
      </c>
      <c r="K1331" s="54"/>
    </row>
    <row r="1332" spans="1:11" s="68" customFormat="1" x14ac:dyDescent="0.3">
      <c r="A1332" s="7" t="s">
        <v>1922</v>
      </c>
      <c r="B1332" s="7" t="s">
        <v>5</v>
      </c>
      <c r="C1332" s="64" t="s">
        <v>2090</v>
      </c>
      <c r="D1332" s="9">
        <v>1</v>
      </c>
      <c r="E1332" s="9">
        <f>E1334</f>
        <v>1014.6</v>
      </c>
      <c r="F1332" s="9">
        <f>F1334</f>
        <v>1014.6</v>
      </c>
      <c r="G1332" s="9">
        <v>1</v>
      </c>
      <c r="H1332" s="9">
        <f>H1334</f>
        <v>0</v>
      </c>
      <c r="I1332" s="9">
        <f>I1334</f>
        <v>0</v>
      </c>
      <c r="J1332" s="73" t="str">
        <f t="shared" si="513"/>
        <v/>
      </c>
      <c r="K1332" s="54"/>
    </row>
    <row r="1333" spans="1:11" s="68" customFormat="1" x14ac:dyDescent="0.3">
      <c r="A1333" s="80" t="s">
        <v>2091</v>
      </c>
      <c r="B1333" s="36" t="s">
        <v>10</v>
      </c>
      <c r="C1333" s="37" t="s">
        <v>2092</v>
      </c>
      <c r="D1333" s="60">
        <v>15</v>
      </c>
      <c r="E1333" s="60">
        <v>67.64</v>
      </c>
      <c r="F1333" s="60">
        <f t="shared" si="514"/>
        <v>1014.6</v>
      </c>
      <c r="G1333" s="60">
        <v>15</v>
      </c>
      <c r="H1333" s="74"/>
      <c r="I1333" s="60">
        <f t="shared" ref="I1333" si="518">ROUND(G1333*H1333,2)</f>
        <v>0</v>
      </c>
      <c r="J1333" s="73" t="str">
        <f t="shared" si="513"/>
        <v/>
      </c>
      <c r="K1333" s="54"/>
    </row>
    <row r="1334" spans="1:11" s="68" customFormat="1" x14ac:dyDescent="0.3">
      <c r="A1334" s="13"/>
      <c r="B1334" s="13"/>
      <c r="C1334" s="39" t="s">
        <v>2093</v>
      </c>
      <c r="D1334" s="60">
        <v>1</v>
      </c>
      <c r="E1334" s="61">
        <f>SUM(F1333)</f>
        <v>1014.6</v>
      </c>
      <c r="F1334" s="61">
        <f>ROUND(D1334*E1334,2)</f>
        <v>1014.6</v>
      </c>
      <c r="G1334" s="60">
        <v>1</v>
      </c>
      <c r="H1334" s="61">
        <f>SUM(I1333)</f>
        <v>0</v>
      </c>
      <c r="I1334" s="61">
        <f>ROUND(G1334*H1334,2)</f>
        <v>0</v>
      </c>
      <c r="J1334" s="73" t="str">
        <f t="shared" si="513"/>
        <v/>
      </c>
      <c r="K1334" s="54"/>
    </row>
    <row r="1335" spans="1:11" s="68" customFormat="1" x14ac:dyDescent="0.3">
      <c r="A1335" s="7" t="s">
        <v>1923</v>
      </c>
      <c r="B1335" s="7" t="s">
        <v>5</v>
      </c>
      <c r="C1335" s="64" t="s">
        <v>2094</v>
      </c>
      <c r="D1335" s="9">
        <v>1</v>
      </c>
      <c r="E1335" s="9">
        <f>E1350</f>
        <v>25555.75</v>
      </c>
      <c r="F1335" s="9">
        <f>F1350</f>
        <v>25555.75</v>
      </c>
      <c r="G1335" s="9">
        <v>1</v>
      </c>
      <c r="H1335" s="9">
        <f>H1350</f>
        <v>0</v>
      </c>
      <c r="I1335" s="9">
        <f>I1350</f>
        <v>0</v>
      </c>
      <c r="J1335" s="73" t="str">
        <f t="shared" si="513"/>
        <v/>
      </c>
      <c r="K1335" s="54"/>
    </row>
    <row r="1336" spans="1:11" s="68" customFormat="1" x14ac:dyDescent="0.3">
      <c r="A1336" s="80" t="s">
        <v>2095</v>
      </c>
      <c r="B1336" s="36" t="s">
        <v>22</v>
      </c>
      <c r="C1336" s="37" t="s">
        <v>2096</v>
      </c>
      <c r="D1336" s="60">
        <v>12000</v>
      </c>
      <c r="E1336" s="60">
        <v>1.41</v>
      </c>
      <c r="F1336" s="60">
        <f t="shared" si="514"/>
        <v>16920</v>
      </c>
      <c r="G1336" s="60">
        <v>12000</v>
      </c>
      <c r="H1336" s="74"/>
      <c r="I1336" s="60">
        <f t="shared" ref="I1336:I1350" si="519">ROUND(G1336*H1336,2)</f>
        <v>0</v>
      </c>
      <c r="J1336" s="73" t="str">
        <f t="shared" si="513"/>
        <v/>
      </c>
      <c r="K1336" s="54"/>
    </row>
    <row r="1337" spans="1:11" s="68" customFormat="1" x14ac:dyDescent="0.3">
      <c r="A1337" s="80" t="s">
        <v>2097</v>
      </c>
      <c r="B1337" s="36" t="s">
        <v>10</v>
      </c>
      <c r="C1337" s="37" t="s">
        <v>2098</v>
      </c>
      <c r="D1337" s="60">
        <v>95</v>
      </c>
      <c r="E1337" s="60">
        <v>5</v>
      </c>
      <c r="F1337" s="60">
        <f t="shared" si="514"/>
        <v>475</v>
      </c>
      <c r="G1337" s="60">
        <v>95</v>
      </c>
      <c r="H1337" s="74"/>
      <c r="I1337" s="60">
        <f t="shared" si="519"/>
        <v>0</v>
      </c>
      <c r="J1337" s="73" t="str">
        <f t="shared" si="513"/>
        <v/>
      </c>
      <c r="K1337" s="54"/>
    </row>
    <row r="1338" spans="1:11" s="68" customFormat="1" x14ac:dyDescent="0.3">
      <c r="A1338" s="80" t="s">
        <v>2099</v>
      </c>
      <c r="B1338" s="36" t="s">
        <v>10</v>
      </c>
      <c r="C1338" s="37" t="s">
        <v>2100</v>
      </c>
      <c r="D1338" s="60">
        <v>95</v>
      </c>
      <c r="E1338" s="60">
        <v>7.07</v>
      </c>
      <c r="F1338" s="60">
        <f t="shared" si="514"/>
        <v>671.65</v>
      </c>
      <c r="G1338" s="60">
        <v>95</v>
      </c>
      <c r="H1338" s="74"/>
      <c r="I1338" s="60">
        <f t="shared" si="519"/>
        <v>0</v>
      </c>
      <c r="J1338" s="73" t="str">
        <f t="shared" si="513"/>
        <v/>
      </c>
      <c r="K1338" s="54"/>
    </row>
    <row r="1339" spans="1:11" s="68" customFormat="1" x14ac:dyDescent="0.3">
      <c r="A1339" s="80" t="s">
        <v>2101</v>
      </c>
      <c r="B1339" s="36" t="s">
        <v>10</v>
      </c>
      <c r="C1339" s="37" t="s">
        <v>2102</v>
      </c>
      <c r="D1339" s="60">
        <v>95</v>
      </c>
      <c r="E1339" s="60">
        <v>7.67</v>
      </c>
      <c r="F1339" s="60">
        <f t="shared" si="514"/>
        <v>728.65</v>
      </c>
      <c r="G1339" s="60">
        <v>95</v>
      </c>
      <c r="H1339" s="74"/>
      <c r="I1339" s="60">
        <f t="shared" si="519"/>
        <v>0</v>
      </c>
      <c r="J1339" s="73" t="str">
        <f t="shared" si="513"/>
        <v/>
      </c>
      <c r="K1339" s="54"/>
    </row>
    <row r="1340" spans="1:11" s="68" customFormat="1" x14ac:dyDescent="0.3">
      <c r="A1340" s="80" t="s">
        <v>2103</v>
      </c>
      <c r="B1340" s="36" t="s">
        <v>22</v>
      </c>
      <c r="C1340" s="37" t="s">
        <v>2104</v>
      </c>
      <c r="D1340" s="60">
        <v>200</v>
      </c>
      <c r="E1340" s="60">
        <v>13.68</v>
      </c>
      <c r="F1340" s="60">
        <f t="shared" si="514"/>
        <v>2736</v>
      </c>
      <c r="G1340" s="60">
        <v>200</v>
      </c>
      <c r="H1340" s="74"/>
      <c r="I1340" s="60">
        <f t="shared" si="519"/>
        <v>0</v>
      </c>
      <c r="J1340" s="73" t="str">
        <f t="shared" si="513"/>
        <v/>
      </c>
      <c r="K1340" s="54"/>
    </row>
    <row r="1341" spans="1:11" s="68" customFormat="1" x14ac:dyDescent="0.3">
      <c r="A1341" s="80" t="s">
        <v>2105</v>
      </c>
      <c r="B1341" s="36" t="s">
        <v>10</v>
      </c>
      <c r="C1341" s="37" t="s">
        <v>2106</v>
      </c>
      <c r="D1341" s="60">
        <v>30</v>
      </c>
      <c r="E1341" s="60">
        <v>6.17</v>
      </c>
      <c r="F1341" s="60">
        <f t="shared" si="514"/>
        <v>185.1</v>
      </c>
      <c r="G1341" s="60">
        <v>30</v>
      </c>
      <c r="H1341" s="74"/>
      <c r="I1341" s="60">
        <f t="shared" si="519"/>
        <v>0</v>
      </c>
      <c r="J1341" s="73" t="str">
        <f t="shared" si="513"/>
        <v/>
      </c>
      <c r="K1341" s="54"/>
    </row>
    <row r="1342" spans="1:11" s="68" customFormat="1" x14ac:dyDescent="0.3">
      <c r="A1342" s="80" t="s">
        <v>2107</v>
      </c>
      <c r="B1342" s="36" t="s">
        <v>10</v>
      </c>
      <c r="C1342" s="37" t="s">
        <v>2108</v>
      </c>
      <c r="D1342" s="60">
        <v>30</v>
      </c>
      <c r="E1342" s="60">
        <v>10.3</v>
      </c>
      <c r="F1342" s="60">
        <f t="shared" si="514"/>
        <v>309</v>
      </c>
      <c r="G1342" s="60">
        <v>30</v>
      </c>
      <c r="H1342" s="74"/>
      <c r="I1342" s="60">
        <f t="shared" si="519"/>
        <v>0</v>
      </c>
      <c r="J1342" s="73" t="str">
        <f t="shared" si="513"/>
        <v/>
      </c>
      <c r="K1342" s="54"/>
    </row>
    <row r="1343" spans="1:11" s="68" customFormat="1" x14ac:dyDescent="0.3">
      <c r="A1343" s="80" t="s">
        <v>2109</v>
      </c>
      <c r="B1343" s="36" t="s">
        <v>10</v>
      </c>
      <c r="C1343" s="37" t="s">
        <v>2110</v>
      </c>
      <c r="D1343" s="60">
        <v>30</v>
      </c>
      <c r="E1343" s="60">
        <v>13.07</v>
      </c>
      <c r="F1343" s="60">
        <f t="shared" si="514"/>
        <v>392.1</v>
      </c>
      <c r="G1343" s="60">
        <v>30</v>
      </c>
      <c r="H1343" s="74"/>
      <c r="I1343" s="60">
        <f t="shared" si="519"/>
        <v>0</v>
      </c>
      <c r="J1343" s="73" t="str">
        <f t="shared" si="513"/>
        <v/>
      </c>
      <c r="K1343" s="54"/>
    </row>
    <row r="1344" spans="1:11" s="68" customFormat="1" x14ac:dyDescent="0.3">
      <c r="A1344" s="80" t="s">
        <v>2111</v>
      </c>
      <c r="B1344" s="36" t="s">
        <v>10</v>
      </c>
      <c r="C1344" s="37" t="s">
        <v>2112</v>
      </c>
      <c r="D1344" s="60">
        <v>25</v>
      </c>
      <c r="E1344" s="60">
        <v>19.059999999999999</v>
      </c>
      <c r="F1344" s="60">
        <f t="shared" si="514"/>
        <v>476.5</v>
      </c>
      <c r="G1344" s="60">
        <v>25</v>
      </c>
      <c r="H1344" s="74"/>
      <c r="I1344" s="60">
        <f t="shared" si="519"/>
        <v>0</v>
      </c>
      <c r="J1344" s="73" t="str">
        <f t="shared" si="513"/>
        <v/>
      </c>
      <c r="K1344" s="54"/>
    </row>
    <row r="1345" spans="1:11" s="68" customFormat="1" x14ac:dyDescent="0.3">
      <c r="A1345" s="80" t="s">
        <v>2113</v>
      </c>
      <c r="B1345" s="36" t="s">
        <v>10</v>
      </c>
      <c r="C1345" s="37" t="s">
        <v>2114</v>
      </c>
      <c r="D1345" s="60">
        <v>25</v>
      </c>
      <c r="E1345" s="60">
        <v>16.350000000000001</v>
      </c>
      <c r="F1345" s="60">
        <f t="shared" si="514"/>
        <v>408.75</v>
      </c>
      <c r="G1345" s="60">
        <v>25</v>
      </c>
      <c r="H1345" s="74"/>
      <c r="I1345" s="60">
        <f t="shared" si="519"/>
        <v>0</v>
      </c>
      <c r="J1345" s="73" t="str">
        <f t="shared" si="513"/>
        <v/>
      </c>
      <c r="K1345" s="54"/>
    </row>
    <row r="1346" spans="1:11" s="68" customFormat="1" x14ac:dyDescent="0.3">
      <c r="A1346" s="80" t="s">
        <v>2115</v>
      </c>
      <c r="B1346" s="36" t="s">
        <v>10</v>
      </c>
      <c r="C1346" s="37" t="s">
        <v>2116</v>
      </c>
      <c r="D1346" s="60">
        <v>25</v>
      </c>
      <c r="E1346" s="60">
        <v>28.99</v>
      </c>
      <c r="F1346" s="60">
        <f t="shared" si="514"/>
        <v>724.75</v>
      </c>
      <c r="G1346" s="60">
        <v>25</v>
      </c>
      <c r="H1346" s="74"/>
      <c r="I1346" s="60">
        <f t="shared" si="519"/>
        <v>0</v>
      </c>
      <c r="J1346" s="73" t="str">
        <f t="shared" si="513"/>
        <v/>
      </c>
      <c r="K1346" s="54"/>
    </row>
    <row r="1347" spans="1:11" s="68" customFormat="1" x14ac:dyDescent="0.3">
      <c r="A1347" s="80" t="s">
        <v>2117</v>
      </c>
      <c r="B1347" s="36" t="s">
        <v>10</v>
      </c>
      <c r="C1347" s="37" t="s">
        <v>2118</v>
      </c>
      <c r="D1347" s="60">
        <v>25</v>
      </c>
      <c r="E1347" s="60">
        <v>41.18</v>
      </c>
      <c r="F1347" s="60">
        <f t="shared" si="514"/>
        <v>1029.5</v>
      </c>
      <c r="G1347" s="60">
        <v>25</v>
      </c>
      <c r="H1347" s="74"/>
      <c r="I1347" s="60">
        <f t="shared" si="519"/>
        <v>0</v>
      </c>
      <c r="J1347" s="73" t="str">
        <f t="shared" si="513"/>
        <v/>
      </c>
      <c r="K1347" s="54"/>
    </row>
    <row r="1348" spans="1:11" s="68" customFormat="1" x14ac:dyDescent="0.3">
      <c r="A1348" s="80" t="s">
        <v>2119</v>
      </c>
      <c r="B1348" s="36" t="s">
        <v>10</v>
      </c>
      <c r="C1348" s="37" t="s">
        <v>2120</v>
      </c>
      <c r="D1348" s="60">
        <v>25</v>
      </c>
      <c r="E1348" s="60">
        <v>14.31</v>
      </c>
      <c r="F1348" s="60">
        <f t="shared" si="514"/>
        <v>357.75</v>
      </c>
      <c r="G1348" s="60">
        <v>25</v>
      </c>
      <c r="H1348" s="74"/>
      <c r="I1348" s="60">
        <f t="shared" si="519"/>
        <v>0</v>
      </c>
      <c r="J1348" s="73" t="str">
        <f t="shared" si="513"/>
        <v/>
      </c>
      <c r="K1348" s="54"/>
    </row>
    <row r="1349" spans="1:11" s="68" customFormat="1" x14ac:dyDescent="0.3">
      <c r="A1349" s="80" t="s">
        <v>2121</v>
      </c>
      <c r="B1349" s="36" t="s">
        <v>10</v>
      </c>
      <c r="C1349" s="37" t="s">
        <v>2122</v>
      </c>
      <c r="D1349" s="60">
        <v>25</v>
      </c>
      <c r="E1349" s="60">
        <v>5.64</v>
      </c>
      <c r="F1349" s="60">
        <f t="shared" si="514"/>
        <v>141</v>
      </c>
      <c r="G1349" s="60">
        <v>25</v>
      </c>
      <c r="H1349" s="74"/>
      <c r="I1349" s="60">
        <f t="shared" si="519"/>
        <v>0</v>
      </c>
      <c r="J1349" s="73" t="str">
        <f t="shared" si="513"/>
        <v/>
      </c>
      <c r="K1349" s="54"/>
    </row>
    <row r="1350" spans="1:11" s="68" customFormat="1" x14ac:dyDescent="0.3">
      <c r="A1350" s="13"/>
      <c r="B1350" s="13"/>
      <c r="C1350" s="39" t="s">
        <v>2123</v>
      </c>
      <c r="D1350" s="60">
        <v>1</v>
      </c>
      <c r="E1350" s="61">
        <f>SUM(F1336:F1349)</f>
        <v>25555.75</v>
      </c>
      <c r="F1350" s="61">
        <f t="shared" si="514"/>
        <v>25555.75</v>
      </c>
      <c r="G1350" s="60">
        <v>1</v>
      </c>
      <c r="H1350" s="61">
        <f>SUM(I1336:I1349)</f>
        <v>0</v>
      </c>
      <c r="I1350" s="61">
        <f t="shared" si="519"/>
        <v>0</v>
      </c>
      <c r="J1350" s="73" t="str">
        <f t="shared" si="513"/>
        <v/>
      </c>
      <c r="K1350" s="54"/>
    </row>
    <row r="1351" spans="1:11" s="68" customFormat="1" x14ac:dyDescent="0.3">
      <c r="A1351" s="7" t="s">
        <v>1924</v>
      </c>
      <c r="B1351" s="7" t="s">
        <v>5</v>
      </c>
      <c r="C1351" s="64" t="s">
        <v>2124</v>
      </c>
      <c r="D1351" s="9">
        <v>1</v>
      </c>
      <c r="E1351" s="9">
        <f>E1363</f>
        <v>12692.32</v>
      </c>
      <c r="F1351" s="9">
        <f>F1363</f>
        <v>12692.32</v>
      </c>
      <c r="G1351" s="9">
        <v>1</v>
      </c>
      <c r="H1351" s="9">
        <f>H1363</f>
        <v>0</v>
      </c>
      <c r="I1351" s="9">
        <f>I1363</f>
        <v>0</v>
      </c>
      <c r="J1351" s="73" t="str">
        <f t="shared" si="513"/>
        <v/>
      </c>
      <c r="K1351" s="54"/>
    </row>
    <row r="1352" spans="1:11" s="68" customFormat="1" x14ac:dyDescent="0.3">
      <c r="A1352" s="16" t="s">
        <v>2125</v>
      </c>
      <c r="B1352" s="16" t="s">
        <v>5</v>
      </c>
      <c r="C1352" s="65" t="s">
        <v>2126</v>
      </c>
      <c r="D1352" s="18">
        <v>1</v>
      </c>
      <c r="E1352" s="9">
        <f>E1354</f>
        <v>287.60000000000002</v>
      </c>
      <c r="F1352" s="9">
        <f>F1354</f>
        <v>287.60000000000002</v>
      </c>
      <c r="G1352" s="18">
        <v>1</v>
      </c>
      <c r="H1352" s="9">
        <f>H1354</f>
        <v>0</v>
      </c>
      <c r="I1352" s="9">
        <f>I1354</f>
        <v>0</v>
      </c>
      <c r="J1352" s="73" t="str">
        <f t="shared" si="513"/>
        <v/>
      </c>
      <c r="K1352" s="54"/>
    </row>
    <row r="1353" spans="1:11" s="68" customFormat="1" x14ac:dyDescent="0.3">
      <c r="A1353" s="80" t="s">
        <v>2127</v>
      </c>
      <c r="B1353" s="36" t="s">
        <v>10</v>
      </c>
      <c r="C1353" s="37" t="s">
        <v>2128</v>
      </c>
      <c r="D1353" s="60">
        <v>10</v>
      </c>
      <c r="E1353" s="60">
        <v>28.76</v>
      </c>
      <c r="F1353" s="60">
        <f t="shared" si="514"/>
        <v>287.60000000000002</v>
      </c>
      <c r="G1353" s="60">
        <v>10</v>
      </c>
      <c r="H1353" s="74"/>
      <c r="I1353" s="60">
        <f t="shared" ref="I1353" si="520">ROUND(G1353*H1353,2)</f>
        <v>0</v>
      </c>
      <c r="J1353" s="73" t="str">
        <f t="shared" si="513"/>
        <v/>
      </c>
      <c r="K1353" s="54"/>
    </row>
    <row r="1354" spans="1:11" s="68" customFormat="1" x14ac:dyDescent="0.3">
      <c r="A1354" s="13"/>
      <c r="B1354" s="13"/>
      <c r="C1354" s="39" t="s">
        <v>2129</v>
      </c>
      <c r="D1354" s="60">
        <v>1</v>
      </c>
      <c r="E1354" s="61">
        <f>SUM(F1353)</f>
        <v>287.60000000000002</v>
      </c>
      <c r="F1354" s="61">
        <f>ROUND(D1354*E1354,2)</f>
        <v>287.60000000000002</v>
      </c>
      <c r="G1354" s="60">
        <v>1</v>
      </c>
      <c r="H1354" s="61">
        <f>SUM(I1353)</f>
        <v>0</v>
      </c>
      <c r="I1354" s="61">
        <f>ROUND(G1354*H1354,2)</f>
        <v>0</v>
      </c>
      <c r="J1354" s="73" t="str">
        <f t="shared" si="513"/>
        <v/>
      </c>
      <c r="K1354" s="54"/>
    </row>
    <row r="1355" spans="1:11" s="68" customFormat="1" x14ac:dyDescent="0.3">
      <c r="A1355" s="16" t="s">
        <v>2130</v>
      </c>
      <c r="B1355" s="16" t="s">
        <v>5</v>
      </c>
      <c r="C1355" s="65" t="s">
        <v>2131</v>
      </c>
      <c r="D1355" s="18">
        <v>1</v>
      </c>
      <c r="E1355" s="9">
        <f>E1359</f>
        <v>11919.72</v>
      </c>
      <c r="F1355" s="9">
        <f>F1359</f>
        <v>11919.72</v>
      </c>
      <c r="G1355" s="18">
        <v>1</v>
      </c>
      <c r="H1355" s="9">
        <f>H1359</f>
        <v>0</v>
      </c>
      <c r="I1355" s="9">
        <f>I1359</f>
        <v>0</v>
      </c>
      <c r="J1355" s="73" t="str">
        <f t="shared" si="513"/>
        <v/>
      </c>
      <c r="K1355" s="54"/>
    </row>
    <row r="1356" spans="1:11" s="68" customFormat="1" x14ac:dyDescent="0.3">
      <c r="A1356" s="80" t="s">
        <v>2132</v>
      </c>
      <c r="B1356" s="36" t="s">
        <v>22</v>
      </c>
      <c r="C1356" s="37" t="s">
        <v>2133</v>
      </c>
      <c r="D1356" s="60">
        <v>800</v>
      </c>
      <c r="E1356" s="60">
        <v>13.29</v>
      </c>
      <c r="F1356" s="60">
        <f t="shared" si="514"/>
        <v>10632</v>
      </c>
      <c r="G1356" s="60">
        <v>800</v>
      </c>
      <c r="H1356" s="74"/>
      <c r="I1356" s="60">
        <f t="shared" ref="I1356:I1358" si="521">ROUND(G1356*H1356,2)</f>
        <v>0</v>
      </c>
      <c r="J1356" s="73" t="str">
        <f t="shared" si="513"/>
        <v/>
      </c>
      <c r="K1356" s="54"/>
    </row>
    <row r="1357" spans="1:11" s="68" customFormat="1" x14ac:dyDescent="0.3">
      <c r="A1357" s="80" t="s">
        <v>2134</v>
      </c>
      <c r="B1357" s="36" t="s">
        <v>10</v>
      </c>
      <c r="C1357" s="37" t="s">
        <v>2135</v>
      </c>
      <c r="D1357" s="60">
        <v>7</v>
      </c>
      <c r="E1357" s="60">
        <v>47.87</v>
      </c>
      <c r="F1357" s="60">
        <f t="shared" si="514"/>
        <v>335.09</v>
      </c>
      <c r="G1357" s="60">
        <v>7</v>
      </c>
      <c r="H1357" s="74"/>
      <c r="I1357" s="60">
        <f t="shared" si="521"/>
        <v>0</v>
      </c>
      <c r="J1357" s="73" t="str">
        <f t="shared" si="513"/>
        <v/>
      </c>
      <c r="K1357" s="54"/>
    </row>
    <row r="1358" spans="1:11" s="68" customFormat="1" x14ac:dyDescent="0.3">
      <c r="A1358" s="80" t="s">
        <v>2136</v>
      </c>
      <c r="B1358" s="36" t="s">
        <v>10</v>
      </c>
      <c r="C1358" s="37" t="s">
        <v>2137</v>
      </c>
      <c r="D1358" s="60">
        <v>7</v>
      </c>
      <c r="E1358" s="60">
        <v>136.09</v>
      </c>
      <c r="F1358" s="60">
        <f t="shared" si="514"/>
        <v>952.63</v>
      </c>
      <c r="G1358" s="60">
        <v>7</v>
      </c>
      <c r="H1358" s="74"/>
      <c r="I1358" s="60">
        <f t="shared" si="521"/>
        <v>0</v>
      </c>
      <c r="J1358" s="73" t="str">
        <f t="shared" si="513"/>
        <v/>
      </c>
      <c r="K1358" s="54"/>
    </row>
    <row r="1359" spans="1:11" s="68" customFormat="1" x14ac:dyDescent="0.3">
      <c r="A1359" s="13"/>
      <c r="B1359" s="13"/>
      <c r="C1359" s="39" t="s">
        <v>2138</v>
      </c>
      <c r="D1359" s="60">
        <v>1</v>
      </c>
      <c r="E1359" s="61">
        <f>SUM(F1356:F1358)</f>
        <v>11919.72</v>
      </c>
      <c r="F1359" s="61">
        <f>ROUND(D1359*E1359,2)</f>
        <v>11919.72</v>
      </c>
      <c r="G1359" s="60">
        <v>1</v>
      </c>
      <c r="H1359" s="61">
        <f>SUM(I1356:I1358)</f>
        <v>0</v>
      </c>
      <c r="I1359" s="61">
        <f>ROUND(G1359*H1359,2)</f>
        <v>0</v>
      </c>
      <c r="J1359" s="73" t="str">
        <f t="shared" si="513"/>
        <v/>
      </c>
      <c r="K1359" s="54"/>
    </row>
    <row r="1360" spans="1:11" s="68" customFormat="1" x14ac:dyDescent="0.3">
      <c r="A1360" s="16" t="s">
        <v>2139</v>
      </c>
      <c r="B1360" s="16" t="s">
        <v>5</v>
      </c>
      <c r="C1360" s="65" t="s">
        <v>2140</v>
      </c>
      <c r="D1360" s="18">
        <v>1</v>
      </c>
      <c r="E1360" s="9">
        <f>E1362</f>
        <v>485</v>
      </c>
      <c r="F1360" s="9">
        <f>F1362</f>
        <v>485</v>
      </c>
      <c r="G1360" s="18">
        <v>1</v>
      </c>
      <c r="H1360" s="9">
        <f>H1362</f>
        <v>0</v>
      </c>
      <c r="I1360" s="9">
        <f>I1362</f>
        <v>0</v>
      </c>
      <c r="J1360" s="73" t="str">
        <f t="shared" si="513"/>
        <v/>
      </c>
      <c r="K1360" s="54"/>
    </row>
    <row r="1361" spans="1:11" s="68" customFormat="1" x14ac:dyDescent="0.3">
      <c r="A1361" s="80" t="s">
        <v>2141</v>
      </c>
      <c r="B1361" s="36" t="s">
        <v>377</v>
      </c>
      <c r="C1361" s="37" t="s">
        <v>2142</v>
      </c>
      <c r="D1361" s="60">
        <v>250</v>
      </c>
      <c r="E1361" s="60">
        <v>1.94</v>
      </c>
      <c r="F1361" s="60">
        <f t="shared" si="514"/>
        <v>485</v>
      </c>
      <c r="G1361" s="60">
        <v>250</v>
      </c>
      <c r="H1361" s="74"/>
      <c r="I1361" s="60">
        <f t="shared" ref="I1361" si="522">ROUND(G1361*H1361,2)</f>
        <v>0</v>
      </c>
      <c r="J1361" s="73" t="str">
        <f t="shared" si="513"/>
        <v/>
      </c>
      <c r="K1361" s="54"/>
    </row>
    <row r="1362" spans="1:11" s="68" customFormat="1" x14ac:dyDescent="0.3">
      <c r="A1362" s="13"/>
      <c r="B1362" s="13"/>
      <c r="C1362" s="39" t="s">
        <v>2143</v>
      </c>
      <c r="D1362" s="60">
        <v>1</v>
      </c>
      <c r="E1362" s="61">
        <f>SUM(F1361)</f>
        <v>485</v>
      </c>
      <c r="F1362" s="61">
        <f>ROUND(D1362*E1362,2)</f>
        <v>485</v>
      </c>
      <c r="G1362" s="60">
        <v>1</v>
      </c>
      <c r="H1362" s="61">
        <f>SUM(I1361)</f>
        <v>0</v>
      </c>
      <c r="I1362" s="61">
        <f>ROUND(G1362*H1362,2)</f>
        <v>0</v>
      </c>
      <c r="J1362" s="73" t="str">
        <f t="shared" si="513"/>
        <v/>
      </c>
      <c r="K1362" s="54"/>
    </row>
    <row r="1363" spans="1:11" s="68" customFormat="1" x14ac:dyDescent="0.3">
      <c r="A1363" s="13"/>
      <c r="B1363" s="13"/>
      <c r="C1363" s="39" t="s">
        <v>2144</v>
      </c>
      <c r="D1363" s="60">
        <v>1</v>
      </c>
      <c r="E1363" s="61">
        <f>SUM(F1360,F1355,F1352)</f>
        <v>12692.32</v>
      </c>
      <c r="F1363" s="61">
        <f t="shared" si="514"/>
        <v>12692.32</v>
      </c>
      <c r="G1363" s="60">
        <v>1</v>
      </c>
      <c r="H1363" s="61">
        <f>SUM(I1360,I1355,I1352)</f>
        <v>0</v>
      </c>
      <c r="I1363" s="61">
        <f t="shared" ref="I1363" si="523">ROUND(G1363*H1363,2)</f>
        <v>0</v>
      </c>
      <c r="J1363" s="73" t="str">
        <f t="shared" si="513"/>
        <v/>
      </c>
      <c r="K1363" s="54"/>
    </row>
    <row r="1364" spans="1:11" s="68" customFormat="1" x14ac:dyDescent="0.3">
      <c r="A1364" s="7" t="s">
        <v>1925</v>
      </c>
      <c r="B1364" s="7" t="s">
        <v>5</v>
      </c>
      <c r="C1364" s="64" t="s">
        <v>2145</v>
      </c>
      <c r="D1364" s="9">
        <v>1</v>
      </c>
      <c r="E1364" s="9">
        <f>E1396</f>
        <v>17000.11</v>
      </c>
      <c r="F1364" s="9">
        <f>F1396</f>
        <v>17000.11</v>
      </c>
      <c r="G1364" s="9">
        <v>1</v>
      </c>
      <c r="H1364" s="9">
        <f>H1396</f>
        <v>0</v>
      </c>
      <c r="I1364" s="9">
        <f>I1396</f>
        <v>0</v>
      </c>
      <c r="J1364" s="73" t="str">
        <f t="shared" si="513"/>
        <v/>
      </c>
      <c r="K1364" s="54"/>
    </row>
    <row r="1365" spans="1:11" s="68" customFormat="1" x14ac:dyDescent="0.3">
      <c r="A1365" s="16" t="s">
        <v>2146</v>
      </c>
      <c r="B1365" s="16" t="s">
        <v>5</v>
      </c>
      <c r="C1365" s="65" t="s">
        <v>2147</v>
      </c>
      <c r="D1365" s="18">
        <v>1</v>
      </c>
      <c r="E1365" s="18">
        <f>E1377</f>
        <v>9416.76</v>
      </c>
      <c r="F1365" s="18">
        <f>F1377</f>
        <v>9416.76</v>
      </c>
      <c r="G1365" s="18">
        <v>1</v>
      </c>
      <c r="H1365" s="18">
        <f>H1377</f>
        <v>0</v>
      </c>
      <c r="I1365" s="18">
        <f>I1377</f>
        <v>0</v>
      </c>
      <c r="J1365" s="73" t="str">
        <f t="shared" si="513"/>
        <v/>
      </c>
      <c r="K1365" s="54"/>
    </row>
    <row r="1366" spans="1:11" s="68" customFormat="1" x14ac:dyDescent="0.3">
      <c r="A1366" s="80" t="s">
        <v>2148</v>
      </c>
      <c r="B1366" s="36" t="s">
        <v>10</v>
      </c>
      <c r="C1366" s="37" t="s">
        <v>2149</v>
      </c>
      <c r="D1366" s="60">
        <v>133</v>
      </c>
      <c r="E1366" s="60">
        <v>9.56</v>
      </c>
      <c r="F1366" s="60">
        <f t="shared" si="514"/>
        <v>1271.48</v>
      </c>
      <c r="G1366" s="60">
        <v>133</v>
      </c>
      <c r="H1366" s="74"/>
      <c r="I1366" s="60">
        <f t="shared" ref="I1366:I1376" si="524">ROUND(G1366*H1366,2)</f>
        <v>0</v>
      </c>
      <c r="J1366" s="73" t="str">
        <f t="shared" si="513"/>
        <v/>
      </c>
      <c r="K1366" s="54"/>
    </row>
    <row r="1367" spans="1:11" s="68" customFormat="1" x14ac:dyDescent="0.3">
      <c r="A1367" s="80" t="s">
        <v>2150</v>
      </c>
      <c r="B1367" s="36" t="s">
        <v>377</v>
      </c>
      <c r="C1367" s="37" t="s">
        <v>2151</v>
      </c>
      <c r="D1367" s="60">
        <v>25</v>
      </c>
      <c r="E1367" s="60">
        <v>3.23</v>
      </c>
      <c r="F1367" s="60">
        <f t="shared" si="514"/>
        <v>80.75</v>
      </c>
      <c r="G1367" s="60">
        <v>25</v>
      </c>
      <c r="H1367" s="74"/>
      <c r="I1367" s="60">
        <f t="shared" si="524"/>
        <v>0</v>
      </c>
      <c r="J1367" s="73" t="str">
        <f t="shared" ref="J1367:J1410" si="525">IF(AND(H1367&lt;&gt;"",H1367&lt;&gt;0,H1367&lt;E1367),"VALOR MENOR DEL PERMITIDO","")</f>
        <v/>
      </c>
      <c r="K1367" s="54"/>
    </row>
    <row r="1368" spans="1:11" s="68" customFormat="1" x14ac:dyDescent="0.3">
      <c r="A1368" s="80" t="s">
        <v>2152</v>
      </c>
      <c r="B1368" s="36" t="s">
        <v>10</v>
      </c>
      <c r="C1368" s="37" t="s">
        <v>2153</v>
      </c>
      <c r="D1368" s="60">
        <v>133</v>
      </c>
      <c r="E1368" s="60">
        <v>2.84</v>
      </c>
      <c r="F1368" s="60">
        <f t="shared" si="514"/>
        <v>377.72</v>
      </c>
      <c r="G1368" s="60">
        <v>133</v>
      </c>
      <c r="H1368" s="74"/>
      <c r="I1368" s="60">
        <f t="shared" si="524"/>
        <v>0</v>
      </c>
      <c r="J1368" s="73" t="str">
        <f t="shared" si="525"/>
        <v/>
      </c>
      <c r="K1368" s="54"/>
    </row>
    <row r="1369" spans="1:11" s="68" customFormat="1" x14ac:dyDescent="0.3">
      <c r="A1369" s="80" t="s">
        <v>2154</v>
      </c>
      <c r="B1369" s="36" t="s">
        <v>10</v>
      </c>
      <c r="C1369" s="37" t="s">
        <v>2155</v>
      </c>
      <c r="D1369" s="60">
        <v>133</v>
      </c>
      <c r="E1369" s="60">
        <v>2.78</v>
      </c>
      <c r="F1369" s="60">
        <f t="shared" si="514"/>
        <v>369.74</v>
      </c>
      <c r="G1369" s="60">
        <v>133</v>
      </c>
      <c r="H1369" s="74"/>
      <c r="I1369" s="60">
        <f t="shared" si="524"/>
        <v>0</v>
      </c>
      <c r="J1369" s="73" t="str">
        <f t="shared" si="525"/>
        <v/>
      </c>
      <c r="K1369" s="54"/>
    </row>
    <row r="1370" spans="1:11" s="68" customFormat="1" x14ac:dyDescent="0.3">
      <c r="A1370" s="80" t="s">
        <v>2156</v>
      </c>
      <c r="B1370" s="36" t="s">
        <v>10</v>
      </c>
      <c r="C1370" s="37" t="s">
        <v>2157</v>
      </c>
      <c r="D1370" s="60">
        <v>133</v>
      </c>
      <c r="E1370" s="60">
        <v>5.8</v>
      </c>
      <c r="F1370" s="60">
        <f t="shared" si="514"/>
        <v>771.4</v>
      </c>
      <c r="G1370" s="60">
        <v>133</v>
      </c>
      <c r="H1370" s="74"/>
      <c r="I1370" s="60">
        <f t="shared" si="524"/>
        <v>0</v>
      </c>
      <c r="J1370" s="73" t="str">
        <f t="shared" si="525"/>
        <v/>
      </c>
      <c r="K1370" s="54"/>
    </row>
    <row r="1371" spans="1:11" s="68" customFormat="1" x14ac:dyDescent="0.3">
      <c r="A1371" s="80" t="s">
        <v>2158</v>
      </c>
      <c r="B1371" s="36" t="s">
        <v>10</v>
      </c>
      <c r="C1371" s="37" t="s">
        <v>2159</v>
      </c>
      <c r="D1371" s="60">
        <v>10</v>
      </c>
      <c r="E1371" s="60">
        <v>33.93</v>
      </c>
      <c r="F1371" s="60">
        <f t="shared" si="514"/>
        <v>339.3</v>
      </c>
      <c r="G1371" s="60">
        <v>10</v>
      </c>
      <c r="H1371" s="74"/>
      <c r="I1371" s="60">
        <f t="shared" si="524"/>
        <v>0</v>
      </c>
      <c r="J1371" s="73" t="str">
        <f t="shared" si="525"/>
        <v/>
      </c>
      <c r="K1371" s="54"/>
    </row>
    <row r="1372" spans="1:11" s="68" customFormat="1" x14ac:dyDescent="0.3">
      <c r="A1372" s="80" t="s">
        <v>2160</v>
      </c>
      <c r="B1372" s="36" t="s">
        <v>10</v>
      </c>
      <c r="C1372" s="37" t="s">
        <v>2161</v>
      </c>
      <c r="D1372" s="60">
        <v>266</v>
      </c>
      <c r="E1372" s="60">
        <v>1.72</v>
      </c>
      <c r="F1372" s="60">
        <f t="shared" si="514"/>
        <v>457.52</v>
      </c>
      <c r="G1372" s="60">
        <v>266</v>
      </c>
      <c r="H1372" s="74"/>
      <c r="I1372" s="60">
        <f t="shared" si="524"/>
        <v>0</v>
      </c>
      <c r="J1372" s="73" t="str">
        <f t="shared" si="525"/>
        <v/>
      </c>
      <c r="K1372" s="54"/>
    </row>
    <row r="1373" spans="1:11" s="68" customFormat="1" x14ac:dyDescent="0.3">
      <c r="A1373" s="80" t="s">
        <v>2162</v>
      </c>
      <c r="B1373" s="36" t="s">
        <v>10</v>
      </c>
      <c r="C1373" s="37" t="s">
        <v>2163</v>
      </c>
      <c r="D1373" s="60">
        <v>8</v>
      </c>
      <c r="E1373" s="60">
        <v>363.58</v>
      </c>
      <c r="F1373" s="60">
        <f t="shared" si="514"/>
        <v>2908.64</v>
      </c>
      <c r="G1373" s="60">
        <v>8</v>
      </c>
      <c r="H1373" s="74"/>
      <c r="I1373" s="60">
        <f t="shared" si="524"/>
        <v>0</v>
      </c>
      <c r="J1373" s="73" t="str">
        <f t="shared" si="525"/>
        <v/>
      </c>
      <c r="K1373" s="54"/>
    </row>
    <row r="1374" spans="1:11" s="68" customFormat="1" x14ac:dyDescent="0.3">
      <c r="A1374" s="80" t="s">
        <v>2164</v>
      </c>
      <c r="B1374" s="36" t="s">
        <v>10</v>
      </c>
      <c r="C1374" s="37" t="s">
        <v>2165</v>
      </c>
      <c r="D1374" s="60">
        <v>3600</v>
      </c>
      <c r="E1374" s="60">
        <v>0.64</v>
      </c>
      <c r="F1374" s="60">
        <f t="shared" si="514"/>
        <v>2304</v>
      </c>
      <c r="G1374" s="60">
        <v>3600</v>
      </c>
      <c r="H1374" s="74"/>
      <c r="I1374" s="60">
        <f t="shared" si="524"/>
        <v>0</v>
      </c>
      <c r="J1374" s="73" t="str">
        <f t="shared" si="525"/>
        <v/>
      </c>
      <c r="K1374" s="54"/>
    </row>
    <row r="1375" spans="1:11" s="68" customFormat="1" x14ac:dyDescent="0.3">
      <c r="A1375" s="80" t="s">
        <v>2166</v>
      </c>
      <c r="B1375" s="36" t="s">
        <v>10</v>
      </c>
      <c r="C1375" s="37" t="s">
        <v>2167</v>
      </c>
      <c r="D1375" s="60">
        <v>133</v>
      </c>
      <c r="E1375" s="60">
        <v>3.87</v>
      </c>
      <c r="F1375" s="60">
        <f t="shared" si="514"/>
        <v>514.71</v>
      </c>
      <c r="G1375" s="60">
        <v>133</v>
      </c>
      <c r="H1375" s="74"/>
      <c r="I1375" s="60">
        <f t="shared" si="524"/>
        <v>0</v>
      </c>
      <c r="J1375" s="73" t="str">
        <f t="shared" si="525"/>
        <v/>
      </c>
      <c r="K1375" s="54"/>
    </row>
    <row r="1376" spans="1:11" s="68" customFormat="1" x14ac:dyDescent="0.3">
      <c r="A1376" s="80" t="s">
        <v>2168</v>
      </c>
      <c r="B1376" s="36" t="s">
        <v>10</v>
      </c>
      <c r="C1376" s="37" t="s">
        <v>2169</v>
      </c>
      <c r="D1376" s="60">
        <v>50</v>
      </c>
      <c r="E1376" s="60">
        <v>0.43</v>
      </c>
      <c r="F1376" s="60">
        <f t="shared" si="514"/>
        <v>21.5</v>
      </c>
      <c r="G1376" s="60">
        <v>50</v>
      </c>
      <c r="H1376" s="74"/>
      <c r="I1376" s="60">
        <f t="shared" si="524"/>
        <v>0</v>
      </c>
      <c r="J1376" s="73" t="str">
        <f t="shared" si="525"/>
        <v/>
      </c>
      <c r="K1376" s="54"/>
    </row>
    <row r="1377" spans="1:11" s="68" customFormat="1" x14ac:dyDescent="0.3">
      <c r="A1377" s="13"/>
      <c r="B1377" s="13"/>
      <c r="C1377" s="39" t="s">
        <v>2170</v>
      </c>
      <c r="D1377" s="60">
        <v>1</v>
      </c>
      <c r="E1377" s="61">
        <f>SUM(F1366:F1376)</f>
        <v>9416.76</v>
      </c>
      <c r="F1377" s="61">
        <f>ROUND(D1377*E1377,2)</f>
        <v>9416.76</v>
      </c>
      <c r="G1377" s="60">
        <v>1</v>
      </c>
      <c r="H1377" s="61">
        <f>SUM(I1366:I1376)</f>
        <v>0</v>
      </c>
      <c r="I1377" s="61">
        <f>ROUND(G1377*H1377,2)</f>
        <v>0</v>
      </c>
      <c r="J1377" s="73" t="str">
        <f t="shared" si="525"/>
        <v/>
      </c>
      <c r="K1377" s="54"/>
    </row>
    <row r="1378" spans="1:11" s="68" customFormat="1" x14ac:dyDescent="0.3">
      <c r="A1378" s="16" t="s">
        <v>2171</v>
      </c>
      <c r="B1378" s="16" t="s">
        <v>5</v>
      </c>
      <c r="C1378" s="65" t="s">
        <v>2172</v>
      </c>
      <c r="D1378" s="18">
        <v>1</v>
      </c>
      <c r="E1378" s="18">
        <f>E1383</f>
        <v>2806.67</v>
      </c>
      <c r="F1378" s="18">
        <f>F1383</f>
        <v>2806.67</v>
      </c>
      <c r="G1378" s="18">
        <v>1</v>
      </c>
      <c r="H1378" s="18">
        <f>H1383</f>
        <v>0</v>
      </c>
      <c r="I1378" s="18">
        <f>I1383</f>
        <v>0</v>
      </c>
      <c r="J1378" s="73" t="str">
        <f t="shared" si="525"/>
        <v/>
      </c>
      <c r="K1378" s="54"/>
    </row>
    <row r="1379" spans="1:11" s="68" customFormat="1" x14ac:dyDescent="0.3">
      <c r="A1379" s="80" t="s">
        <v>2173</v>
      </c>
      <c r="B1379" s="36" t="s">
        <v>10</v>
      </c>
      <c r="C1379" s="37" t="s">
        <v>2174</v>
      </c>
      <c r="D1379" s="60">
        <v>23</v>
      </c>
      <c r="E1379" s="60">
        <v>5.93</v>
      </c>
      <c r="F1379" s="60">
        <f t="shared" si="514"/>
        <v>136.38999999999999</v>
      </c>
      <c r="G1379" s="60">
        <v>23</v>
      </c>
      <c r="H1379" s="74"/>
      <c r="I1379" s="60">
        <f t="shared" ref="I1379:I1383" si="526">ROUND(G1379*H1379,2)</f>
        <v>0</v>
      </c>
      <c r="J1379" s="73" t="str">
        <f t="shared" si="525"/>
        <v/>
      </c>
      <c r="K1379" s="54"/>
    </row>
    <row r="1380" spans="1:11" s="68" customFormat="1" x14ac:dyDescent="0.3">
      <c r="A1380" s="80" t="s">
        <v>2175</v>
      </c>
      <c r="B1380" s="36" t="s">
        <v>10</v>
      </c>
      <c r="C1380" s="37" t="s">
        <v>2176</v>
      </c>
      <c r="D1380" s="60">
        <v>23</v>
      </c>
      <c r="E1380" s="60">
        <v>4.09</v>
      </c>
      <c r="F1380" s="60">
        <f t="shared" si="514"/>
        <v>94.07</v>
      </c>
      <c r="G1380" s="60">
        <v>23</v>
      </c>
      <c r="H1380" s="74"/>
      <c r="I1380" s="60">
        <f t="shared" si="526"/>
        <v>0</v>
      </c>
      <c r="J1380" s="73" t="str">
        <f t="shared" si="525"/>
        <v/>
      </c>
      <c r="K1380" s="54"/>
    </row>
    <row r="1381" spans="1:11" s="68" customFormat="1" x14ac:dyDescent="0.3">
      <c r="A1381" s="80" t="s">
        <v>2177</v>
      </c>
      <c r="B1381" s="36" t="s">
        <v>10</v>
      </c>
      <c r="C1381" s="37" t="s">
        <v>2178</v>
      </c>
      <c r="D1381" s="60">
        <v>133</v>
      </c>
      <c r="E1381" s="60">
        <v>16.440000000000001</v>
      </c>
      <c r="F1381" s="60">
        <f t="shared" si="514"/>
        <v>2186.52</v>
      </c>
      <c r="G1381" s="60">
        <v>133</v>
      </c>
      <c r="H1381" s="74"/>
      <c r="I1381" s="60">
        <f t="shared" si="526"/>
        <v>0</v>
      </c>
      <c r="J1381" s="73" t="str">
        <f t="shared" si="525"/>
        <v/>
      </c>
      <c r="K1381" s="54"/>
    </row>
    <row r="1382" spans="1:11" s="68" customFormat="1" x14ac:dyDescent="0.3">
      <c r="A1382" s="80" t="s">
        <v>2179</v>
      </c>
      <c r="B1382" s="36" t="s">
        <v>10</v>
      </c>
      <c r="C1382" s="37" t="s">
        <v>2180</v>
      </c>
      <c r="D1382" s="60">
        <v>133</v>
      </c>
      <c r="E1382" s="60">
        <v>2.93</v>
      </c>
      <c r="F1382" s="60">
        <f t="shared" si="514"/>
        <v>389.69</v>
      </c>
      <c r="G1382" s="60">
        <v>133</v>
      </c>
      <c r="H1382" s="74"/>
      <c r="I1382" s="60">
        <f t="shared" si="526"/>
        <v>0</v>
      </c>
      <c r="J1382" s="73" t="str">
        <f t="shared" si="525"/>
        <v/>
      </c>
      <c r="K1382" s="54"/>
    </row>
    <row r="1383" spans="1:11" s="68" customFormat="1" x14ac:dyDescent="0.3">
      <c r="A1383" s="13"/>
      <c r="B1383" s="13"/>
      <c r="C1383" s="39" t="s">
        <v>2181</v>
      </c>
      <c r="D1383" s="60">
        <v>1</v>
      </c>
      <c r="E1383" s="61">
        <f>SUM(F1379:F1382)</f>
        <v>2806.67</v>
      </c>
      <c r="F1383" s="61">
        <f t="shared" si="514"/>
        <v>2806.67</v>
      </c>
      <c r="G1383" s="60">
        <v>1</v>
      </c>
      <c r="H1383" s="61">
        <f>SUM(I1379:I1382)</f>
        <v>0</v>
      </c>
      <c r="I1383" s="61">
        <f t="shared" si="526"/>
        <v>0</v>
      </c>
      <c r="J1383" s="73" t="str">
        <f t="shared" si="525"/>
        <v/>
      </c>
      <c r="K1383" s="54"/>
    </row>
    <row r="1384" spans="1:11" s="68" customFormat="1" x14ac:dyDescent="0.3">
      <c r="A1384" s="16" t="s">
        <v>2182</v>
      </c>
      <c r="B1384" s="16" t="s">
        <v>5</v>
      </c>
      <c r="C1384" s="65" t="s">
        <v>2183</v>
      </c>
      <c r="D1384" s="18">
        <v>1</v>
      </c>
      <c r="E1384" s="18">
        <f>E1390</f>
        <v>802.23</v>
      </c>
      <c r="F1384" s="18">
        <f>F1390</f>
        <v>802.23</v>
      </c>
      <c r="G1384" s="18">
        <v>1</v>
      </c>
      <c r="H1384" s="18">
        <f>H1390</f>
        <v>0</v>
      </c>
      <c r="I1384" s="18">
        <f>I1390</f>
        <v>0</v>
      </c>
      <c r="J1384" s="73" t="str">
        <f t="shared" si="525"/>
        <v/>
      </c>
      <c r="K1384" s="54"/>
    </row>
    <row r="1385" spans="1:11" s="68" customFormat="1" x14ac:dyDescent="0.3">
      <c r="A1385" s="80" t="s">
        <v>2184</v>
      </c>
      <c r="B1385" s="36" t="s">
        <v>10</v>
      </c>
      <c r="C1385" s="37" t="s">
        <v>2185</v>
      </c>
      <c r="D1385" s="60">
        <v>40</v>
      </c>
      <c r="E1385" s="60">
        <v>1.45</v>
      </c>
      <c r="F1385" s="60">
        <f t="shared" si="514"/>
        <v>58</v>
      </c>
      <c r="G1385" s="60">
        <v>40</v>
      </c>
      <c r="H1385" s="74"/>
      <c r="I1385" s="60">
        <f t="shared" ref="I1385:I1390" si="527">ROUND(G1385*H1385,2)</f>
        <v>0</v>
      </c>
      <c r="J1385" s="73" t="str">
        <f t="shared" si="525"/>
        <v/>
      </c>
      <c r="K1385" s="54"/>
    </row>
    <row r="1386" spans="1:11" s="68" customFormat="1" x14ac:dyDescent="0.3">
      <c r="A1386" s="80" t="s">
        <v>2186</v>
      </c>
      <c r="B1386" s="36" t="s">
        <v>10</v>
      </c>
      <c r="C1386" s="37" t="s">
        <v>2187</v>
      </c>
      <c r="D1386" s="60">
        <v>133</v>
      </c>
      <c r="E1386" s="60">
        <v>2.0099999999999998</v>
      </c>
      <c r="F1386" s="60">
        <f t="shared" si="514"/>
        <v>267.33</v>
      </c>
      <c r="G1386" s="60">
        <v>133</v>
      </c>
      <c r="H1386" s="74"/>
      <c r="I1386" s="60">
        <f t="shared" si="527"/>
        <v>0</v>
      </c>
      <c r="J1386" s="73" t="str">
        <f t="shared" si="525"/>
        <v/>
      </c>
      <c r="K1386" s="54"/>
    </row>
    <row r="1387" spans="1:11" s="68" customFormat="1" x14ac:dyDescent="0.3">
      <c r="A1387" s="80" t="s">
        <v>2188</v>
      </c>
      <c r="B1387" s="36" t="s">
        <v>10</v>
      </c>
      <c r="C1387" s="37" t="s">
        <v>2189</v>
      </c>
      <c r="D1387" s="60">
        <v>50</v>
      </c>
      <c r="E1387" s="60">
        <v>2.4500000000000002</v>
      </c>
      <c r="F1387" s="60">
        <f t="shared" si="514"/>
        <v>122.5</v>
      </c>
      <c r="G1387" s="60">
        <v>50</v>
      </c>
      <c r="H1387" s="74"/>
      <c r="I1387" s="60">
        <f t="shared" si="527"/>
        <v>0</v>
      </c>
      <c r="J1387" s="73" t="str">
        <f t="shared" si="525"/>
        <v/>
      </c>
      <c r="K1387" s="54"/>
    </row>
    <row r="1388" spans="1:11" s="68" customFormat="1" x14ac:dyDescent="0.3">
      <c r="A1388" s="80" t="s">
        <v>2190</v>
      </c>
      <c r="B1388" s="36" t="s">
        <v>10</v>
      </c>
      <c r="C1388" s="37" t="s">
        <v>2191</v>
      </c>
      <c r="D1388" s="60">
        <v>50</v>
      </c>
      <c r="E1388" s="60">
        <v>5.2</v>
      </c>
      <c r="F1388" s="60">
        <f t="shared" si="514"/>
        <v>260</v>
      </c>
      <c r="G1388" s="60">
        <v>50</v>
      </c>
      <c r="H1388" s="74"/>
      <c r="I1388" s="60">
        <f t="shared" si="527"/>
        <v>0</v>
      </c>
      <c r="J1388" s="73" t="str">
        <f t="shared" si="525"/>
        <v/>
      </c>
      <c r="K1388" s="54"/>
    </row>
    <row r="1389" spans="1:11" s="68" customFormat="1" x14ac:dyDescent="0.3">
      <c r="A1389" s="80" t="s">
        <v>2192</v>
      </c>
      <c r="B1389" s="36" t="s">
        <v>10</v>
      </c>
      <c r="C1389" s="37" t="s">
        <v>2193</v>
      </c>
      <c r="D1389" s="60">
        <v>10</v>
      </c>
      <c r="E1389" s="60">
        <v>9.44</v>
      </c>
      <c r="F1389" s="60">
        <f t="shared" si="514"/>
        <v>94.4</v>
      </c>
      <c r="G1389" s="60">
        <v>10</v>
      </c>
      <c r="H1389" s="74"/>
      <c r="I1389" s="60">
        <f t="shared" si="527"/>
        <v>0</v>
      </c>
      <c r="J1389" s="73" t="str">
        <f t="shared" si="525"/>
        <v/>
      </c>
      <c r="K1389" s="54"/>
    </row>
    <row r="1390" spans="1:11" s="68" customFormat="1" x14ac:dyDescent="0.3">
      <c r="A1390" s="13"/>
      <c r="B1390" s="13"/>
      <c r="C1390" s="39" t="s">
        <v>2194</v>
      </c>
      <c r="D1390" s="60">
        <v>1</v>
      </c>
      <c r="E1390" s="61">
        <f>SUM(F1385:F1389)</f>
        <v>802.23</v>
      </c>
      <c r="F1390" s="61">
        <f t="shared" si="514"/>
        <v>802.23</v>
      </c>
      <c r="G1390" s="60">
        <v>1</v>
      </c>
      <c r="H1390" s="61">
        <f>SUM(I1385:I1389)</f>
        <v>0</v>
      </c>
      <c r="I1390" s="61">
        <f t="shared" si="527"/>
        <v>0</v>
      </c>
      <c r="J1390" s="73" t="str">
        <f t="shared" si="525"/>
        <v/>
      </c>
      <c r="K1390" s="54"/>
    </row>
    <row r="1391" spans="1:11" s="68" customFormat="1" x14ac:dyDescent="0.3">
      <c r="A1391" s="16" t="s">
        <v>2195</v>
      </c>
      <c r="B1391" s="16" t="s">
        <v>5</v>
      </c>
      <c r="C1391" s="65" t="s">
        <v>2196</v>
      </c>
      <c r="D1391" s="18">
        <v>1</v>
      </c>
      <c r="E1391" s="18">
        <f>E1395</f>
        <v>3974.45</v>
      </c>
      <c r="F1391" s="18">
        <f>F1395</f>
        <v>3974.45</v>
      </c>
      <c r="G1391" s="18">
        <v>1</v>
      </c>
      <c r="H1391" s="18">
        <f>H1395</f>
        <v>0</v>
      </c>
      <c r="I1391" s="18">
        <f>I1395</f>
        <v>0</v>
      </c>
      <c r="J1391" s="73" t="str">
        <f t="shared" si="525"/>
        <v/>
      </c>
      <c r="K1391" s="54"/>
    </row>
    <row r="1392" spans="1:11" s="68" customFormat="1" x14ac:dyDescent="0.3">
      <c r="A1392" s="80" t="s">
        <v>2197</v>
      </c>
      <c r="B1392" s="36" t="s">
        <v>10</v>
      </c>
      <c r="C1392" s="37" t="s">
        <v>2198</v>
      </c>
      <c r="D1392" s="60">
        <v>133</v>
      </c>
      <c r="E1392" s="60">
        <v>26.75</v>
      </c>
      <c r="F1392" s="60">
        <f t="shared" si="514"/>
        <v>3557.75</v>
      </c>
      <c r="G1392" s="60">
        <v>133</v>
      </c>
      <c r="H1392" s="74"/>
      <c r="I1392" s="60">
        <f t="shared" ref="I1392:I1396" si="528">ROUND(G1392*H1392,2)</f>
        <v>0</v>
      </c>
      <c r="J1392" s="73" t="str">
        <f t="shared" si="525"/>
        <v/>
      </c>
      <c r="K1392" s="54"/>
    </row>
    <row r="1393" spans="1:11" s="68" customFormat="1" x14ac:dyDescent="0.3">
      <c r="A1393" s="80" t="s">
        <v>2199</v>
      </c>
      <c r="B1393" s="36" t="s">
        <v>10</v>
      </c>
      <c r="C1393" s="37" t="s">
        <v>2200</v>
      </c>
      <c r="D1393" s="60">
        <v>10</v>
      </c>
      <c r="E1393" s="60">
        <v>22.83</v>
      </c>
      <c r="F1393" s="60">
        <f t="shared" si="514"/>
        <v>228.3</v>
      </c>
      <c r="G1393" s="60">
        <v>10</v>
      </c>
      <c r="H1393" s="74"/>
      <c r="I1393" s="60">
        <f t="shared" si="528"/>
        <v>0</v>
      </c>
      <c r="J1393" s="73" t="str">
        <f t="shared" si="525"/>
        <v/>
      </c>
      <c r="K1393" s="54"/>
    </row>
    <row r="1394" spans="1:11" s="68" customFormat="1" x14ac:dyDescent="0.3">
      <c r="A1394" s="80" t="s">
        <v>2201</v>
      </c>
      <c r="B1394" s="36" t="s">
        <v>10</v>
      </c>
      <c r="C1394" s="37" t="s">
        <v>2202</v>
      </c>
      <c r="D1394" s="60">
        <v>40</v>
      </c>
      <c r="E1394" s="60">
        <v>4.71</v>
      </c>
      <c r="F1394" s="60">
        <f t="shared" si="514"/>
        <v>188.4</v>
      </c>
      <c r="G1394" s="60">
        <v>40</v>
      </c>
      <c r="H1394" s="74"/>
      <c r="I1394" s="60">
        <f t="shared" si="528"/>
        <v>0</v>
      </c>
      <c r="J1394" s="73" t="str">
        <f t="shared" si="525"/>
        <v/>
      </c>
      <c r="K1394" s="54"/>
    </row>
    <row r="1395" spans="1:11" s="68" customFormat="1" x14ac:dyDescent="0.3">
      <c r="A1395" s="13"/>
      <c r="B1395" s="13"/>
      <c r="C1395" s="39" t="s">
        <v>2203</v>
      </c>
      <c r="D1395" s="60">
        <v>1</v>
      </c>
      <c r="E1395" s="61">
        <f>SUM(F1392:F1394)</f>
        <v>3974.45</v>
      </c>
      <c r="F1395" s="61">
        <f t="shared" si="514"/>
        <v>3974.45</v>
      </c>
      <c r="G1395" s="60">
        <v>1</v>
      </c>
      <c r="H1395" s="61">
        <f>SUM(I1392:I1394)</f>
        <v>0</v>
      </c>
      <c r="I1395" s="61">
        <f t="shared" si="528"/>
        <v>0</v>
      </c>
      <c r="J1395" s="73" t="str">
        <f t="shared" si="525"/>
        <v/>
      </c>
      <c r="K1395" s="54"/>
    </row>
    <row r="1396" spans="1:11" s="68" customFormat="1" x14ac:dyDescent="0.3">
      <c r="A1396" s="13"/>
      <c r="B1396" s="13"/>
      <c r="C1396" s="39" t="s">
        <v>2204</v>
      </c>
      <c r="D1396" s="60">
        <v>1</v>
      </c>
      <c r="E1396" s="61">
        <f>SUM(F1391,F1384,F1378,F1365)</f>
        <v>17000.11</v>
      </c>
      <c r="F1396" s="61">
        <f t="shared" si="514"/>
        <v>17000.11</v>
      </c>
      <c r="G1396" s="60">
        <v>1</v>
      </c>
      <c r="H1396" s="61">
        <f>SUM(I1391,I1384,I1378,I1365)</f>
        <v>0</v>
      </c>
      <c r="I1396" s="61">
        <f t="shared" si="528"/>
        <v>0</v>
      </c>
      <c r="J1396" s="73" t="str">
        <f t="shared" si="525"/>
        <v/>
      </c>
      <c r="K1396" s="54"/>
    </row>
    <row r="1397" spans="1:11" s="68" customFormat="1" x14ac:dyDescent="0.3">
      <c r="A1397" s="7" t="s">
        <v>1926</v>
      </c>
      <c r="B1397" s="7" t="s">
        <v>5</v>
      </c>
      <c r="C1397" s="64" t="s">
        <v>2205</v>
      </c>
      <c r="D1397" s="9">
        <v>1</v>
      </c>
      <c r="E1397" s="9">
        <f>E1400</f>
        <v>1546.23</v>
      </c>
      <c r="F1397" s="9">
        <f>F1400</f>
        <v>1546.23</v>
      </c>
      <c r="G1397" s="9">
        <v>1</v>
      </c>
      <c r="H1397" s="9">
        <f>H1400</f>
        <v>0</v>
      </c>
      <c r="I1397" s="9">
        <f>I1400</f>
        <v>0</v>
      </c>
      <c r="J1397" s="73" t="str">
        <f t="shared" si="525"/>
        <v/>
      </c>
      <c r="K1397" s="54"/>
    </row>
    <row r="1398" spans="1:11" s="68" customFormat="1" x14ac:dyDescent="0.3">
      <c r="A1398" s="80" t="s">
        <v>2206</v>
      </c>
      <c r="B1398" s="36" t="s">
        <v>10</v>
      </c>
      <c r="C1398" s="37" t="s">
        <v>2207</v>
      </c>
      <c r="D1398" s="60">
        <v>21</v>
      </c>
      <c r="E1398" s="60">
        <v>41.05</v>
      </c>
      <c r="F1398" s="60">
        <f t="shared" si="514"/>
        <v>862.05</v>
      </c>
      <c r="G1398" s="60">
        <v>21</v>
      </c>
      <c r="H1398" s="74"/>
      <c r="I1398" s="60">
        <f t="shared" ref="I1398:I1400" si="529">ROUND(G1398*H1398,2)</f>
        <v>0</v>
      </c>
      <c r="J1398" s="73" t="str">
        <f t="shared" si="525"/>
        <v/>
      </c>
      <c r="K1398" s="54"/>
    </row>
    <row r="1399" spans="1:11" s="68" customFormat="1" x14ac:dyDescent="0.3">
      <c r="A1399" s="80" t="s">
        <v>2208</v>
      </c>
      <c r="B1399" s="36" t="s">
        <v>10</v>
      </c>
      <c r="C1399" s="37" t="s">
        <v>2209</v>
      </c>
      <c r="D1399" s="60">
        <v>21</v>
      </c>
      <c r="E1399" s="60">
        <v>32.58</v>
      </c>
      <c r="F1399" s="60">
        <f t="shared" si="514"/>
        <v>684.18</v>
      </c>
      <c r="G1399" s="60">
        <v>21</v>
      </c>
      <c r="H1399" s="74"/>
      <c r="I1399" s="60">
        <f t="shared" si="529"/>
        <v>0</v>
      </c>
      <c r="J1399" s="73" t="str">
        <f t="shared" si="525"/>
        <v/>
      </c>
      <c r="K1399" s="54"/>
    </row>
    <row r="1400" spans="1:11" s="68" customFormat="1" x14ac:dyDescent="0.3">
      <c r="A1400" s="13"/>
      <c r="B1400" s="13"/>
      <c r="C1400" s="39" t="s">
        <v>2210</v>
      </c>
      <c r="D1400" s="60">
        <v>1</v>
      </c>
      <c r="E1400" s="61">
        <f>SUM(F1398:F1399)</f>
        <v>1546.23</v>
      </c>
      <c r="F1400" s="61">
        <f t="shared" si="514"/>
        <v>1546.23</v>
      </c>
      <c r="G1400" s="60">
        <v>1</v>
      </c>
      <c r="H1400" s="61">
        <f>SUM(I1398:I1399)</f>
        <v>0</v>
      </c>
      <c r="I1400" s="61">
        <f t="shared" si="529"/>
        <v>0</v>
      </c>
      <c r="J1400" s="73" t="str">
        <f t="shared" si="525"/>
        <v/>
      </c>
      <c r="K1400" s="54"/>
    </row>
    <row r="1401" spans="1:11" s="68" customFormat="1" x14ac:dyDescent="0.3">
      <c r="A1401" s="7" t="s">
        <v>1927</v>
      </c>
      <c r="B1401" s="7" t="s">
        <v>5</v>
      </c>
      <c r="C1401" s="64" t="s">
        <v>2211</v>
      </c>
      <c r="D1401" s="9">
        <v>1</v>
      </c>
      <c r="E1401" s="9">
        <f>E1403</f>
        <v>5091.4799999999996</v>
      </c>
      <c r="F1401" s="9">
        <f>F1403</f>
        <v>5091.4799999999996</v>
      </c>
      <c r="G1401" s="9">
        <v>1</v>
      </c>
      <c r="H1401" s="9">
        <f>H1403</f>
        <v>0</v>
      </c>
      <c r="I1401" s="9">
        <f>I1403</f>
        <v>0</v>
      </c>
      <c r="J1401" s="73" t="str">
        <f t="shared" si="525"/>
        <v/>
      </c>
      <c r="K1401" s="54"/>
    </row>
    <row r="1402" spans="1:11" s="68" customFormat="1" x14ac:dyDescent="0.3">
      <c r="A1402" s="80" t="s">
        <v>2212</v>
      </c>
      <c r="B1402" s="36" t="s">
        <v>10</v>
      </c>
      <c r="C1402" s="37" t="s">
        <v>2213</v>
      </c>
      <c r="D1402" s="60">
        <v>36</v>
      </c>
      <c r="E1402" s="60">
        <v>141.43</v>
      </c>
      <c r="F1402" s="60">
        <f t="shared" si="514"/>
        <v>5091.4799999999996</v>
      </c>
      <c r="G1402" s="60">
        <v>36</v>
      </c>
      <c r="H1402" s="74"/>
      <c r="I1402" s="60">
        <f t="shared" ref="I1402:I1403" si="530">ROUND(G1402*H1402,2)</f>
        <v>0</v>
      </c>
      <c r="J1402" s="73" t="str">
        <f t="shared" si="525"/>
        <v/>
      </c>
      <c r="K1402" s="54"/>
    </row>
    <row r="1403" spans="1:11" s="68" customFormat="1" x14ac:dyDescent="0.3">
      <c r="A1403" s="13"/>
      <c r="B1403" s="13"/>
      <c r="C1403" s="39" t="s">
        <v>2214</v>
      </c>
      <c r="D1403" s="60">
        <v>1</v>
      </c>
      <c r="E1403" s="61">
        <f>SUM(F1402)</f>
        <v>5091.4799999999996</v>
      </c>
      <c r="F1403" s="61">
        <f t="shared" si="514"/>
        <v>5091.4799999999996</v>
      </c>
      <c r="G1403" s="60">
        <v>1</v>
      </c>
      <c r="H1403" s="61">
        <f>SUM(I1402)</f>
        <v>0</v>
      </c>
      <c r="I1403" s="61">
        <f t="shared" si="530"/>
        <v>0</v>
      </c>
      <c r="J1403" s="73" t="str">
        <f t="shared" si="525"/>
        <v/>
      </c>
      <c r="K1403" s="54"/>
    </row>
    <row r="1404" spans="1:11" s="68" customFormat="1" x14ac:dyDescent="0.3">
      <c r="A1404" s="7" t="s">
        <v>1928</v>
      </c>
      <c r="B1404" s="7" t="s">
        <v>5</v>
      </c>
      <c r="C1404" s="64" t="s">
        <v>2215</v>
      </c>
      <c r="D1404" s="9">
        <v>1</v>
      </c>
      <c r="E1404" s="9">
        <f>E1409</f>
        <v>296917.94</v>
      </c>
      <c r="F1404" s="9">
        <f>F1409</f>
        <v>296917.94</v>
      </c>
      <c r="G1404" s="9">
        <v>1</v>
      </c>
      <c r="H1404" s="9">
        <f>H1409</f>
        <v>0</v>
      </c>
      <c r="I1404" s="9">
        <f>I1409</f>
        <v>0</v>
      </c>
      <c r="J1404" s="73" t="str">
        <f t="shared" si="525"/>
        <v/>
      </c>
      <c r="K1404" s="54"/>
    </row>
    <row r="1405" spans="1:11" s="68" customFormat="1" x14ac:dyDescent="0.3">
      <c r="A1405" s="16" t="s">
        <v>2216</v>
      </c>
      <c r="B1405" s="16" t="s">
        <v>5</v>
      </c>
      <c r="C1405" s="65" t="s">
        <v>2217</v>
      </c>
      <c r="D1405" s="18">
        <v>1</v>
      </c>
      <c r="E1405" s="18">
        <f>E1407</f>
        <v>294358.68</v>
      </c>
      <c r="F1405" s="18">
        <f>F1407</f>
        <v>294358.68</v>
      </c>
      <c r="G1405" s="18">
        <v>1</v>
      </c>
      <c r="H1405" s="18">
        <f>H1407</f>
        <v>0</v>
      </c>
      <c r="I1405" s="18">
        <f>I1407</f>
        <v>0</v>
      </c>
      <c r="J1405" s="73" t="str">
        <f t="shared" si="525"/>
        <v/>
      </c>
      <c r="K1405" s="54"/>
    </row>
    <row r="1406" spans="1:11" s="68" customFormat="1" x14ac:dyDescent="0.3">
      <c r="A1406" s="80" t="s">
        <v>2218</v>
      </c>
      <c r="B1406" s="36" t="s">
        <v>10</v>
      </c>
      <c r="C1406" s="37" t="s">
        <v>2219</v>
      </c>
      <c r="D1406" s="60">
        <v>14</v>
      </c>
      <c r="E1406" s="60">
        <v>21025.62</v>
      </c>
      <c r="F1406" s="60">
        <f t="shared" ref="F1406:F1407" si="531">ROUND(D1406*E1406,2)</f>
        <v>294358.68</v>
      </c>
      <c r="G1406" s="60">
        <v>14</v>
      </c>
      <c r="H1406" s="74"/>
      <c r="I1406" s="60">
        <f t="shared" ref="I1406:I1410" si="532">ROUND(G1406*H1406,2)</f>
        <v>0</v>
      </c>
      <c r="J1406" s="73" t="str">
        <f t="shared" si="525"/>
        <v/>
      </c>
      <c r="K1406" s="54"/>
    </row>
    <row r="1407" spans="1:11" s="68" customFormat="1" x14ac:dyDescent="0.3">
      <c r="A1407" s="13"/>
      <c r="B1407" s="13"/>
      <c r="C1407" s="39" t="s">
        <v>2220</v>
      </c>
      <c r="D1407" s="60">
        <v>1</v>
      </c>
      <c r="E1407" s="61">
        <f>SUM(F1406)</f>
        <v>294358.68</v>
      </c>
      <c r="F1407" s="61">
        <f t="shared" si="531"/>
        <v>294358.68</v>
      </c>
      <c r="G1407" s="60">
        <v>1</v>
      </c>
      <c r="H1407" s="61">
        <f>SUM(I1406)</f>
        <v>0</v>
      </c>
      <c r="I1407" s="61">
        <f t="shared" si="532"/>
        <v>0</v>
      </c>
      <c r="J1407" s="73" t="str">
        <f t="shared" si="525"/>
        <v/>
      </c>
      <c r="K1407" s="54"/>
    </row>
    <row r="1408" spans="1:11" s="68" customFormat="1" x14ac:dyDescent="0.3">
      <c r="A1408" s="80" t="s">
        <v>2221</v>
      </c>
      <c r="B1408" s="36" t="s">
        <v>10</v>
      </c>
      <c r="C1408" s="37" t="s">
        <v>2222</v>
      </c>
      <c r="D1408" s="60">
        <v>2</v>
      </c>
      <c r="E1408" s="60">
        <v>1279.6300000000001</v>
      </c>
      <c r="F1408" s="60">
        <f t="shared" ref="F1408" si="533">ROUND(D1408*E1408,2)</f>
        <v>2559.2600000000002</v>
      </c>
      <c r="G1408" s="60">
        <v>2</v>
      </c>
      <c r="H1408" s="74"/>
      <c r="I1408" s="60">
        <f t="shared" si="532"/>
        <v>0</v>
      </c>
      <c r="J1408" s="73" t="str">
        <f t="shared" si="525"/>
        <v/>
      </c>
      <c r="K1408" s="54"/>
    </row>
    <row r="1409" spans="1:11" s="68" customFormat="1" x14ac:dyDescent="0.3">
      <c r="A1409" s="13"/>
      <c r="B1409" s="13"/>
      <c r="C1409" s="39" t="s">
        <v>2223</v>
      </c>
      <c r="D1409" s="60">
        <v>1</v>
      </c>
      <c r="E1409" s="61">
        <f>SUM(F1405,F1408)</f>
        <v>296917.94</v>
      </c>
      <c r="F1409" s="61">
        <f t="shared" ref="F1409:F1410" si="534">ROUND(D1409*E1409,2)</f>
        <v>296917.94</v>
      </c>
      <c r="G1409" s="60">
        <v>1</v>
      </c>
      <c r="H1409" s="61">
        <f>SUM(I1405,I1408)</f>
        <v>0</v>
      </c>
      <c r="I1409" s="61">
        <f t="shared" si="532"/>
        <v>0</v>
      </c>
      <c r="J1409" s="73" t="str">
        <f t="shared" si="525"/>
        <v/>
      </c>
      <c r="K1409" s="54"/>
    </row>
    <row r="1410" spans="1:11" s="68" customFormat="1" x14ac:dyDescent="0.3">
      <c r="A1410" s="13"/>
      <c r="B1410" s="13"/>
      <c r="C1410" s="39" t="s">
        <v>1929</v>
      </c>
      <c r="D1410" s="62">
        <v>1</v>
      </c>
      <c r="E1410" s="61">
        <f>SUM(F1404,F1401,F1397,F1364,F1351,F1335,F1332,F1303)</f>
        <v>405514.31</v>
      </c>
      <c r="F1410" s="61">
        <f t="shared" si="534"/>
        <v>405514.31</v>
      </c>
      <c r="G1410" s="62">
        <v>1</v>
      </c>
      <c r="H1410" s="61">
        <f>SUM(I1404,I1401,I1397,I1364,I1351,I1335,I1332,I1303)</f>
        <v>0</v>
      </c>
      <c r="I1410" s="61">
        <f t="shared" si="532"/>
        <v>0</v>
      </c>
      <c r="J1410" s="73" t="str">
        <f t="shared" si="525"/>
        <v/>
      </c>
      <c r="K1410" s="54"/>
    </row>
    <row r="1411" spans="1:11" x14ac:dyDescent="0.3">
      <c r="A1411" s="75"/>
      <c r="B1411" s="13"/>
      <c r="C1411" s="14" t="s">
        <v>1915</v>
      </c>
      <c r="D1411" s="25">
        <v>1</v>
      </c>
      <c r="E1411" s="15">
        <f>F4+F648+F878+F920+F976+F1193+F1204+F1302</f>
        <v>12046180.689999999</v>
      </c>
      <c r="F1411" s="15">
        <f>ROUND(D1411*E1411,2)</f>
        <v>12046180.689999999</v>
      </c>
      <c r="G1411" s="25">
        <v>1</v>
      </c>
      <c r="H1411" s="15">
        <f>I4+I648+I878+I920+I976+I1193+I1204+I1302</f>
        <v>195280.08</v>
      </c>
      <c r="I1411" s="15">
        <f>ROUND(G1411*H1411,2)</f>
        <v>195280.08</v>
      </c>
    </row>
    <row r="1412" spans="1:11" x14ac:dyDescent="0.3">
      <c r="A1412" s="76"/>
      <c r="B1412" s="40"/>
      <c r="C1412" s="46" t="s">
        <v>1930</v>
      </c>
      <c r="D1412" s="40"/>
      <c r="E1412" s="52">
        <v>0.13</v>
      </c>
      <c r="F1412" s="34">
        <f>ROUND(F1411*E1412,2)</f>
        <v>1566003.49</v>
      </c>
      <c r="G1412" s="40"/>
      <c r="H1412" s="53">
        <v>0</v>
      </c>
      <c r="I1412" s="34">
        <f>ROUND(I1411*H1412,2)</f>
        <v>0</v>
      </c>
      <c r="J1412" s="73" t="s">
        <v>5</v>
      </c>
      <c r="K1412" s="55"/>
    </row>
    <row r="1413" spans="1:11" x14ac:dyDescent="0.3">
      <c r="A1413" s="77"/>
      <c r="B1413" s="42"/>
      <c r="C1413" s="47" t="s">
        <v>1931</v>
      </c>
      <c r="D1413" s="42"/>
      <c r="E1413" s="52">
        <v>0.06</v>
      </c>
      <c r="F1413" s="34">
        <f>ROUND(F1411*E1413,2)</f>
        <v>722770.84</v>
      </c>
      <c r="G1413" s="42"/>
      <c r="H1413" s="53">
        <v>0</v>
      </c>
      <c r="I1413" s="34">
        <f>ROUND(I1411*H1413,2)</f>
        <v>0</v>
      </c>
      <c r="J1413" s="73" t="s">
        <v>5</v>
      </c>
      <c r="K1413" s="33"/>
    </row>
    <row r="1414" spans="1:11" x14ac:dyDescent="0.3">
      <c r="A1414" s="76"/>
      <c r="B1414" s="40"/>
      <c r="C1414" s="48" t="s">
        <v>2224</v>
      </c>
      <c r="D1414" s="40"/>
      <c r="E1414" s="38"/>
      <c r="F1414" s="35">
        <f>SUM(F1411:F1413)</f>
        <v>14334955.02</v>
      </c>
      <c r="G1414" s="40"/>
      <c r="H1414" s="40"/>
      <c r="I1414" s="35">
        <f>SUM(I1411:I1413)</f>
        <v>195280.08</v>
      </c>
      <c r="J1414" s="73" t="s">
        <v>5</v>
      </c>
      <c r="K1414" s="33"/>
    </row>
    <row r="1415" spans="1:11" ht="17.399999999999999" x14ac:dyDescent="0.3">
      <c r="A1415" s="78"/>
      <c r="B1415" s="43"/>
      <c r="C1415" s="48" t="s">
        <v>2225</v>
      </c>
      <c r="D1415" s="44"/>
      <c r="E1415" s="51">
        <v>0.21</v>
      </c>
      <c r="F1415" s="34">
        <f>ROUND(F1414*E1415,2)</f>
        <v>3010340.55</v>
      </c>
      <c r="G1415" s="50"/>
      <c r="H1415" s="51">
        <v>0.21</v>
      </c>
      <c r="I1415" s="34">
        <f>ROUND(I1414*H1415,2)</f>
        <v>41008.82</v>
      </c>
      <c r="J1415" s="73" t="s">
        <v>5</v>
      </c>
      <c r="K1415" s="33"/>
    </row>
    <row r="1416" spans="1:11" ht="17.399999999999999" x14ac:dyDescent="0.3">
      <c r="A1416" s="78"/>
      <c r="B1416" s="43"/>
      <c r="C1416" s="48" t="s">
        <v>2226</v>
      </c>
      <c r="D1416" s="44"/>
      <c r="E1416" s="45"/>
      <c r="F1416" s="35">
        <f>SUM(F1414:F1415)</f>
        <v>17345295.57</v>
      </c>
      <c r="G1416" s="49"/>
      <c r="H1416" s="49"/>
      <c r="I1416" s="35">
        <f>SUM(I1414:I1415)</f>
        <v>236288.9</v>
      </c>
      <c r="J1416" s="73" t="s">
        <v>5</v>
      </c>
      <c r="K1416" s="33"/>
    </row>
    <row r="1417" spans="1:11" ht="55.05" customHeight="1" x14ac:dyDescent="0.3">
      <c r="A1417" s="88" t="s">
        <v>1932</v>
      </c>
      <c r="B1417" s="88"/>
      <c r="C1417" s="70"/>
      <c r="D1417" s="41" t="s">
        <v>1933</v>
      </c>
      <c r="E1417" s="85"/>
      <c r="F1417" s="86"/>
      <c r="G1417" s="86"/>
      <c r="H1417" s="86"/>
      <c r="I1417" s="87"/>
      <c r="K1417" s="33"/>
    </row>
    <row r="1418" spans="1:11" ht="55.05" customHeight="1" x14ac:dyDescent="0.3">
      <c r="A1418" s="88" t="s">
        <v>1934</v>
      </c>
      <c r="B1418" s="88"/>
      <c r="C1418" s="71"/>
      <c r="D1418" s="41" t="s">
        <v>1935</v>
      </c>
      <c r="E1418" s="85"/>
      <c r="F1418" s="86"/>
      <c r="G1418" s="86"/>
      <c r="H1418" s="86"/>
      <c r="I1418" s="87"/>
      <c r="K1418" s="33"/>
    </row>
    <row r="1419" spans="1:11" ht="55.05" customHeight="1" x14ac:dyDescent="0.3">
      <c r="A1419" s="88" t="s">
        <v>1936</v>
      </c>
      <c r="B1419" s="88"/>
      <c r="C1419" s="72"/>
      <c r="D1419" s="41" t="s">
        <v>1937</v>
      </c>
      <c r="E1419" s="85"/>
      <c r="F1419" s="86"/>
      <c r="G1419" s="86"/>
      <c r="H1419" s="86"/>
      <c r="I1419" s="87"/>
      <c r="K1419" s="33"/>
    </row>
    <row r="1420" spans="1:11" s="33" customFormat="1" ht="52.05" customHeight="1" x14ac:dyDescent="0.3">
      <c r="A1420" s="89" t="s">
        <v>1938</v>
      </c>
      <c r="B1420" s="89"/>
      <c r="C1420" s="84" t="s">
        <v>2227</v>
      </c>
      <c r="D1420" s="84"/>
      <c r="E1420" s="84"/>
      <c r="F1420" s="84"/>
      <c r="G1420" s="84"/>
      <c r="H1420" s="84"/>
      <c r="I1420" s="84"/>
      <c r="J1420" s="90"/>
      <c r="K1420" s="73"/>
    </row>
    <row r="1421" spans="1:11" s="33" customFormat="1" ht="21.9" customHeight="1" x14ac:dyDescent="0.3">
      <c r="A1421" s="89"/>
      <c r="B1421" s="89"/>
      <c r="C1421" s="84" t="s">
        <v>2228</v>
      </c>
      <c r="D1421" s="84"/>
      <c r="E1421" s="84"/>
      <c r="F1421" s="84"/>
      <c r="G1421" s="84"/>
      <c r="H1421" s="84"/>
      <c r="I1421" s="84" t="str">
        <f t="shared" ref="I1421:I1423" si="535">IF(AND(G1421&gt;E1421, G1421&lt;&gt;""),"VALOR MAYOR DEL PERMITIDO","")</f>
        <v/>
      </c>
      <c r="J1421" s="90"/>
      <c r="K1421" s="73"/>
    </row>
    <row r="1422" spans="1:11" s="33" customFormat="1" ht="55.05" customHeight="1" x14ac:dyDescent="0.3">
      <c r="A1422" s="89"/>
      <c r="B1422" s="89"/>
      <c r="C1422" s="84" t="s">
        <v>2229</v>
      </c>
      <c r="D1422" s="84"/>
      <c r="E1422" s="84"/>
      <c r="F1422" s="84"/>
      <c r="G1422" s="84"/>
      <c r="H1422" s="84"/>
      <c r="I1422" s="84" t="str">
        <f t="shared" si="535"/>
        <v/>
      </c>
      <c r="J1422" s="90"/>
      <c r="K1422" s="73"/>
    </row>
    <row r="1423" spans="1:11" s="33" customFormat="1" ht="22.05" customHeight="1" x14ac:dyDescent="0.3">
      <c r="A1423" s="89"/>
      <c r="B1423" s="89"/>
      <c r="C1423" s="84" t="s">
        <v>2230</v>
      </c>
      <c r="D1423" s="84"/>
      <c r="E1423" s="84"/>
      <c r="F1423" s="84"/>
      <c r="G1423" s="84"/>
      <c r="H1423" s="84"/>
      <c r="I1423" s="84" t="str">
        <f t="shared" si="535"/>
        <v/>
      </c>
      <c r="J1423" s="90"/>
      <c r="K1423" s="73"/>
    </row>
  </sheetData>
  <sheetProtection algorithmName="SHA-512" hashValue="p3NJ3tKCyPqQrNsOhiAmEg6CMd0WalhIp17lnsn0fsuNG1lj1afbn+MSwSgpPjllvTSAl8PIMm2ocwW2xVffqA==" saltValue="CHkSsAHhBRCz2MROnqYP2w==" spinCount="100000" sheet="1" scenarios="1"/>
  <mergeCells count="14">
    <mergeCell ref="A1420:B1423"/>
    <mergeCell ref="C1420:I1420"/>
    <mergeCell ref="C1421:I1421"/>
    <mergeCell ref="C1422:I1422"/>
    <mergeCell ref="C1423:I1423"/>
    <mergeCell ref="A1:I1"/>
    <mergeCell ref="D2:F2"/>
    <mergeCell ref="G2:I2"/>
    <mergeCell ref="E1417:I1417"/>
    <mergeCell ref="A1417:B1417"/>
    <mergeCell ref="A1419:B1419"/>
    <mergeCell ref="A1418:B1418"/>
    <mergeCell ref="E1418:I1418"/>
    <mergeCell ref="E1419:I1419"/>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Lozano Martín, Miriam Irene</dc:creator>
  <cp:lastModifiedBy>Lozano Martín, Miriam Irene</cp:lastModifiedBy>
  <dcterms:created xsi:type="dcterms:W3CDTF">2022-05-13T07:09:37Z</dcterms:created>
  <dcterms:modified xsi:type="dcterms:W3CDTF">2022-06-22T12:27:47Z</dcterms:modified>
</cp:coreProperties>
</file>