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p16349\Desktop\LÍNEA 1\"/>
    </mc:Choice>
  </mc:AlternateContent>
  <xr:revisionPtr revIDLastSave="0" documentId="13_ncr:1_{EA433979-237E-4AD6-BC2B-9DD91134C84C}" xr6:coauthVersionLast="36" xr6:coauthVersionMax="36" xr10:uidLastSave="{00000000-0000-0000-0000-000000000000}"/>
  <bookViews>
    <workbookView xWindow="0" yWindow="0" windowWidth="15348" windowHeight="6708" xr2:uid="{71ABF200-39A9-4685-9C38-E595BBB5AF92}"/>
  </bookViews>
  <sheets>
    <sheet name="Hoja1" sheetId="1" r:id="rId1"/>
  </sheets>
  <definedNames>
    <definedName name="_xlnm._FilterDatabase" localSheetId="0" hidden="1">Hoja1!$A$4:$I$895</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16" i="1" l="1"/>
  <c r="H617" i="1"/>
  <c r="J617" i="1" s="1"/>
  <c r="G879" i="1"/>
  <c r="I879" i="1" s="1"/>
  <c r="H880" i="1" s="1"/>
  <c r="G876" i="1"/>
  <c r="I876" i="1" s="1"/>
  <c r="G875" i="1"/>
  <c r="G872" i="1"/>
  <c r="I872" i="1" s="1"/>
  <c r="G871" i="1"/>
  <c r="I871" i="1" s="1"/>
  <c r="G867" i="1"/>
  <c r="I867" i="1" s="1"/>
  <c r="H868" i="1" s="1"/>
  <c r="H866" i="1" s="1"/>
  <c r="G864" i="1"/>
  <c r="G863" i="1"/>
  <c r="I863" i="1" s="1"/>
  <c r="G860" i="1"/>
  <c r="G859" i="1"/>
  <c r="I859" i="1" s="1"/>
  <c r="G858" i="1"/>
  <c r="G857" i="1"/>
  <c r="I857" i="1" s="1"/>
  <c r="G854" i="1"/>
  <c r="I854" i="1" s="1"/>
  <c r="G853" i="1"/>
  <c r="I853" i="1" s="1"/>
  <c r="G852" i="1"/>
  <c r="G851" i="1"/>
  <c r="I851" i="1" s="1"/>
  <c r="G850" i="1"/>
  <c r="I850" i="1" s="1"/>
  <c r="G847" i="1"/>
  <c r="I847" i="1" s="1"/>
  <c r="G846" i="1"/>
  <c r="I846" i="1" s="1"/>
  <c r="G845" i="1"/>
  <c r="I845" i="1" s="1"/>
  <c r="G844" i="1"/>
  <c r="I844" i="1" s="1"/>
  <c r="G826" i="1"/>
  <c r="I826" i="1" s="1"/>
  <c r="H827" i="1" s="1"/>
  <c r="H825" i="1" s="1"/>
  <c r="G841" i="1"/>
  <c r="I841" i="1" s="1"/>
  <c r="G840" i="1"/>
  <c r="I840" i="1" s="1"/>
  <c r="G839" i="1"/>
  <c r="I839" i="1" s="1"/>
  <c r="G838" i="1"/>
  <c r="I838" i="1" s="1"/>
  <c r="G837" i="1"/>
  <c r="G836" i="1"/>
  <c r="I836" i="1" s="1"/>
  <c r="G835" i="1"/>
  <c r="I835" i="1" s="1"/>
  <c r="G834" i="1"/>
  <c r="I834" i="1" s="1"/>
  <c r="G833" i="1"/>
  <c r="G832" i="1"/>
  <c r="I832" i="1" s="1"/>
  <c r="G831" i="1"/>
  <c r="I831" i="1" s="1"/>
  <c r="G823" i="1"/>
  <c r="I823" i="1" s="1"/>
  <c r="G822" i="1"/>
  <c r="I822" i="1" s="1"/>
  <c r="G821" i="1"/>
  <c r="I821" i="1" s="1"/>
  <c r="G818" i="1"/>
  <c r="I818" i="1" s="1"/>
  <c r="H819" i="1" s="1"/>
  <c r="G814" i="1"/>
  <c r="I814" i="1" s="1"/>
  <c r="G813" i="1"/>
  <c r="I813" i="1" s="1"/>
  <c r="G812" i="1"/>
  <c r="I812" i="1" s="1"/>
  <c r="G811" i="1"/>
  <c r="I811" i="1" s="1"/>
  <c r="G810" i="1"/>
  <c r="I810" i="1" s="1"/>
  <c r="G809" i="1"/>
  <c r="G808" i="1"/>
  <c r="I808" i="1" s="1"/>
  <c r="G807" i="1"/>
  <c r="I807" i="1" s="1"/>
  <c r="G806" i="1"/>
  <c r="I806" i="1" s="1"/>
  <c r="G805" i="1"/>
  <c r="I805" i="1" s="1"/>
  <c r="G804" i="1"/>
  <c r="I804" i="1" s="1"/>
  <c r="G803" i="1"/>
  <c r="I803" i="1" s="1"/>
  <c r="G802" i="1"/>
  <c r="I802" i="1" s="1"/>
  <c r="G801" i="1"/>
  <c r="G798" i="1"/>
  <c r="I798" i="1" s="1"/>
  <c r="H799" i="1" s="1"/>
  <c r="G795" i="1"/>
  <c r="G794" i="1"/>
  <c r="I794" i="1" s="1"/>
  <c r="G793" i="1"/>
  <c r="G792" i="1"/>
  <c r="I792" i="1" s="1"/>
  <c r="G791" i="1"/>
  <c r="I791" i="1" s="1"/>
  <c r="G790" i="1"/>
  <c r="I790" i="1" s="1"/>
  <c r="G789" i="1"/>
  <c r="I789" i="1" s="1"/>
  <c r="G788" i="1"/>
  <c r="I788" i="1" s="1"/>
  <c r="G787" i="1"/>
  <c r="I787" i="1" s="1"/>
  <c r="G786" i="1"/>
  <c r="I786" i="1" s="1"/>
  <c r="G785" i="1"/>
  <c r="G784" i="1"/>
  <c r="I784" i="1" s="1"/>
  <c r="G783" i="1"/>
  <c r="I783" i="1" s="1"/>
  <c r="G782" i="1"/>
  <c r="I782" i="1" s="1"/>
  <c r="G779" i="1"/>
  <c r="I779" i="1" s="1"/>
  <c r="G778" i="1"/>
  <c r="I778" i="1" s="1"/>
  <c r="G777" i="1"/>
  <c r="G776" i="1"/>
  <c r="I776" i="1" s="1"/>
  <c r="G773" i="1"/>
  <c r="G772" i="1"/>
  <c r="I772" i="1" s="1"/>
  <c r="G771" i="1"/>
  <c r="I771" i="1" s="1"/>
  <c r="G770" i="1"/>
  <c r="I770" i="1" s="1"/>
  <c r="I875" i="1"/>
  <c r="I864" i="1"/>
  <c r="I858" i="1"/>
  <c r="I852" i="1"/>
  <c r="I837" i="1"/>
  <c r="I833" i="1"/>
  <c r="I809" i="1"/>
  <c r="I801" i="1"/>
  <c r="I793" i="1"/>
  <c r="I785" i="1"/>
  <c r="I777" i="1"/>
  <c r="I773" i="1"/>
  <c r="J879" i="1"/>
  <c r="J876" i="1"/>
  <c r="J875" i="1"/>
  <c r="J872" i="1"/>
  <c r="J871" i="1"/>
  <c r="J867" i="1"/>
  <c r="J864" i="1"/>
  <c r="J863" i="1"/>
  <c r="J859" i="1"/>
  <c r="J858" i="1"/>
  <c r="J857" i="1"/>
  <c r="J854" i="1"/>
  <c r="J853" i="1"/>
  <c r="J852" i="1"/>
  <c r="J851" i="1"/>
  <c r="J850" i="1"/>
  <c r="J847" i="1"/>
  <c r="J846" i="1"/>
  <c r="J845" i="1"/>
  <c r="J844" i="1"/>
  <c r="J841" i="1"/>
  <c r="J840" i="1"/>
  <c r="J839" i="1"/>
  <c r="J838" i="1"/>
  <c r="J837" i="1"/>
  <c r="J836" i="1"/>
  <c r="J835" i="1"/>
  <c r="J834" i="1"/>
  <c r="J833" i="1"/>
  <c r="J832" i="1"/>
  <c r="J831" i="1"/>
  <c r="J826" i="1"/>
  <c r="J823" i="1"/>
  <c r="J822" i="1"/>
  <c r="J821" i="1"/>
  <c r="J818" i="1"/>
  <c r="J814" i="1"/>
  <c r="J813" i="1"/>
  <c r="J812" i="1"/>
  <c r="J811" i="1"/>
  <c r="J810" i="1"/>
  <c r="J809" i="1"/>
  <c r="J808" i="1"/>
  <c r="J807" i="1"/>
  <c r="J806" i="1"/>
  <c r="J805" i="1"/>
  <c r="J804" i="1"/>
  <c r="J803" i="1"/>
  <c r="J802" i="1"/>
  <c r="J801" i="1"/>
  <c r="J798" i="1"/>
  <c r="J794" i="1"/>
  <c r="J793" i="1"/>
  <c r="J792" i="1"/>
  <c r="J791" i="1"/>
  <c r="J790" i="1"/>
  <c r="J789" i="1"/>
  <c r="J788" i="1"/>
  <c r="J787" i="1"/>
  <c r="J786" i="1"/>
  <c r="J785" i="1"/>
  <c r="J784" i="1"/>
  <c r="J783" i="1"/>
  <c r="J782" i="1"/>
  <c r="J779" i="1"/>
  <c r="J778" i="1"/>
  <c r="J777" i="1"/>
  <c r="J776" i="1"/>
  <c r="J773" i="1"/>
  <c r="J772" i="1"/>
  <c r="J771" i="1"/>
  <c r="J770" i="1"/>
  <c r="F770" i="1"/>
  <c r="F771" i="1"/>
  <c r="F772" i="1"/>
  <c r="F773" i="1"/>
  <c r="F776" i="1"/>
  <c r="F777" i="1"/>
  <c r="F778" i="1"/>
  <c r="F779" i="1"/>
  <c r="F782" i="1"/>
  <c r="F783" i="1"/>
  <c r="F784" i="1"/>
  <c r="F785" i="1"/>
  <c r="F786" i="1"/>
  <c r="F787" i="1"/>
  <c r="F788" i="1"/>
  <c r="F789" i="1"/>
  <c r="F790" i="1"/>
  <c r="F791" i="1"/>
  <c r="F792" i="1"/>
  <c r="F793" i="1"/>
  <c r="F794" i="1"/>
  <c r="F798" i="1"/>
  <c r="E799" i="1" s="1"/>
  <c r="F799" i="1" s="1"/>
  <c r="F801" i="1"/>
  <c r="F802" i="1"/>
  <c r="F803" i="1"/>
  <c r="F804" i="1"/>
  <c r="F805" i="1"/>
  <c r="F806" i="1"/>
  <c r="F807" i="1"/>
  <c r="F808" i="1"/>
  <c r="F809" i="1"/>
  <c r="F810" i="1"/>
  <c r="F811" i="1"/>
  <c r="F812" i="1"/>
  <c r="F813" i="1"/>
  <c r="F814" i="1"/>
  <c r="F818" i="1"/>
  <c r="F821" i="1"/>
  <c r="F822" i="1"/>
  <c r="F823" i="1"/>
  <c r="F826" i="1"/>
  <c r="E827" i="1" s="1"/>
  <c r="F831" i="1"/>
  <c r="F832" i="1"/>
  <c r="F833" i="1"/>
  <c r="F834" i="1"/>
  <c r="F835" i="1"/>
  <c r="F836" i="1"/>
  <c r="F837" i="1"/>
  <c r="F838" i="1"/>
  <c r="F839" i="1"/>
  <c r="F840" i="1"/>
  <c r="F841" i="1"/>
  <c r="F844" i="1"/>
  <c r="F845" i="1"/>
  <c r="F846" i="1"/>
  <c r="F847" i="1"/>
  <c r="F850" i="1"/>
  <c r="F851" i="1"/>
  <c r="F852" i="1"/>
  <c r="F853" i="1"/>
  <c r="F854" i="1"/>
  <c r="F857" i="1"/>
  <c r="F858" i="1"/>
  <c r="F859" i="1"/>
  <c r="F863" i="1"/>
  <c r="F864" i="1"/>
  <c r="F867" i="1"/>
  <c r="E868" i="1" s="1"/>
  <c r="F871" i="1"/>
  <c r="F872" i="1"/>
  <c r="F875" i="1"/>
  <c r="F876" i="1"/>
  <c r="F879" i="1"/>
  <c r="E880" i="1" s="1"/>
  <c r="J7" i="1"/>
  <c r="J8" i="1"/>
  <c r="J9" i="1"/>
  <c r="J10" i="1"/>
  <c r="J11" i="1"/>
  <c r="J12" i="1"/>
  <c r="J13" i="1"/>
  <c r="J14" i="1"/>
  <c r="J15" i="1"/>
  <c r="J16" i="1"/>
  <c r="J17" i="1"/>
  <c r="J18" i="1"/>
  <c r="J22" i="1"/>
  <c r="J23" i="1"/>
  <c r="J24" i="1"/>
  <c r="J27" i="1"/>
  <c r="J28" i="1"/>
  <c r="J29" i="1"/>
  <c r="J30" i="1"/>
  <c r="J31" i="1"/>
  <c r="J37" i="1"/>
  <c r="J38" i="1"/>
  <c r="J39" i="1"/>
  <c r="J40" i="1"/>
  <c r="J41" i="1"/>
  <c r="J42" i="1"/>
  <c r="J43" i="1"/>
  <c r="J44" i="1"/>
  <c r="J45" i="1"/>
  <c r="J46" i="1"/>
  <c r="J49" i="1"/>
  <c r="J50" i="1"/>
  <c r="J53" i="1"/>
  <c r="J54" i="1"/>
  <c r="J57" i="1"/>
  <c r="J58" i="1"/>
  <c r="J61" i="1"/>
  <c r="J62" i="1"/>
  <c r="J63" i="1"/>
  <c r="J64" i="1"/>
  <c r="J65" i="1"/>
  <c r="J66" i="1"/>
  <c r="J67" i="1"/>
  <c r="J73" i="1"/>
  <c r="J74" i="1"/>
  <c r="J75" i="1"/>
  <c r="J76" i="1"/>
  <c r="J77" i="1"/>
  <c r="J78" i="1"/>
  <c r="J79" i="1"/>
  <c r="J80" i="1"/>
  <c r="J81" i="1"/>
  <c r="J82" i="1"/>
  <c r="J85" i="1"/>
  <c r="J86" i="1"/>
  <c r="J89" i="1"/>
  <c r="J90" i="1"/>
  <c r="J93" i="1"/>
  <c r="J94" i="1"/>
  <c r="J97" i="1"/>
  <c r="J98" i="1"/>
  <c r="J99" i="1"/>
  <c r="J100" i="1"/>
  <c r="J101" i="1"/>
  <c r="J102" i="1"/>
  <c r="J103" i="1"/>
  <c r="J108" i="1"/>
  <c r="J109" i="1"/>
  <c r="J110" i="1"/>
  <c r="J111" i="1"/>
  <c r="J112" i="1"/>
  <c r="J113" i="1"/>
  <c r="J114" i="1"/>
  <c r="J115" i="1"/>
  <c r="J116" i="1"/>
  <c r="J117" i="1"/>
  <c r="J120" i="1"/>
  <c r="J121" i="1"/>
  <c r="J124" i="1"/>
  <c r="J125" i="1"/>
  <c r="J128" i="1"/>
  <c r="J129" i="1"/>
  <c r="J132" i="1"/>
  <c r="J133" i="1"/>
  <c r="J134" i="1"/>
  <c r="J135" i="1"/>
  <c r="J136" i="1"/>
  <c r="J137" i="1"/>
  <c r="J138" i="1"/>
  <c r="J142" i="1"/>
  <c r="J145" i="1"/>
  <c r="J146" i="1"/>
  <c r="J147" i="1"/>
  <c r="J148" i="1"/>
  <c r="J149" i="1"/>
  <c r="J150"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3" i="1"/>
  <c r="J184" i="1"/>
  <c r="J185" i="1"/>
  <c r="J186" i="1"/>
  <c r="J187" i="1"/>
  <c r="J188" i="1"/>
  <c r="J189" i="1"/>
  <c r="J190" i="1"/>
  <c r="J191" i="1"/>
  <c r="J192" i="1"/>
  <c r="J193" i="1"/>
  <c r="J194" i="1"/>
  <c r="J195" i="1"/>
  <c r="J196" i="1"/>
  <c r="J197" i="1"/>
  <c r="J198" i="1"/>
  <c r="J199" i="1"/>
  <c r="J200" i="1"/>
  <c r="J201" i="1"/>
  <c r="J202" i="1"/>
  <c r="J203" i="1"/>
  <c r="J204" i="1"/>
  <c r="J209" i="1"/>
  <c r="J210" i="1"/>
  <c r="J211" i="1"/>
  <c r="J212" i="1"/>
  <c r="J213" i="1"/>
  <c r="J214" i="1"/>
  <c r="J215" i="1"/>
  <c r="J216" i="1"/>
  <c r="J217" i="1"/>
  <c r="J218" i="1"/>
  <c r="J219" i="1"/>
  <c r="J222" i="1"/>
  <c r="J223" i="1"/>
  <c r="J224" i="1"/>
  <c r="J225" i="1"/>
  <c r="J226" i="1"/>
  <c r="J227" i="1"/>
  <c r="J230" i="1"/>
  <c r="J231" i="1"/>
  <c r="J232" i="1"/>
  <c r="J233" i="1"/>
  <c r="J234" i="1"/>
  <c r="J235" i="1"/>
  <c r="J236" i="1"/>
  <c r="J237" i="1"/>
  <c r="J238"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9" i="1"/>
  <c r="J270" i="1"/>
  <c r="J271" i="1"/>
  <c r="J272" i="1"/>
  <c r="J273" i="1"/>
  <c r="J277" i="1"/>
  <c r="J278" i="1"/>
  <c r="J279" i="1"/>
  <c r="J280" i="1"/>
  <c r="J283" i="1"/>
  <c r="J284" i="1"/>
  <c r="J285" i="1"/>
  <c r="J286" i="1"/>
  <c r="J287" i="1"/>
  <c r="J288" i="1"/>
  <c r="J289" i="1"/>
  <c r="J290" i="1"/>
  <c r="J295" i="1"/>
  <c r="J296" i="1"/>
  <c r="J297" i="1"/>
  <c r="J298" i="1"/>
  <c r="J299" i="1"/>
  <c r="J300" i="1"/>
  <c r="J301" i="1"/>
  <c r="J302" i="1"/>
  <c r="J306" i="1"/>
  <c r="J310" i="1"/>
  <c r="J311" i="1"/>
  <c r="J312" i="1"/>
  <c r="J313" i="1"/>
  <c r="J314" i="1"/>
  <c r="J317" i="1"/>
  <c r="J318" i="1"/>
  <c r="J319" i="1"/>
  <c r="J320" i="1"/>
  <c r="J321" i="1"/>
  <c r="J324" i="1"/>
  <c r="J325" i="1"/>
  <c r="J326" i="1"/>
  <c r="J327" i="1"/>
  <c r="J328" i="1"/>
  <c r="J331" i="1"/>
  <c r="J332" i="1"/>
  <c r="J333" i="1"/>
  <c r="J334" i="1"/>
  <c r="J335" i="1"/>
  <c r="J338" i="1"/>
  <c r="J339" i="1"/>
  <c r="J340" i="1"/>
  <c r="J341" i="1"/>
  <c r="J342" i="1"/>
  <c r="J347" i="1"/>
  <c r="J348" i="1"/>
  <c r="J351" i="1"/>
  <c r="J352" i="1"/>
  <c r="J353" i="1"/>
  <c r="J356" i="1"/>
  <c r="J359" i="1"/>
  <c r="J362" i="1"/>
  <c r="J365" i="1"/>
  <c r="J366" i="1"/>
  <c r="J367" i="1"/>
  <c r="J368" i="1"/>
  <c r="J373" i="1"/>
  <c r="J374" i="1"/>
  <c r="J375" i="1"/>
  <c r="J376" i="1"/>
  <c r="J377" i="1"/>
  <c r="J378" i="1"/>
  <c r="J379" i="1"/>
  <c r="J380" i="1"/>
  <c r="J381" i="1"/>
  <c r="J382" i="1"/>
  <c r="J383" i="1"/>
  <c r="J384" i="1"/>
  <c r="J385" i="1"/>
  <c r="J386" i="1"/>
  <c r="J387" i="1"/>
  <c r="J390" i="1"/>
  <c r="J391" i="1"/>
  <c r="J392" i="1"/>
  <c r="J393" i="1"/>
  <c r="J394" i="1"/>
  <c r="J395" i="1"/>
  <c r="J396" i="1"/>
  <c r="J397" i="1"/>
  <c r="J398" i="1"/>
  <c r="J399" i="1"/>
  <c r="J400" i="1"/>
  <c r="J401" i="1"/>
  <c r="J404" i="1"/>
  <c r="J405" i="1"/>
  <c r="J410" i="1"/>
  <c r="J411" i="1"/>
  <c r="J412" i="1"/>
  <c r="J413" i="1"/>
  <c r="J414" i="1"/>
  <c r="J415" i="1"/>
  <c r="J416" i="1"/>
  <c r="J417" i="1"/>
  <c r="J418" i="1"/>
  <c r="J419" i="1"/>
  <c r="J420" i="1"/>
  <c r="J421" i="1"/>
  <c r="J422" i="1"/>
  <c r="J426" i="1"/>
  <c r="J429" i="1"/>
  <c r="J430" i="1"/>
  <c r="J431" i="1"/>
  <c r="J432" i="1"/>
  <c r="J433" i="1"/>
  <c r="J434" i="1"/>
  <c r="J438" i="1"/>
  <c r="J439" i="1"/>
  <c r="J440" i="1"/>
  <c r="J441" i="1"/>
  <c r="J442" i="1"/>
  <c r="J443" i="1"/>
  <c r="J444" i="1"/>
  <c r="J445" i="1"/>
  <c r="J446" i="1"/>
  <c r="J449" i="1"/>
  <c r="J450" i="1"/>
  <c r="J451" i="1"/>
  <c r="J452" i="1"/>
  <c r="J453" i="1"/>
  <c r="J454" i="1"/>
  <c r="J455" i="1"/>
  <c r="J456" i="1"/>
  <c r="J457" i="1"/>
  <c r="J458" i="1"/>
  <c r="J459" i="1"/>
  <c r="J460" i="1"/>
  <c r="J461" i="1"/>
  <c r="J462" i="1"/>
  <c r="J463" i="1"/>
  <c r="J467" i="1"/>
  <c r="J468" i="1"/>
  <c r="J469" i="1"/>
  <c r="J475" i="1"/>
  <c r="J476" i="1"/>
  <c r="J477" i="1"/>
  <c r="J478" i="1"/>
  <c r="J479" i="1"/>
  <c r="J482" i="1"/>
  <c r="J483" i="1"/>
  <c r="J484" i="1"/>
  <c r="J485" i="1"/>
  <c r="J486" i="1"/>
  <c r="J487" i="1"/>
  <c r="J488" i="1"/>
  <c r="J489" i="1"/>
  <c r="J490" i="1"/>
  <c r="J491" i="1"/>
  <c r="J492" i="1"/>
  <c r="J493" i="1"/>
  <c r="J494" i="1"/>
  <c r="J495" i="1"/>
  <c r="J496" i="1"/>
  <c r="J497" i="1"/>
  <c r="J498" i="1"/>
  <c r="J499" i="1"/>
  <c r="J503" i="1"/>
  <c r="J504" i="1"/>
  <c r="J505" i="1"/>
  <c r="J506" i="1"/>
  <c r="J507" i="1"/>
  <c r="J508" i="1"/>
  <c r="J509" i="1"/>
  <c r="J510" i="1"/>
  <c r="J511" i="1"/>
  <c r="J512" i="1"/>
  <c r="J513" i="1"/>
  <c r="J514" i="1"/>
  <c r="J515" i="1"/>
  <c r="J518" i="1"/>
  <c r="J519" i="1"/>
  <c r="J520" i="1"/>
  <c r="J521" i="1"/>
  <c r="J522" i="1"/>
  <c r="J523" i="1"/>
  <c r="J524" i="1"/>
  <c r="J525" i="1"/>
  <c r="J526" i="1"/>
  <c r="J527" i="1"/>
  <c r="J528" i="1"/>
  <c r="J529" i="1"/>
  <c r="J530" i="1"/>
  <c r="J531" i="1"/>
  <c r="J532" i="1"/>
  <c r="J533" i="1"/>
  <c r="J534" i="1"/>
  <c r="J535" i="1"/>
  <c r="J536" i="1"/>
  <c r="J539" i="1"/>
  <c r="J540" i="1"/>
  <c r="J544" i="1"/>
  <c r="J545" i="1"/>
  <c r="J546" i="1"/>
  <c r="J547" i="1"/>
  <c r="J551" i="1"/>
  <c r="J552" i="1"/>
  <c r="J553" i="1"/>
  <c r="J554" i="1"/>
  <c r="J557" i="1"/>
  <c r="J558" i="1"/>
  <c r="J559" i="1"/>
  <c r="J560" i="1"/>
  <c r="J561" i="1"/>
  <c r="J562" i="1"/>
  <c r="J563" i="1"/>
  <c r="J564" i="1"/>
  <c r="J565" i="1"/>
  <c r="J569" i="1"/>
  <c r="J570" i="1"/>
  <c r="J571" i="1"/>
  <c r="J572" i="1"/>
  <c r="J573" i="1"/>
  <c r="J574" i="1"/>
  <c r="J575" i="1"/>
  <c r="J576" i="1"/>
  <c r="J577" i="1"/>
  <c r="J578" i="1"/>
  <c r="J581" i="1"/>
  <c r="J582" i="1"/>
  <c r="J583" i="1"/>
  <c r="J584" i="1"/>
  <c r="J585" i="1"/>
  <c r="J586" i="1"/>
  <c r="J587" i="1"/>
  <c r="J588" i="1"/>
  <c r="J589" i="1"/>
  <c r="J593" i="1"/>
  <c r="J594" i="1"/>
  <c r="J595" i="1"/>
  <c r="J596" i="1"/>
  <c r="J597" i="1"/>
  <c r="J600" i="1"/>
  <c r="J601" i="1"/>
  <c r="J602" i="1"/>
  <c r="J603" i="1"/>
  <c r="J604" i="1"/>
  <c r="J605" i="1"/>
  <c r="J608" i="1"/>
  <c r="J609" i="1"/>
  <c r="J610" i="1"/>
  <c r="J611" i="1"/>
  <c r="J612" i="1"/>
  <c r="J613" i="1"/>
  <c r="J614" i="1"/>
  <c r="J615" i="1"/>
  <c r="J616" i="1"/>
  <c r="J621" i="1"/>
  <c r="J622" i="1"/>
  <c r="J623" i="1"/>
  <c r="J624" i="1"/>
  <c r="J625" i="1"/>
  <c r="J626" i="1"/>
  <c r="J631" i="1"/>
  <c r="J632" i="1"/>
  <c r="J633" i="1"/>
  <c r="J634" i="1"/>
  <c r="J635" i="1"/>
  <c r="J636" i="1"/>
  <c r="J637" i="1"/>
  <c r="J638" i="1"/>
  <c r="J639" i="1"/>
  <c r="J640" i="1"/>
  <c r="J641" i="1"/>
  <c r="J642" i="1"/>
  <c r="J643" i="1"/>
  <c r="J644" i="1"/>
  <c r="J645" i="1"/>
  <c r="J646" i="1"/>
  <c r="J647" i="1"/>
  <c r="J648" i="1"/>
  <c r="J649" i="1"/>
  <c r="J652" i="1"/>
  <c r="J653" i="1"/>
  <c r="J654" i="1"/>
  <c r="J655" i="1"/>
  <c r="J656" i="1"/>
  <c r="J657" i="1"/>
  <c r="J658" i="1"/>
  <c r="J659" i="1"/>
  <c r="J660" i="1"/>
  <c r="J661" i="1"/>
  <c r="J662" i="1"/>
  <c r="J663" i="1"/>
  <c r="J664" i="1"/>
  <c r="J665" i="1"/>
  <c r="J666" i="1"/>
  <c r="J667" i="1"/>
  <c r="J673" i="1"/>
  <c r="J674" i="1"/>
  <c r="J675" i="1"/>
  <c r="J676" i="1"/>
  <c r="J679" i="1"/>
  <c r="J680" i="1"/>
  <c r="J681" i="1"/>
  <c r="J682" i="1"/>
  <c r="J683" i="1"/>
  <c r="J684" i="1"/>
  <c r="J685" i="1"/>
  <c r="J686" i="1"/>
  <c r="J687" i="1"/>
  <c r="J688" i="1"/>
  <c r="J689" i="1"/>
  <c r="J690" i="1"/>
  <c r="J691" i="1"/>
  <c r="J692" i="1"/>
  <c r="J693" i="1"/>
  <c r="J694" i="1"/>
  <c r="J695" i="1"/>
  <c r="J696" i="1"/>
  <c r="J697" i="1"/>
  <c r="J698" i="1"/>
  <c r="J699" i="1"/>
  <c r="J700" i="1"/>
  <c r="J701" i="1"/>
  <c r="J702" i="1"/>
  <c r="J703" i="1"/>
  <c r="J706" i="1"/>
  <c r="J707" i="1"/>
  <c r="J708" i="1"/>
  <c r="J709" i="1"/>
  <c r="J715" i="1"/>
  <c r="J716" i="1"/>
  <c r="J717" i="1"/>
  <c r="J718" i="1"/>
  <c r="J719" i="1"/>
  <c r="J722" i="1"/>
  <c r="J723" i="1"/>
  <c r="J724" i="1"/>
  <c r="J727" i="1"/>
  <c r="J728" i="1"/>
  <c r="J729" i="1"/>
  <c r="J732" i="1"/>
  <c r="J733" i="1"/>
  <c r="J734" i="1"/>
  <c r="J735" i="1"/>
  <c r="J736" i="1"/>
  <c r="J737" i="1"/>
  <c r="J738" i="1"/>
  <c r="J739" i="1"/>
  <c r="J740" i="1"/>
  <c r="J741" i="1"/>
  <c r="J742" i="1"/>
  <c r="J745" i="1"/>
  <c r="J746" i="1"/>
  <c r="J747" i="1"/>
  <c r="J748" i="1"/>
  <c r="J749" i="1"/>
  <c r="J750" i="1"/>
  <c r="J751" i="1"/>
  <c r="J752" i="1"/>
  <c r="J753" i="1"/>
  <c r="J757" i="1"/>
  <c r="J758" i="1"/>
  <c r="J759" i="1"/>
  <c r="J760" i="1"/>
  <c r="J761" i="1"/>
  <c r="J762" i="1"/>
  <c r="J763" i="1"/>
  <c r="J764" i="1"/>
  <c r="J765" i="1"/>
  <c r="E877" i="1" l="1"/>
  <c r="H873" i="1"/>
  <c r="H870" i="1" s="1"/>
  <c r="H865" i="1"/>
  <c r="H862" i="1" s="1"/>
  <c r="H780" i="1"/>
  <c r="H775" i="1" s="1"/>
  <c r="H860" i="1"/>
  <c r="I860" i="1" s="1"/>
  <c r="I856" i="1" s="1"/>
  <c r="H877" i="1"/>
  <c r="I877" i="1" s="1"/>
  <c r="I874" i="1" s="1"/>
  <c r="J868" i="1"/>
  <c r="H855" i="1"/>
  <c r="I855" i="1" s="1"/>
  <c r="I849" i="1" s="1"/>
  <c r="H848" i="1"/>
  <c r="J827" i="1"/>
  <c r="H842" i="1"/>
  <c r="I842" i="1" s="1"/>
  <c r="I830" i="1" s="1"/>
  <c r="H824" i="1"/>
  <c r="I824" i="1" s="1"/>
  <c r="I820" i="1" s="1"/>
  <c r="H815" i="1"/>
  <c r="I815" i="1" s="1"/>
  <c r="I800" i="1" s="1"/>
  <c r="H795" i="1"/>
  <c r="H781" i="1" s="1"/>
  <c r="H774" i="1"/>
  <c r="H769" i="1" s="1"/>
  <c r="I880" i="1"/>
  <c r="I878" i="1" s="1"/>
  <c r="H878" i="1"/>
  <c r="I819" i="1"/>
  <c r="I817" i="1" s="1"/>
  <c r="H817" i="1"/>
  <c r="I799" i="1"/>
  <c r="I797" i="1" s="1"/>
  <c r="H797" i="1"/>
  <c r="I827" i="1"/>
  <c r="I825" i="1" s="1"/>
  <c r="I868" i="1"/>
  <c r="I866" i="1" s="1"/>
  <c r="F880" i="1"/>
  <c r="F878" i="1" s="1"/>
  <c r="E878" i="1"/>
  <c r="E848" i="1"/>
  <c r="E843" i="1" s="1"/>
  <c r="E819" i="1"/>
  <c r="E817" i="1" s="1"/>
  <c r="E873" i="1"/>
  <c r="F873" i="1" s="1"/>
  <c r="F870" i="1" s="1"/>
  <c r="J799" i="1"/>
  <c r="J880" i="1"/>
  <c r="E874" i="1"/>
  <c r="F877" i="1"/>
  <c r="F874" i="1" s="1"/>
  <c r="E870" i="1"/>
  <c r="E865" i="1"/>
  <c r="F865" i="1" s="1"/>
  <c r="F862" i="1" s="1"/>
  <c r="E774" i="1"/>
  <c r="F774" i="1" s="1"/>
  <c r="F769" i="1" s="1"/>
  <c r="E842" i="1"/>
  <c r="E855" i="1"/>
  <c r="E795" i="1"/>
  <c r="E860" i="1"/>
  <c r="E856" i="1" s="1"/>
  <c r="E824" i="1"/>
  <c r="E815" i="1"/>
  <c r="E780" i="1"/>
  <c r="F868" i="1"/>
  <c r="F866" i="1" s="1"/>
  <c r="E866" i="1"/>
  <c r="J866" i="1" s="1"/>
  <c r="F827" i="1"/>
  <c r="F825" i="1" s="1"/>
  <c r="E825" i="1"/>
  <c r="J825" i="1" s="1"/>
  <c r="E797" i="1"/>
  <c r="F797" i="1"/>
  <c r="F564" i="1"/>
  <c r="G564" i="1"/>
  <c r="I564" i="1" s="1"/>
  <c r="G527" i="1"/>
  <c r="I527" i="1" s="1"/>
  <c r="F527" i="1"/>
  <c r="G520" i="1"/>
  <c r="I520" i="1" s="1"/>
  <c r="F520" i="1"/>
  <c r="G535" i="1"/>
  <c r="I535" i="1" s="1"/>
  <c r="F535" i="1"/>
  <c r="G514" i="1"/>
  <c r="I514" i="1" s="1"/>
  <c r="F514" i="1"/>
  <c r="I873" i="1" l="1"/>
  <c r="I870" i="1" s="1"/>
  <c r="I865" i="1"/>
  <c r="I862" i="1" s="1"/>
  <c r="J873" i="1"/>
  <c r="F819" i="1"/>
  <c r="F817" i="1" s="1"/>
  <c r="I780" i="1"/>
  <c r="I775" i="1" s="1"/>
  <c r="J819" i="1"/>
  <c r="H856" i="1"/>
  <c r="J856" i="1" s="1"/>
  <c r="E881" i="1"/>
  <c r="F848" i="1"/>
  <c r="F843" i="1" s="1"/>
  <c r="J848" i="1"/>
  <c r="H830" i="1"/>
  <c r="J842" i="1"/>
  <c r="J878" i="1"/>
  <c r="J877" i="1"/>
  <c r="H874" i="1"/>
  <c r="J874" i="1" s="1"/>
  <c r="H849" i="1"/>
  <c r="I848" i="1"/>
  <c r="I843" i="1" s="1"/>
  <c r="H861" i="1" s="1"/>
  <c r="H843" i="1"/>
  <c r="J843" i="1" s="1"/>
  <c r="H820" i="1"/>
  <c r="J824" i="1"/>
  <c r="J817" i="1"/>
  <c r="H800" i="1"/>
  <c r="I795" i="1"/>
  <c r="I781" i="1" s="1"/>
  <c r="I774" i="1"/>
  <c r="I769" i="1" s="1"/>
  <c r="H828" i="1"/>
  <c r="J797" i="1"/>
  <c r="H881" i="1"/>
  <c r="J870" i="1"/>
  <c r="E862" i="1"/>
  <c r="J862" i="1" s="1"/>
  <c r="J865" i="1"/>
  <c r="F860" i="1"/>
  <c r="F856" i="1" s="1"/>
  <c r="J860" i="1"/>
  <c r="E849" i="1"/>
  <c r="J855" i="1"/>
  <c r="F842" i="1"/>
  <c r="F830" i="1" s="1"/>
  <c r="E830" i="1"/>
  <c r="F824" i="1"/>
  <c r="F820" i="1" s="1"/>
  <c r="E828" i="1" s="1"/>
  <c r="E816" i="1" s="1"/>
  <c r="E820" i="1"/>
  <c r="E800" i="1"/>
  <c r="J815" i="1"/>
  <c r="F815" i="1"/>
  <c r="F800" i="1" s="1"/>
  <c r="E781" i="1"/>
  <c r="J781" i="1" s="1"/>
  <c r="J795" i="1"/>
  <c r="E775" i="1"/>
  <c r="J775" i="1" s="1"/>
  <c r="J780" i="1"/>
  <c r="E769" i="1"/>
  <c r="J769" i="1" s="1"/>
  <c r="J774" i="1"/>
  <c r="F855" i="1"/>
  <c r="F849" i="1" s="1"/>
  <c r="F780" i="1"/>
  <c r="F775" i="1" s="1"/>
  <c r="F795" i="1"/>
  <c r="F781" i="1" s="1"/>
  <c r="G302" i="1"/>
  <c r="I302" i="1" s="1"/>
  <c r="F302" i="1"/>
  <c r="J881" i="1" l="1"/>
  <c r="H796" i="1"/>
  <c r="H768" i="1" s="1"/>
  <c r="J830" i="1"/>
  <c r="J849" i="1"/>
  <c r="H829" i="1"/>
  <c r="I861" i="1"/>
  <c r="I829" i="1" s="1"/>
  <c r="J820" i="1"/>
  <c r="J800" i="1"/>
  <c r="H816" i="1"/>
  <c r="J816" i="1" s="1"/>
  <c r="I828" i="1"/>
  <c r="I816" i="1" s="1"/>
  <c r="I881" i="1"/>
  <c r="I869" i="1" s="1"/>
  <c r="H869" i="1"/>
  <c r="E861" i="1"/>
  <c r="F828" i="1"/>
  <c r="F816" i="1" s="1"/>
  <c r="J828" i="1"/>
  <c r="E796" i="1"/>
  <c r="G237" i="1"/>
  <c r="I237" i="1" s="1"/>
  <c r="F237" i="1"/>
  <c r="I796" i="1" l="1"/>
  <c r="I768" i="1" s="1"/>
  <c r="J796" i="1"/>
  <c r="H882" i="1"/>
  <c r="I882" i="1" s="1"/>
  <c r="F796" i="1"/>
  <c r="F768" i="1" s="1"/>
  <c r="E768" i="1"/>
  <c r="J768" i="1" s="1"/>
  <c r="E829" i="1"/>
  <c r="J829" i="1" s="1"/>
  <c r="J861" i="1"/>
  <c r="F861" i="1"/>
  <c r="F829" i="1" s="1"/>
  <c r="G457" i="1"/>
  <c r="I457" i="1" s="1"/>
  <c r="F457" i="1" l="1"/>
  <c r="G767" i="1" l="1"/>
  <c r="D767" i="1"/>
  <c r="I767" i="1" l="1"/>
  <c r="I895" i="1"/>
  <c r="I894" i="1"/>
  <c r="I893" i="1"/>
  <c r="H767" i="1" l="1"/>
  <c r="G883" i="1"/>
  <c r="G765" i="1"/>
  <c r="G764" i="1"/>
  <c r="G763" i="1"/>
  <c r="G762" i="1"/>
  <c r="G761" i="1"/>
  <c r="G760" i="1"/>
  <c r="G759" i="1"/>
  <c r="G758" i="1"/>
  <c r="G757" i="1"/>
  <c r="G754" i="1"/>
  <c r="G753" i="1"/>
  <c r="G752" i="1"/>
  <c r="G751" i="1"/>
  <c r="G750" i="1"/>
  <c r="G749" i="1"/>
  <c r="G748" i="1"/>
  <c r="G747" i="1"/>
  <c r="G746" i="1"/>
  <c r="G745" i="1"/>
  <c r="G743" i="1"/>
  <c r="G742" i="1"/>
  <c r="G741" i="1"/>
  <c r="G740" i="1"/>
  <c r="G739" i="1"/>
  <c r="G738" i="1"/>
  <c r="G737" i="1"/>
  <c r="G736" i="1"/>
  <c r="G735" i="1"/>
  <c r="G734" i="1"/>
  <c r="G733" i="1"/>
  <c r="G732" i="1"/>
  <c r="G730" i="1"/>
  <c r="G729" i="1"/>
  <c r="G728" i="1"/>
  <c r="G727" i="1"/>
  <c r="G725" i="1"/>
  <c r="G724" i="1"/>
  <c r="G723" i="1"/>
  <c r="G722" i="1"/>
  <c r="G720" i="1"/>
  <c r="G719" i="1"/>
  <c r="G718" i="1"/>
  <c r="G717" i="1"/>
  <c r="G716" i="1"/>
  <c r="G715" i="1"/>
  <c r="G711" i="1"/>
  <c r="G710" i="1"/>
  <c r="G709" i="1"/>
  <c r="G708" i="1"/>
  <c r="G707" i="1"/>
  <c r="G706" i="1"/>
  <c r="G704" i="1"/>
  <c r="G703" i="1"/>
  <c r="G702" i="1"/>
  <c r="G701" i="1"/>
  <c r="G700" i="1"/>
  <c r="G699" i="1"/>
  <c r="G698" i="1"/>
  <c r="G697" i="1"/>
  <c r="G696" i="1"/>
  <c r="G695" i="1"/>
  <c r="G694" i="1"/>
  <c r="G693" i="1"/>
  <c r="G692" i="1"/>
  <c r="G691" i="1"/>
  <c r="G690" i="1"/>
  <c r="G689" i="1"/>
  <c r="G688" i="1"/>
  <c r="G687" i="1"/>
  <c r="G686" i="1"/>
  <c r="G685" i="1"/>
  <c r="G684" i="1"/>
  <c r="G683" i="1"/>
  <c r="G682" i="1"/>
  <c r="G681" i="1"/>
  <c r="G680" i="1"/>
  <c r="G679" i="1"/>
  <c r="G677" i="1"/>
  <c r="G676" i="1"/>
  <c r="G675" i="1"/>
  <c r="G674" i="1"/>
  <c r="G673" i="1"/>
  <c r="G668" i="1"/>
  <c r="G667" i="1"/>
  <c r="G666" i="1"/>
  <c r="G665" i="1"/>
  <c r="G664" i="1"/>
  <c r="G663" i="1"/>
  <c r="G662" i="1"/>
  <c r="G661" i="1"/>
  <c r="G660" i="1"/>
  <c r="G659" i="1"/>
  <c r="G658" i="1"/>
  <c r="G657" i="1"/>
  <c r="G656" i="1"/>
  <c r="G655" i="1"/>
  <c r="G654" i="1"/>
  <c r="G653" i="1"/>
  <c r="G652" i="1"/>
  <c r="G650" i="1"/>
  <c r="G649" i="1"/>
  <c r="G648" i="1"/>
  <c r="G647" i="1"/>
  <c r="G646" i="1"/>
  <c r="G645" i="1"/>
  <c r="G644" i="1"/>
  <c r="G643" i="1"/>
  <c r="G642" i="1"/>
  <c r="G641" i="1"/>
  <c r="G640" i="1"/>
  <c r="G639" i="1"/>
  <c r="G638" i="1"/>
  <c r="G637" i="1"/>
  <c r="G636" i="1"/>
  <c r="G635" i="1"/>
  <c r="G634" i="1"/>
  <c r="G633" i="1"/>
  <c r="G632" i="1"/>
  <c r="G631" i="1"/>
  <c r="G627" i="1"/>
  <c r="G626" i="1"/>
  <c r="G625" i="1"/>
  <c r="G624" i="1"/>
  <c r="G623" i="1"/>
  <c r="G622" i="1"/>
  <c r="G621" i="1"/>
  <c r="G619" i="1"/>
  <c r="G618" i="1"/>
  <c r="G617" i="1"/>
  <c r="G616" i="1"/>
  <c r="G615" i="1"/>
  <c r="G614" i="1"/>
  <c r="G613" i="1"/>
  <c r="G612" i="1"/>
  <c r="G611" i="1"/>
  <c r="G610" i="1"/>
  <c r="G609" i="1"/>
  <c r="G608" i="1"/>
  <c r="G606" i="1"/>
  <c r="G605" i="1"/>
  <c r="G604" i="1"/>
  <c r="G603" i="1"/>
  <c r="G602" i="1"/>
  <c r="G601" i="1"/>
  <c r="G600" i="1"/>
  <c r="G598" i="1"/>
  <c r="G597" i="1"/>
  <c r="G596" i="1"/>
  <c r="G595" i="1"/>
  <c r="G594" i="1"/>
  <c r="G593" i="1"/>
  <c r="G591" i="1"/>
  <c r="G590" i="1"/>
  <c r="G589" i="1"/>
  <c r="G588" i="1"/>
  <c r="G587" i="1"/>
  <c r="G586" i="1"/>
  <c r="G585" i="1"/>
  <c r="G584" i="1"/>
  <c r="G583" i="1"/>
  <c r="G582" i="1"/>
  <c r="G581" i="1"/>
  <c r="G579" i="1"/>
  <c r="G578" i="1"/>
  <c r="G577" i="1"/>
  <c r="G576" i="1"/>
  <c r="G575" i="1"/>
  <c r="G574" i="1"/>
  <c r="G573" i="1"/>
  <c r="G572" i="1"/>
  <c r="G571" i="1"/>
  <c r="G570" i="1"/>
  <c r="G569" i="1"/>
  <c r="G566" i="1"/>
  <c r="G565" i="1"/>
  <c r="G563" i="1"/>
  <c r="G562" i="1"/>
  <c r="G561" i="1"/>
  <c r="G560" i="1"/>
  <c r="G559" i="1"/>
  <c r="G558" i="1"/>
  <c r="G557" i="1"/>
  <c r="G555" i="1"/>
  <c r="G554" i="1"/>
  <c r="G553" i="1"/>
  <c r="G552" i="1"/>
  <c r="G551" i="1"/>
  <c r="G549" i="1"/>
  <c r="G548" i="1"/>
  <c r="G547" i="1"/>
  <c r="G546" i="1"/>
  <c r="G545" i="1"/>
  <c r="G544" i="1"/>
  <c r="G542" i="1"/>
  <c r="G541" i="1"/>
  <c r="G540" i="1"/>
  <c r="G539" i="1"/>
  <c r="G537" i="1"/>
  <c r="G536" i="1"/>
  <c r="G534" i="1"/>
  <c r="G533" i="1"/>
  <c r="G532" i="1"/>
  <c r="G531" i="1"/>
  <c r="G530" i="1"/>
  <c r="G529" i="1"/>
  <c r="G528" i="1"/>
  <c r="G526" i="1"/>
  <c r="G525" i="1"/>
  <c r="G524" i="1"/>
  <c r="G523" i="1"/>
  <c r="G522" i="1"/>
  <c r="G521" i="1"/>
  <c r="G519" i="1"/>
  <c r="G518" i="1"/>
  <c r="G516" i="1"/>
  <c r="G515" i="1"/>
  <c r="G513" i="1"/>
  <c r="G512" i="1"/>
  <c r="G511" i="1"/>
  <c r="G510" i="1"/>
  <c r="G509" i="1"/>
  <c r="G508" i="1"/>
  <c r="G507" i="1"/>
  <c r="G506" i="1"/>
  <c r="G505" i="1"/>
  <c r="G504" i="1"/>
  <c r="G503" i="1"/>
  <c r="G500" i="1"/>
  <c r="G499" i="1"/>
  <c r="G498" i="1"/>
  <c r="G497" i="1"/>
  <c r="G496" i="1"/>
  <c r="G495" i="1"/>
  <c r="G494" i="1"/>
  <c r="G493" i="1"/>
  <c r="G492" i="1"/>
  <c r="G491" i="1"/>
  <c r="G490" i="1"/>
  <c r="G489" i="1"/>
  <c r="G488" i="1"/>
  <c r="G487" i="1"/>
  <c r="G486" i="1"/>
  <c r="G485" i="1"/>
  <c r="G484" i="1"/>
  <c r="G483" i="1"/>
  <c r="G482" i="1"/>
  <c r="G480" i="1"/>
  <c r="G479" i="1"/>
  <c r="G478" i="1"/>
  <c r="G477" i="1"/>
  <c r="G476" i="1"/>
  <c r="G475" i="1"/>
  <c r="G471" i="1"/>
  <c r="G470" i="1"/>
  <c r="G469" i="1"/>
  <c r="G468" i="1"/>
  <c r="G467" i="1"/>
  <c r="G465" i="1"/>
  <c r="G464" i="1"/>
  <c r="G463" i="1"/>
  <c r="G462" i="1"/>
  <c r="G461" i="1"/>
  <c r="G460" i="1"/>
  <c r="G459" i="1"/>
  <c r="G458" i="1"/>
  <c r="G456" i="1"/>
  <c r="G455" i="1"/>
  <c r="G454" i="1"/>
  <c r="G453" i="1"/>
  <c r="G452" i="1"/>
  <c r="G451" i="1"/>
  <c r="G450" i="1"/>
  <c r="G449" i="1"/>
  <c r="G447" i="1"/>
  <c r="G446" i="1"/>
  <c r="G445" i="1"/>
  <c r="G444" i="1"/>
  <c r="G443" i="1"/>
  <c r="G442" i="1"/>
  <c r="G441" i="1"/>
  <c r="G440" i="1"/>
  <c r="G439" i="1"/>
  <c r="G438" i="1"/>
  <c r="G435" i="1"/>
  <c r="G434" i="1"/>
  <c r="G433" i="1"/>
  <c r="G432" i="1"/>
  <c r="G431" i="1"/>
  <c r="G430" i="1"/>
  <c r="G429" i="1"/>
  <c r="G427" i="1"/>
  <c r="G426" i="1"/>
  <c r="G423" i="1"/>
  <c r="G422" i="1"/>
  <c r="G421" i="1"/>
  <c r="G420" i="1"/>
  <c r="G419" i="1"/>
  <c r="G418" i="1"/>
  <c r="G417" i="1"/>
  <c r="G416" i="1"/>
  <c r="G415" i="1"/>
  <c r="G414" i="1"/>
  <c r="G413" i="1"/>
  <c r="G412" i="1"/>
  <c r="G411" i="1"/>
  <c r="G410" i="1"/>
  <c r="G407" i="1"/>
  <c r="G406" i="1"/>
  <c r="G405" i="1"/>
  <c r="G404" i="1"/>
  <c r="G402" i="1"/>
  <c r="G401" i="1"/>
  <c r="G400" i="1"/>
  <c r="G399" i="1"/>
  <c r="G398" i="1"/>
  <c r="G397" i="1"/>
  <c r="G396" i="1"/>
  <c r="G395" i="1"/>
  <c r="G394" i="1"/>
  <c r="G393" i="1"/>
  <c r="G392" i="1"/>
  <c r="G391" i="1"/>
  <c r="G390" i="1"/>
  <c r="G388" i="1"/>
  <c r="G387" i="1"/>
  <c r="G386" i="1"/>
  <c r="G385" i="1"/>
  <c r="G384" i="1"/>
  <c r="G383" i="1"/>
  <c r="G382" i="1"/>
  <c r="G381" i="1"/>
  <c r="G380" i="1"/>
  <c r="G379" i="1"/>
  <c r="G378" i="1"/>
  <c r="G377" i="1"/>
  <c r="G376" i="1"/>
  <c r="G375" i="1"/>
  <c r="G374" i="1"/>
  <c r="G373" i="1"/>
  <c r="G371" i="1"/>
  <c r="G370" i="1"/>
  <c r="G369" i="1"/>
  <c r="G368" i="1"/>
  <c r="G367" i="1"/>
  <c r="G366" i="1"/>
  <c r="G365" i="1"/>
  <c r="G363" i="1"/>
  <c r="G362" i="1"/>
  <c r="G360" i="1"/>
  <c r="G359" i="1"/>
  <c r="G357" i="1"/>
  <c r="G356" i="1"/>
  <c r="G354" i="1"/>
  <c r="G353" i="1"/>
  <c r="G352" i="1"/>
  <c r="G351" i="1"/>
  <c r="G349" i="1"/>
  <c r="G348" i="1"/>
  <c r="G347" i="1"/>
  <c r="G343" i="1"/>
  <c r="G342" i="1"/>
  <c r="G341" i="1"/>
  <c r="G340" i="1"/>
  <c r="G339" i="1"/>
  <c r="G338" i="1"/>
  <c r="G336" i="1"/>
  <c r="G335" i="1"/>
  <c r="G334" i="1"/>
  <c r="G333" i="1"/>
  <c r="G332" i="1"/>
  <c r="G331" i="1"/>
  <c r="G329" i="1"/>
  <c r="G328" i="1"/>
  <c r="G327" i="1"/>
  <c r="G326" i="1"/>
  <c r="G325" i="1"/>
  <c r="G324" i="1"/>
  <c r="G322" i="1"/>
  <c r="G321" i="1"/>
  <c r="G320" i="1"/>
  <c r="G319" i="1"/>
  <c r="G318" i="1"/>
  <c r="G317" i="1"/>
  <c r="G315" i="1"/>
  <c r="G314" i="1"/>
  <c r="G313" i="1"/>
  <c r="G312" i="1"/>
  <c r="G311" i="1"/>
  <c r="G310" i="1"/>
  <c r="G307" i="1"/>
  <c r="G306" i="1"/>
  <c r="G303" i="1"/>
  <c r="G301" i="1"/>
  <c r="G300" i="1"/>
  <c r="G299" i="1"/>
  <c r="G298" i="1"/>
  <c r="G297" i="1"/>
  <c r="G296" i="1"/>
  <c r="G295" i="1"/>
  <c r="G293" i="1"/>
  <c r="G292" i="1"/>
  <c r="G291" i="1"/>
  <c r="G290" i="1"/>
  <c r="G289" i="1"/>
  <c r="G288" i="1"/>
  <c r="G287" i="1"/>
  <c r="G286" i="1"/>
  <c r="G285" i="1"/>
  <c r="G284" i="1"/>
  <c r="G283" i="1"/>
  <c r="G281" i="1"/>
  <c r="G280" i="1"/>
  <c r="G279" i="1"/>
  <c r="G278" i="1"/>
  <c r="G277" i="1"/>
  <c r="G274" i="1"/>
  <c r="G273" i="1"/>
  <c r="G272" i="1"/>
  <c r="G271" i="1"/>
  <c r="G270" i="1"/>
  <c r="G269"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0" i="1"/>
  <c r="G239" i="1"/>
  <c r="G238" i="1"/>
  <c r="G236" i="1"/>
  <c r="G235" i="1"/>
  <c r="G234" i="1"/>
  <c r="G233" i="1"/>
  <c r="G232" i="1"/>
  <c r="G231" i="1"/>
  <c r="G230" i="1"/>
  <c r="G228" i="1"/>
  <c r="G227" i="1"/>
  <c r="G226" i="1"/>
  <c r="G225" i="1"/>
  <c r="G224" i="1"/>
  <c r="G223" i="1"/>
  <c r="G222" i="1"/>
  <c r="G220" i="1"/>
  <c r="G219" i="1"/>
  <c r="G218" i="1"/>
  <c r="G217" i="1"/>
  <c r="G216" i="1"/>
  <c r="G215" i="1"/>
  <c r="G214" i="1"/>
  <c r="G213" i="1"/>
  <c r="G212" i="1"/>
  <c r="G211" i="1"/>
  <c r="G210" i="1"/>
  <c r="G209" i="1"/>
  <c r="G206" i="1"/>
  <c r="G205" i="1"/>
  <c r="G204" i="1"/>
  <c r="G203" i="1"/>
  <c r="G202" i="1"/>
  <c r="G201" i="1"/>
  <c r="G200" i="1"/>
  <c r="G199" i="1"/>
  <c r="G198" i="1"/>
  <c r="G197" i="1"/>
  <c r="G196" i="1"/>
  <c r="G195" i="1"/>
  <c r="G194" i="1"/>
  <c r="G193" i="1"/>
  <c r="G192" i="1"/>
  <c r="G191" i="1"/>
  <c r="G190" i="1"/>
  <c r="G189" i="1"/>
  <c r="G188" i="1"/>
  <c r="G187" i="1"/>
  <c r="G186" i="1"/>
  <c r="G185" i="1"/>
  <c r="G184" i="1"/>
  <c r="G183"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1" i="1"/>
  <c r="G150" i="1"/>
  <c r="G149" i="1"/>
  <c r="G148" i="1"/>
  <c r="G147" i="1"/>
  <c r="G146" i="1"/>
  <c r="G145" i="1"/>
  <c r="G143" i="1"/>
  <c r="G142" i="1"/>
  <c r="G141" i="1"/>
  <c r="G140" i="1"/>
  <c r="G139" i="1"/>
  <c r="G138" i="1"/>
  <c r="G137" i="1"/>
  <c r="G136" i="1"/>
  <c r="G135" i="1"/>
  <c r="G134" i="1"/>
  <c r="G133" i="1"/>
  <c r="G132" i="1"/>
  <c r="G130" i="1"/>
  <c r="G129" i="1"/>
  <c r="G128" i="1"/>
  <c r="G126" i="1"/>
  <c r="G125" i="1"/>
  <c r="G124" i="1"/>
  <c r="G122" i="1"/>
  <c r="G121" i="1"/>
  <c r="G120" i="1"/>
  <c r="G118" i="1"/>
  <c r="G117" i="1"/>
  <c r="G116" i="1"/>
  <c r="G115" i="1"/>
  <c r="G114" i="1"/>
  <c r="G113" i="1"/>
  <c r="G112" i="1"/>
  <c r="G111" i="1"/>
  <c r="G110" i="1"/>
  <c r="G109" i="1"/>
  <c r="G108" i="1"/>
  <c r="G105" i="1"/>
  <c r="G104" i="1"/>
  <c r="G103" i="1"/>
  <c r="G102" i="1"/>
  <c r="G101" i="1"/>
  <c r="G100" i="1"/>
  <c r="G99" i="1"/>
  <c r="G98" i="1"/>
  <c r="G97" i="1"/>
  <c r="G95" i="1"/>
  <c r="G94" i="1"/>
  <c r="G93" i="1"/>
  <c r="G91" i="1"/>
  <c r="G90" i="1"/>
  <c r="G89" i="1"/>
  <c r="G87" i="1"/>
  <c r="G86" i="1"/>
  <c r="G85" i="1"/>
  <c r="G83" i="1"/>
  <c r="G82" i="1"/>
  <c r="G81" i="1"/>
  <c r="G80" i="1"/>
  <c r="G79" i="1"/>
  <c r="G78" i="1"/>
  <c r="G77" i="1"/>
  <c r="G76" i="1"/>
  <c r="G75" i="1"/>
  <c r="G74" i="1"/>
  <c r="G73" i="1"/>
  <c r="G69" i="1"/>
  <c r="G68" i="1"/>
  <c r="G67" i="1"/>
  <c r="G66" i="1"/>
  <c r="G65" i="1"/>
  <c r="G64" i="1"/>
  <c r="G63" i="1"/>
  <c r="G62" i="1"/>
  <c r="G61" i="1"/>
  <c r="G59" i="1"/>
  <c r="G58" i="1"/>
  <c r="G57" i="1"/>
  <c r="G55" i="1"/>
  <c r="G54" i="1"/>
  <c r="G53" i="1"/>
  <c r="G51" i="1"/>
  <c r="G50" i="1"/>
  <c r="G49" i="1"/>
  <c r="G47" i="1"/>
  <c r="G46" i="1"/>
  <c r="G45" i="1"/>
  <c r="G44" i="1"/>
  <c r="G43" i="1"/>
  <c r="G42" i="1"/>
  <c r="G41" i="1"/>
  <c r="G40" i="1"/>
  <c r="G39" i="1"/>
  <c r="G38" i="1"/>
  <c r="G37" i="1"/>
  <c r="G33" i="1"/>
  <c r="G32" i="1"/>
  <c r="G31" i="1"/>
  <c r="G30" i="1"/>
  <c r="G29" i="1"/>
  <c r="G28" i="1"/>
  <c r="G27" i="1"/>
  <c r="G25" i="1"/>
  <c r="G24" i="1"/>
  <c r="G23" i="1"/>
  <c r="G22" i="1"/>
  <c r="G19" i="1"/>
  <c r="G8" i="1"/>
  <c r="G9" i="1"/>
  <c r="G10" i="1"/>
  <c r="G11" i="1"/>
  <c r="G12" i="1"/>
  <c r="G13" i="1"/>
  <c r="G14" i="1"/>
  <c r="G15" i="1"/>
  <c r="G16" i="1"/>
  <c r="G17" i="1"/>
  <c r="G18" i="1"/>
  <c r="G7" i="1"/>
  <c r="I765" i="1" l="1"/>
  <c r="I764" i="1"/>
  <c r="I763" i="1"/>
  <c r="I762" i="1"/>
  <c r="I761" i="1"/>
  <c r="I760" i="1"/>
  <c r="I759" i="1"/>
  <c r="I758" i="1"/>
  <c r="I757" i="1"/>
  <c r="G756" i="1"/>
  <c r="I753" i="1"/>
  <c r="I752" i="1"/>
  <c r="I751" i="1"/>
  <c r="I750" i="1"/>
  <c r="I749" i="1"/>
  <c r="I748" i="1"/>
  <c r="I747" i="1"/>
  <c r="I746" i="1"/>
  <c r="I745" i="1"/>
  <c r="G744" i="1"/>
  <c r="I742" i="1"/>
  <c r="I741" i="1"/>
  <c r="I740" i="1"/>
  <c r="I739" i="1"/>
  <c r="I738" i="1"/>
  <c r="I737" i="1"/>
  <c r="I736" i="1"/>
  <c r="I735" i="1"/>
  <c r="I734" i="1"/>
  <c r="I733" i="1"/>
  <c r="I732" i="1"/>
  <c r="G731" i="1"/>
  <c r="I729" i="1"/>
  <c r="I728" i="1"/>
  <c r="I727" i="1"/>
  <c r="G726" i="1"/>
  <c r="I724" i="1"/>
  <c r="I723" i="1"/>
  <c r="I722" i="1"/>
  <c r="G721" i="1"/>
  <c r="I719" i="1"/>
  <c r="I718" i="1"/>
  <c r="I717" i="1"/>
  <c r="I716" i="1"/>
  <c r="I715" i="1"/>
  <c r="G714" i="1"/>
  <c r="G713" i="1"/>
  <c r="I709" i="1"/>
  <c r="I708" i="1"/>
  <c r="I707" i="1"/>
  <c r="I706" i="1"/>
  <c r="G705"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G678" i="1"/>
  <c r="I676" i="1"/>
  <c r="I675" i="1"/>
  <c r="I674" i="1"/>
  <c r="I673" i="1"/>
  <c r="G672" i="1"/>
  <c r="G671" i="1"/>
  <c r="G670" i="1"/>
  <c r="I667" i="1"/>
  <c r="I666" i="1"/>
  <c r="I665" i="1"/>
  <c r="I664" i="1"/>
  <c r="I663" i="1"/>
  <c r="I662" i="1"/>
  <c r="I661" i="1"/>
  <c r="I660" i="1"/>
  <c r="I659" i="1"/>
  <c r="I658" i="1"/>
  <c r="I657" i="1"/>
  <c r="I656" i="1"/>
  <c r="I655" i="1"/>
  <c r="I654" i="1"/>
  <c r="I653" i="1"/>
  <c r="I652" i="1"/>
  <c r="G651" i="1"/>
  <c r="I649" i="1"/>
  <c r="I648" i="1"/>
  <c r="I647" i="1"/>
  <c r="I646" i="1"/>
  <c r="I645" i="1"/>
  <c r="I644" i="1"/>
  <c r="I643" i="1"/>
  <c r="I642" i="1"/>
  <c r="I641" i="1"/>
  <c r="I640" i="1"/>
  <c r="I639" i="1"/>
  <c r="I638" i="1"/>
  <c r="I637" i="1"/>
  <c r="I636" i="1"/>
  <c r="I635" i="1"/>
  <c r="I634" i="1"/>
  <c r="I633" i="1"/>
  <c r="I632" i="1"/>
  <c r="I631" i="1"/>
  <c r="G630" i="1"/>
  <c r="G629" i="1"/>
  <c r="I626" i="1"/>
  <c r="I625" i="1"/>
  <c r="I624" i="1"/>
  <c r="I623" i="1"/>
  <c r="I622" i="1"/>
  <c r="I621" i="1"/>
  <c r="G620" i="1"/>
  <c r="I617" i="1"/>
  <c r="I616" i="1"/>
  <c r="I615" i="1"/>
  <c r="I614" i="1"/>
  <c r="I613" i="1"/>
  <c r="I612" i="1"/>
  <c r="I611" i="1"/>
  <c r="I610" i="1"/>
  <c r="I609" i="1"/>
  <c r="I608" i="1"/>
  <c r="G607" i="1"/>
  <c r="I605" i="1"/>
  <c r="I604" i="1"/>
  <c r="I603" i="1"/>
  <c r="I602" i="1"/>
  <c r="I601" i="1"/>
  <c r="I600" i="1"/>
  <c r="G599" i="1"/>
  <c r="I597" i="1"/>
  <c r="I596" i="1"/>
  <c r="I595" i="1"/>
  <c r="I594" i="1"/>
  <c r="I593" i="1"/>
  <c r="G592" i="1"/>
  <c r="I589" i="1"/>
  <c r="I588" i="1"/>
  <c r="I587" i="1"/>
  <c r="I586" i="1"/>
  <c r="I585" i="1"/>
  <c r="I584" i="1"/>
  <c r="I583" i="1"/>
  <c r="I582" i="1"/>
  <c r="I581" i="1"/>
  <c r="G580" i="1"/>
  <c r="I578" i="1"/>
  <c r="I577" i="1"/>
  <c r="I576" i="1"/>
  <c r="I575" i="1"/>
  <c r="I574" i="1"/>
  <c r="I573" i="1"/>
  <c r="I572" i="1"/>
  <c r="I571" i="1"/>
  <c r="I570" i="1"/>
  <c r="I569" i="1"/>
  <c r="G568" i="1"/>
  <c r="G567" i="1"/>
  <c r="I565" i="1"/>
  <c r="I563" i="1"/>
  <c r="I562" i="1"/>
  <c r="I561" i="1"/>
  <c r="I560" i="1"/>
  <c r="I559" i="1"/>
  <c r="I558" i="1"/>
  <c r="I557" i="1"/>
  <c r="G556" i="1"/>
  <c r="I554" i="1"/>
  <c r="I553" i="1"/>
  <c r="I552" i="1"/>
  <c r="I551" i="1"/>
  <c r="G550" i="1"/>
  <c r="I547" i="1"/>
  <c r="I546" i="1"/>
  <c r="I545" i="1"/>
  <c r="I544" i="1"/>
  <c r="G543" i="1"/>
  <c r="I540" i="1"/>
  <c r="I539" i="1"/>
  <c r="G538" i="1"/>
  <c r="I536" i="1"/>
  <c r="I534" i="1"/>
  <c r="I533" i="1"/>
  <c r="I532" i="1"/>
  <c r="I531" i="1"/>
  <c r="I530" i="1"/>
  <c r="I529" i="1"/>
  <c r="I528" i="1"/>
  <c r="I526" i="1"/>
  <c r="I525" i="1"/>
  <c r="I524" i="1"/>
  <c r="I523" i="1"/>
  <c r="I522" i="1"/>
  <c r="I521" i="1"/>
  <c r="I519" i="1"/>
  <c r="I518" i="1"/>
  <c r="G517" i="1"/>
  <c r="I515" i="1"/>
  <c r="I513" i="1"/>
  <c r="I512" i="1"/>
  <c r="I511" i="1"/>
  <c r="I510" i="1"/>
  <c r="I509" i="1"/>
  <c r="I508" i="1"/>
  <c r="I507" i="1"/>
  <c r="I506" i="1"/>
  <c r="I505" i="1"/>
  <c r="I504" i="1"/>
  <c r="I503" i="1"/>
  <c r="G502" i="1"/>
  <c r="G501" i="1"/>
  <c r="I499" i="1"/>
  <c r="I498" i="1"/>
  <c r="I497" i="1"/>
  <c r="I496" i="1"/>
  <c r="I495" i="1"/>
  <c r="I494" i="1"/>
  <c r="I493" i="1"/>
  <c r="I492" i="1"/>
  <c r="I491" i="1"/>
  <c r="I490" i="1"/>
  <c r="I489" i="1"/>
  <c r="I488" i="1"/>
  <c r="I487" i="1"/>
  <c r="I486" i="1"/>
  <c r="I485" i="1"/>
  <c r="I484" i="1"/>
  <c r="I483" i="1"/>
  <c r="I482" i="1"/>
  <c r="G481" i="1"/>
  <c r="I479" i="1"/>
  <c r="I478" i="1"/>
  <c r="I477" i="1"/>
  <c r="I476" i="1"/>
  <c r="I475" i="1"/>
  <c r="G474" i="1"/>
  <c r="G473" i="1"/>
  <c r="G472" i="1"/>
  <c r="I469" i="1"/>
  <c r="I468" i="1"/>
  <c r="I467" i="1"/>
  <c r="G466" i="1"/>
  <c r="I463" i="1"/>
  <c r="I462" i="1"/>
  <c r="I461" i="1"/>
  <c r="I460" i="1"/>
  <c r="I459" i="1"/>
  <c r="I458" i="1"/>
  <c r="I456" i="1"/>
  <c r="I455" i="1"/>
  <c r="I454" i="1"/>
  <c r="I453" i="1"/>
  <c r="I452" i="1"/>
  <c r="I451" i="1"/>
  <c r="I450" i="1"/>
  <c r="I449" i="1"/>
  <c r="G448" i="1"/>
  <c r="I446" i="1"/>
  <c r="I445" i="1"/>
  <c r="I444" i="1"/>
  <c r="I443" i="1"/>
  <c r="I442" i="1"/>
  <c r="I441" i="1"/>
  <c r="I440" i="1"/>
  <c r="I439" i="1"/>
  <c r="I438" i="1"/>
  <c r="G437" i="1"/>
  <c r="G436" i="1"/>
  <c r="I434" i="1"/>
  <c r="I433" i="1"/>
  <c r="I432" i="1"/>
  <c r="I431" i="1"/>
  <c r="I430" i="1"/>
  <c r="I429" i="1"/>
  <c r="G428" i="1"/>
  <c r="I426" i="1"/>
  <c r="H427" i="1" s="1"/>
  <c r="G425" i="1"/>
  <c r="G424" i="1"/>
  <c r="I422" i="1"/>
  <c r="I421" i="1"/>
  <c r="I420" i="1"/>
  <c r="I419" i="1"/>
  <c r="I418" i="1"/>
  <c r="I417" i="1"/>
  <c r="I416" i="1"/>
  <c r="I415" i="1"/>
  <c r="I414" i="1"/>
  <c r="I413" i="1"/>
  <c r="I412" i="1"/>
  <c r="I411" i="1"/>
  <c r="I410" i="1"/>
  <c r="G409" i="1"/>
  <c r="G408" i="1"/>
  <c r="I405" i="1"/>
  <c r="I404" i="1"/>
  <c r="G403" i="1"/>
  <c r="I401" i="1"/>
  <c r="I400" i="1"/>
  <c r="I399" i="1"/>
  <c r="I398" i="1"/>
  <c r="I397" i="1"/>
  <c r="I396" i="1"/>
  <c r="I395" i="1"/>
  <c r="I394" i="1"/>
  <c r="I393" i="1"/>
  <c r="I392" i="1"/>
  <c r="I391" i="1"/>
  <c r="I390" i="1"/>
  <c r="G389" i="1"/>
  <c r="I387" i="1"/>
  <c r="I386" i="1"/>
  <c r="I385" i="1"/>
  <c r="I384" i="1"/>
  <c r="I383" i="1"/>
  <c r="I382" i="1"/>
  <c r="I381" i="1"/>
  <c r="I380" i="1"/>
  <c r="I379" i="1"/>
  <c r="I378" i="1"/>
  <c r="I377" i="1"/>
  <c r="I376" i="1"/>
  <c r="I375" i="1"/>
  <c r="I374" i="1"/>
  <c r="I373" i="1"/>
  <c r="G372" i="1"/>
  <c r="I368" i="1"/>
  <c r="I367" i="1"/>
  <c r="I366" i="1"/>
  <c r="I365" i="1"/>
  <c r="G364" i="1"/>
  <c r="I362" i="1"/>
  <c r="H363" i="1" s="1"/>
  <c r="G361" i="1"/>
  <c r="I359" i="1"/>
  <c r="H360" i="1" s="1"/>
  <c r="G358" i="1"/>
  <c r="I356" i="1"/>
  <c r="H357" i="1" s="1"/>
  <c r="G355" i="1"/>
  <c r="I353" i="1"/>
  <c r="I352" i="1"/>
  <c r="I351" i="1"/>
  <c r="G350" i="1"/>
  <c r="I348" i="1"/>
  <c r="I347" i="1"/>
  <c r="G346" i="1"/>
  <c r="G345" i="1"/>
  <c r="I342" i="1"/>
  <c r="I341" i="1"/>
  <c r="I340" i="1"/>
  <c r="I339" i="1"/>
  <c r="I338" i="1"/>
  <c r="G337" i="1"/>
  <c r="I335" i="1"/>
  <c r="I334" i="1"/>
  <c r="I333" i="1"/>
  <c r="I332" i="1"/>
  <c r="I331" i="1"/>
  <c r="G330" i="1"/>
  <c r="I328" i="1"/>
  <c r="I327" i="1"/>
  <c r="I326" i="1"/>
  <c r="I325" i="1"/>
  <c r="I324" i="1"/>
  <c r="G323" i="1"/>
  <c r="I321" i="1"/>
  <c r="I320" i="1"/>
  <c r="I319" i="1"/>
  <c r="I318" i="1"/>
  <c r="I317" i="1"/>
  <c r="G316" i="1"/>
  <c r="I314" i="1"/>
  <c r="I313" i="1"/>
  <c r="I312" i="1"/>
  <c r="I311" i="1"/>
  <c r="I310" i="1"/>
  <c r="G309" i="1"/>
  <c r="G308" i="1"/>
  <c r="I306" i="1"/>
  <c r="H307" i="1" s="1"/>
  <c r="G305" i="1"/>
  <c r="G304" i="1"/>
  <c r="I301" i="1"/>
  <c r="I300" i="1"/>
  <c r="I299" i="1"/>
  <c r="I298" i="1"/>
  <c r="I297" i="1"/>
  <c r="I296" i="1"/>
  <c r="I295" i="1"/>
  <c r="G294" i="1"/>
  <c r="I290" i="1"/>
  <c r="I289" i="1"/>
  <c r="I288" i="1"/>
  <c r="I287" i="1"/>
  <c r="I286" i="1"/>
  <c r="I285" i="1"/>
  <c r="I284" i="1"/>
  <c r="I283" i="1"/>
  <c r="G282" i="1"/>
  <c r="I280" i="1"/>
  <c r="I279" i="1"/>
  <c r="I278" i="1"/>
  <c r="I277" i="1"/>
  <c r="G276" i="1"/>
  <c r="G275" i="1"/>
  <c r="I273" i="1"/>
  <c r="I272" i="1"/>
  <c r="I271" i="1"/>
  <c r="I270" i="1"/>
  <c r="I269" i="1"/>
  <c r="G268"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G241" i="1"/>
  <c r="I238" i="1"/>
  <c r="I236" i="1"/>
  <c r="I235" i="1"/>
  <c r="I234" i="1"/>
  <c r="I233" i="1"/>
  <c r="I232" i="1"/>
  <c r="I231" i="1"/>
  <c r="I230" i="1"/>
  <c r="G229" i="1"/>
  <c r="I227" i="1"/>
  <c r="I226" i="1"/>
  <c r="I225" i="1"/>
  <c r="I224" i="1"/>
  <c r="I223" i="1"/>
  <c r="I222" i="1"/>
  <c r="G221" i="1"/>
  <c r="I219" i="1"/>
  <c r="I218" i="1"/>
  <c r="I217" i="1"/>
  <c r="I216" i="1"/>
  <c r="I215" i="1"/>
  <c r="I214" i="1"/>
  <c r="I213" i="1"/>
  <c r="I212" i="1"/>
  <c r="I211" i="1"/>
  <c r="I210" i="1"/>
  <c r="I209" i="1"/>
  <c r="G208" i="1"/>
  <c r="G207" i="1"/>
  <c r="I204" i="1"/>
  <c r="I203" i="1"/>
  <c r="I202" i="1"/>
  <c r="I201" i="1"/>
  <c r="I200" i="1"/>
  <c r="I199" i="1"/>
  <c r="I198" i="1"/>
  <c r="I197" i="1"/>
  <c r="I196" i="1"/>
  <c r="I195" i="1"/>
  <c r="I194" i="1"/>
  <c r="I193" i="1"/>
  <c r="I192" i="1"/>
  <c r="I191" i="1"/>
  <c r="I190" i="1"/>
  <c r="I189" i="1"/>
  <c r="I188" i="1"/>
  <c r="I187" i="1"/>
  <c r="I186" i="1"/>
  <c r="I185" i="1"/>
  <c r="I184" i="1"/>
  <c r="I183" i="1"/>
  <c r="G182"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G154" i="1"/>
  <c r="G153" i="1"/>
  <c r="G152" i="1"/>
  <c r="I150" i="1"/>
  <c r="I149" i="1"/>
  <c r="I148" i="1"/>
  <c r="I147" i="1"/>
  <c r="I146" i="1"/>
  <c r="I145" i="1"/>
  <c r="G144" i="1"/>
  <c r="I142" i="1"/>
  <c r="I138" i="1"/>
  <c r="I137" i="1"/>
  <c r="I136" i="1"/>
  <c r="I135" i="1"/>
  <c r="I134" i="1"/>
  <c r="I133" i="1"/>
  <c r="I132" i="1"/>
  <c r="G131" i="1"/>
  <c r="I129" i="1"/>
  <c r="I128" i="1"/>
  <c r="G127" i="1"/>
  <c r="I125" i="1"/>
  <c r="I124" i="1"/>
  <c r="G123" i="1"/>
  <c r="I121" i="1"/>
  <c r="I120" i="1"/>
  <c r="G119" i="1"/>
  <c r="I117" i="1"/>
  <c r="I116" i="1"/>
  <c r="I115" i="1"/>
  <c r="I114" i="1"/>
  <c r="I113" i="1"/>
  <c r="I112" i="1"/>
  <c r="I111" i="1"/>
  <c r="I110" i="1"/>
  <c r="I109" i="1"/>
  <c r="I108" i="1"/>
  <c r="G107" i="1"/>
  <c r="G106" i="1"/>
  <c r="I103" i="1"/>
  <c r="I102" i="1"/>
  <c r="I101" i="1"/>
  <c r="I100" i="1"/>
  <c r="I99" i="1"/>
  <c r="I98" i="1"/>
  <c r="I97" i="1"/>
  <c r="G96" i="1"/>
  <c r="I94" i="1"/>
  <c r="I93" i="1"/>
  <c r="G92" i="1"/>
  <c r="I90" i="1"/>
  <c r="I89" i="1"/>
  <c r="G88" i="1"/>
  <c r="I86" i="1"/>
  <c r="I85" i="1"/>
  <c r="G84" i="1"/>
  <c r="I82" i="1"/>
  <c r="I81" i="1"/>
  <c r="I80" i="1"/>
  <c r="I79" i="1"/>
  <c r="I78" i="1"/>
  <c r="I77" i="1"/>
  <c r="I76" i="1"/>
  <c r="I75" i="1"/>
  <c r="I74" i="1"/>
  <c r="I73" i="1"/>
  <c r="G72" i="1"/>
  <c r="G71" i="1"/>
  <c r="G70" i="1"/>
  <c r="I67" i="1"/>
  <c r="I66" i="1"/>
  <c r="I65" i="1"/>
  <c r="I64" i="1"/>
  <c r="I63" i="1"/>
  <c r="I62" i="1"/>
  <c r="I61" i="1"/>
  <c r="G60" i="1"/>
  <c r="I58" i="1"/>
  <c r="I57" i="1"/>
  <c r="G56" i="1"/>
  <c r="I54" i="1"/>
  <c r="I53" i="1"/>
  <c r="G52" i="1"/>
  <c r="I50" i="1"/>
  <c r="I49" i="1"/>
  <c r="G48" i="1"/>
  <c r="I46" i="1"/>
  <c r="I45" i="1"/>
  <c r="I44" i="1"/>
  <c r="I43" i="1"/>
  <c r="I42" i="1"/>
  <c r="I41" i="1"/>
  <c r="I40" i="1"/>
  <c r="I39" i="1"/>
  <c r="I38" i="1"/>
  <c r="I37" i="1"/>
  <c r="G36" i="1"/>
  <c r="G35" i="1"/>
  <c r="G34" i="1"/>
  <c r="I31" i="1"/>
  <c r="I30" i="1"/>
  <c r="I29" i="1"/>
  <c r="I28" i="1"/>
  <c r="I27" i="1"/>
  <c r="G26" i="1"/>
  <c r="I24" i="1"/>
  <c r="I23" i="1"/>
  <c r="I22" i="1"/>
  <c r="G21" i="1"/>
  <c r="G20" i="1"/>
  <c r="I18" i="1"/>
  <c r="I17" i="1"/>
  <c r="I16" i="1"/>
  <c r="I15" i="1"/>
  <c r="I14" i="1"/>
  <c r="I13" i="1"/>
  <c r="I12" i="1"/>
  <c r="I11" i="1"/>
  <c r="I10" i="1"/>
  <c r="I9" i="1"/>
  <c r="I8" i="1"/>
  <c r="I7" i="1"/>
  <c r="G6" i="1"/>
  <c r="G5" i="1"/>
  <c r="D756" i="1"/>
  <c r="F765" i="1"/>
  <c r="F764" i="1"/>
  <c r="F763" i="1"/>
  <c r="F762" i="1"/>
  <c r="F761" i="1"/>
  <c r="F760" i="1"/>
  <c r="F759" i="1"/>
  <c r="F758" i="1"/>
  <c r="F757" i="1"/>
  <c r="D713" i="1"/>
  <c r="D744" i="1"/>
  <c r="F753" i="1"/>
  <c r="F752" i="1"/>
  <c r="F751" i="1"/>
  <c r="F750" i="1"/>
  <c r="F749" i="1"/>
  <c r="F748" i="1"/>
  <c r="F747" i="1"/>
  <c r="F746" i="1"/>
  <c r="F745" i="1"/>
  <c r="D731" i="1"/>
  <c r="F742" i="1"/>
  <c r="F741" i="1"/>
  <c r="F740" i="1"/>
  <c r="F739" i="1"/>
  <c r="F738" i="1"/>
  <c r="F737" i="1"/>
  <c r="F736" i="1"/>
  <c r="F735" i="1"/>
  <c r="F734" i="1"/>
  <c r="F733" i="1"/>
  <c r="F732" i="1"/>
  <c r="D726" i="1"/>
  <c r="F729" i="1"/>
  <c r="F728" i="1"/>
  <c r="F727" i="1"/>
  <c r="D721" i="1"/>
  <c r="F724" i="1"/>
  <c r="F723" i="1"/>
  <c r="F722" i="1"/>
  <c r="D714" i="1"/>
  <c r="F719" i="1"/>
  <c r="F718" i="1"/>
  <c r="F717" i="1"/>
  <c r="F716" i="1"/>
  <c r="F715" i="1"/>
  <c r="D670" i="1"/>
  <c r="D671" i="1"/>
  <c r="D705" i="1"/>
  <c r="F709" i="1"/>
  <c r="F708" i="1"/>
  <c r="F707" i="1"/>
  <c r="F706" i="1"/>
  <c r="D678" i="1"/>
  <c r="F703" i="1"/>
  <c r="F702" i="1"/>
  <c r="F701" i="1"/>
  <c r="F700" i="1"/>
  <c r="F699" i="1"/>
  <c r="F698" i="1"/>
  <c r="F697" i="1"/>
  <c r="F696" i="1"/>
  <c r="F695" i="1"/>
  <c r="F694" i="1"/>
  <c r="F693" i="1"/>
  <c r="F692" i="1"/>
  <c r="F691" i="1"/>
  <c r="F690" i="1"/>
  <c r="F689" i="1"/>
  <c r="F688" i="1"/>
  <c r="F687" i="1"/>
  <c r="F686" i="1"/>
  <c r="F685" i="1"/>
  <c r="F684" i="1"/>
  <c r="F683" i="1"/>
  <c r="F682" i="1"/>
  <c r="F681" i="1"/>
  <c r="F680" i="1"/>
  <c r="F679" i="1"/>
  <c r="D672" i="1"/>
  <c r="F676" i="1"/>
  <c r="F675" i="1"/>
  <c r="F674" i="1"/>
  <c r="F673" i="1"/>
  <c r="D629" i="1"/>
  <c r="D651" i="1"/>
  <c r="F667" i="1"/>
  <c r="F666" i="1"/>
  <c r="F665" i="1"/>
  <c r="F664" i="1"/>
  <c r="F663" i="1"/>
  <c r="F662" i="1"/>
  <c r="F661" i="1"/>
  <c r="F660" i="1"/>
  <c r="F659" i="1"/>
  <c r="F658" i="1"/>
  <c r="F657" i="1"/>
  <c r="F656" i="1"/>
  <c r="F655" i="1"/>
  <c r="F654" i="1"/>
  <c r="F653" i="1"/>
  <c r="F652" i="1"/>
  <c r="D630" i="1"/>
  <c r="F649" i="1"/>
  <c r="F648" i="1"/>
  <c r="F647" i="1"/>
  <c r="F646" i="1"/>
  <c r="F645" i="1"/>
  <c r="F644" i="1"/>
  <c r="F643" i="1"/>
  <c r="F642" i="1"/>
  <c r="F641" i="1"/>
  <c r="F640" i="1"/>
  <c r="F639" i="1"/>
  <c r="F638" i="1"/>
  <c r="F637" i="1"/>
  <c r="F636" i="1"/>
  <c r="F635" i="1"/>
  <c r="F634" i="1"/>
  <c r="F633" i="1"/>
  <c r="F632" i="1"/>
  <c r="F631" i="1"/>
  <c r="D408" i="1"/>
  <c r="D620" i="1"/>
  <c r="F626" i="1"/>
  <c r="F625" i="1"/>
  <c r="F624" i="1"/>
  <c r="F623" i="1"/>
  <c r="F622" i="1"/>
  <c r="F621" i="1"/>
  <c r="D472" i="1"/>
  <c r="D607" i="1"/>
  <c r="F617" i="1"/>
  <c r="F616" i="1"/>
  <c r="F615" i="1"/>
  <c r="F614" i="1"/>
  <c r="F613" i="1"/>
  <c r="F612" i="1"/>
  <c r="F611" i="1"/>
  <c r="F610" i="1"/>
  <c r="F609" i="1"/>
  <c r="F608" i="1"/>
  <c r="D599" i="1"/>
  <c r="F605" i="1"/>
  <c r="F604" i="1"/>
  <c r="F603" i="1"/>
  <c r="F602" i="1"/>
  <c r="F601" i="1"/>
  <c r="F600" i="1"/>
  <c r="D592" i="1"/>
  <c r="F597" i="1"/>
  <c r="F596" i="1"/>
  <c r="F595" i="1"/>
  <c r="F594" i="1"/>
  <c r="F593" i="1"/>
  <c r="D567" i="1"/>
  <c r="D580" i="1"/>
  <c r="F589" i="1"/>
  <c r="F588" i="1"/>
  <c r="F587" i="1"/>
  <c r="F586" i="1"/>
  <c r="F585" i="1"/>
  <c r="F584" i="1"/>
  <c r="F583" i="1"/>
  <c r="F582" i="1"/>
  <c r="F581" i="1"/>
  <c r="D568" i="1"/>
  <c r="F578" i="1"/>
  <c r="F577" i="1"/>
  <c r="F576" i="1"/>
  <c r="F575" i="1"/>
  <c r="F574" i="1"/>
  <c r="F573" i="1"/>
  <c r="F572" i="1"/>
  <c r="F571" i="1"/>
  <c r="F570" i="1"/>
  <c r="F569" i="1"/>
  <c r="D556" i="1"/>
  <c r="F565" i="1"/>
  <c r="F563" i="1"/>
  <c r="F562" i="1"/>
  <c r="F561" i="1"/>
  <c r="F560" i="1"/>
  <c r="F559" i="1"/>
  <c r="F558" i="1"/>
  <c r="F557" i="1"/>
  <c r="D550" i="1"/>
  <c r="F554" i="1"/>
  <c r="F553" i="1"/>
  <c r="F552" i="1"/>
  <c r="F551" i="1"/>
  <c r="D473" i="1"/>
  <c r="D543" i="1"/>
  <c r="F547" i="1"/>
  <c r="F546" i="1"/>
  <c r="F545" i="1"/>
  <c r="F544" i="1"/>
  <c r="D501" i="1"/>
  <c r="D538" i="1"/>
  <c r="F540" i="1"/>
  <c r="F539" i="1"/>
  <c r="D517" i="1"/>
  <c r="F536" i="1"/>
  <c r="F534" i="1"/>
  <c r="F533" i="1"/>
  <c r="F532" i="1"/>
  <c r="F531" i="1"/>
  <c r="F530" i="1"/>
  <c r="F529" i="1"/>
  <c r="F528" i="1"/>
  <c r="F526" i="1"/>
  <c r="F525" i="1"/>
  <c r="F524" i="1"/>
  <c r="F523" i="1"/>
  <c r="F522" i="1"/>
  <c r="F521" i="1"/>
  <c r="F519" i="1"/>
  <c r="F518" i="1"/>
  <c r="D502" i="1"/>
  <c r="F515" i="1"/>
  <c r="F513" i="1"/>
  <c r="F512" i="1"/>
  <c r="F511" i="1"/>
  <c r="F510" i="1"/>
  <c r="F509" i="1"/>
  <c r="F508" i="1"/>
  <c r="F507" i="1"/>
  <c r="F506" i="1"/>
  <c r="F505" i="1"/>
  <c r="F504" i="1"/>
  <c r="F503" i="1"/>
  <c r="D481" i="1"/>
  <c r="F499" i="1"/>
  <c r="F498" i="1"/>
  <c r="F497" i="1"/>
  <c r="F496" i="1"/>
  <c r="F495" i="1"/>
  <c r="F494" i="1"/>
  <c r="F493" i="1"/>
  <c r="F492" i="1"/>
  <c r="F491" i="1"/>
  <c r="F490" i="1"/>
  <c r="F489" i="1"/>
  <c r="F488" i="1"/>
  <c r="F487" i="1"/>
  <c r="F486" i="1"/>
  <c r="F485" i="1"/>
  <c r="F484" i="1"/>
  <c r="F483" i="1"/>
  <c r="F482" i="1"/>
  <c r="D474" i="1"/>
  <c r="F479" i="1"/>
  <c r="F478" i="1"/>
  <c r="F477" i="1"/>
  <c r="F476" i="1"/>
  <c r="F475" i="1"/>
  <c r="D424" i="1"/>
  <c r="D466" i="1"/>
  <c r="F469" i="1"/>
  <c r="F468" i="1"/>
  <c r="F467" i="1"/>
  <c r="D436" i="1"/>
  <c r="D448" i="1"/>
  <c r="F463" i="1"/>
  <c r="F462" i="1"/>
  <c r="F461" i="1"/>
  <c r="F460" i="1"/>
  <c r="F459" i="1"/>
  <c r="F458" i="1"/>
  <c r="F456" i="1"/>
  <c r="F455" i="1"/>
  <c r="F454" i="1"/>
  <c r="F453" i="1"/>
  <c r="F452" i="1"/>
  <c r="F451" i="1"/>
  <c r="F450" i="1"/>
  <c r="F449" i="1"/>
  <c r="D437" i="1"/>
  <c r="F446" i="1"/>
  <c r="F445" i="1"/>
  <c r="F444" i="1"/>
  <c r="F443" i="1"/>
  <c r="F442" i="1"/>
  <c r="F441" i="1"/>
  <c r="F440" i="1"/>
  <c r="F439" i="1"/>
  <c r="F438" i="1"/>
  <c r="D428" i="1"/>
  <c r="F434" i="1"/>
  <c r="F433" i="1"/>
  <c r="F432" i="1"/>
  <c r="F431" i="1"/>
  <c r="F430" i="1"/>
  <c r="F429" i="1"/>
  <c r="D425" i="1"/>
  <c r="F426" i="1"/>
  <c r="E427" i="1" s="1"/>
  <c r="D409" i="1"/>
  <c r="F422" i="1"/>
  <c r="F421" i="1"/>
  <c r="F420" i="1"/>
  <c r="F419" i="1"/>
  <c r="F418" i="1"/>
  <c r="F417" i="1"/>
  <c r="F416" i="1"/>
  <c r="F415" i="1"/>
  <c r="F414" i="1"/>
  <c r="F413" i="1"/>
  <c r="F412" i="1"/>
  <c r="F411" i="1"/>
  <c r="F410" i="1"/>
  <c r="D5" i="1"/>
  <c r="D403" i="1"/>
  <c r="F405" i="1"/>
  <c r="F404" i="1"/>
  <c r="D389" i="1"/>
  <c r="F401" i="1"/>
  <c r="F400" i="1"/>
  <c r="F399" i="1"/>
  <c r="F398" i="1"/>
  <c r="F397" i="1"/>
  <c r="F396" i="1"/>
  <c r="F395" i="1"/>
  <c r="F394" i="1"/>
  <c r="F393" i="1"/>
  <c r="F392" i="1"/>
  <c r="F391" i="1"/>
  <c r="F390" i="1"/>
  <c r="D372" i="1"/>
  <c r="F387" i="1"/>
  <c r="F386" i="1"/>
  <c r="F385" i="1"/>
  <c r="F384" i="1"/>
  <c r="F383" i="1"/>
  <c r="F382" i="1"/>
  <c r="F381" i="1"/>
  <c r="F380" i="1"/>
  <c r="F379" i="1"/>
  <c r="F378" i="1"/>
  <c r="F377" i="1"/>
  <c r="F376" i="1"/>
  <c r="F375" i="1"/>
  <c r="F374" i="1"/>
  <c r="F373" i="1"/>
  <c r="D304" i="1"/>
  <c r="D345" i="1"/>
  <c r="D364" i="1"/>
  <c r="F368" i="1"/>
  <c r="F367" i="1"/>
  <c r="F366" i="1"/>
  <c r="F365" i="1"/>
  <c r="D361" i="1"/>
  <c r="F362" i="1"/>
  <c r="E363" i="1" s="1"/>
  <c r="D358" i="1"/>
  <c r="F359" i="1"/>
  <c r="E360" i="1" s="1"/>
  <c r="D355" i="1"/>
  <c r="F356" i="1"/>
  <c r="E357" i="1" s="1"/>
  <c r="D350" i="1"/>
  <c r="F353" i="1"/>
  <c r="F352" i="1"/>
  <c r="F351" i="1"/>
  <c r="D346" i="1"/>
  <c r="F348" i="1"/>
  <c r="F347" i="1"/>
  <c r="D308" i="1"/>
  <c r="D337" i="1"/>
  <c r="F342" i="1"/>
  <c r="F341" i="1"/>
  <c r="F340" i="1"/>
  <c r="F339" i="1"/>
  <c r="F338" i="1"/>
  <c r="D330" i="1"/>
  <c r="F335" i="1"/>
  <c r="F334" i="1"/>
  <c r="F333" i="1"/>
  <c r="F332" i="1"/>
  <c r="F331" i="1"/>
  <c r="D323" i="1"/>
  <c r="F328" i="1"/>
  <c r="F327" i="1"/>
  <c r="F326" i="1"/>
  <c r="F325" i="1"/>
  <c r="F324" i="1"/>
  <c r="D316" i="1"/>
  <c r="F321" i="1"/>
  <c r="F320" i="1"/>
  <c r="F319" i="1"/>
  <c r="F318" i="1"/>
  <c r="F317" i="1"/>
  <c r="D309" i="1"/>
  <c r="F314" i="1"/>
  <c r="F313" i="1"/>
  <c r="F312" i="1"/>
  <c r="F311" i="1"/>
  <c r="F310" i="1"/>
  <c r="D305" i="1"/>
  <c r="F306" i="1"/>
  <c r="E307" i="1" s="1"/>
  <c r="D294" i="1"/>
  <c r="F301" i="1"/>
  <c r="F300" i="1"/>
  <c r="F299" i="1"/>
  <c r="F298" i="1"/>
  <c r="F297" i="1"/>
  <c r="F296" i="1"/>
  <c r="F295" i="1"/>
  <c r="D152" i="1"/>
  <c r="D275" i="1"/>
  <c r="D282" i="1"/>
  <c r="F290" i="1"/>
  <c r="F289" i="1"/>
  <c r="F288" i="1"/>
  <c r="F287" i="1"/>
  <c r="F286" i="1"/>
  <c r="F285" i="1"/>
  <c r="F284" i="1"/>
  <c r="F283" i="1"/>
  <c r="D276" i="1"/>
  <c r="F280" i="1"/>
  <c r="F279" i="1"/>
  <c r="F278" i="1"/>
  <c r="F277" i="1"/>
  <c r="D268" i="1"/>
  <c r="F273" i="1"/>
  <c r="F272" i="1"/>
  <c r="F271" i="1"/>
  <c r="F270" i="1"/>
  <c r="F269" i="1"/>
  <c r="D241"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D207" i="1"/>
  <c r="D229" i="1"/>
  <c r="F238" i="1"/>
  <c r="F236" i="1"/>
  <c r="F235" i="1"/>
  <c r="F234" i="1"/>
  <c r="F233" i="1"/>
  <c r="F232" i="1"/>
  <c r="F231" i="1"/>
  <c r="F230" i="1"/>
  <c r="D221" i="1"/>
  <c r="F227" i="1"/>
  <c r="F226" i="1"/>
  <c r="F225" i="1"/>
  <c r="F224" i="1"/>
  <c r="F223" i="1"/>
  <c r="F222" i="1"/>
  <c r="D208" i="1"/>
  <c r="F219" i="1"/>
  <c r="F218" i="1"/>
  <c r="F217" i="1"/>
  <c r="F216" i="1"/>
  <c r="F215" i="1"/>
  <c r="F214" i="1"/>
  <c r="F213" i="1"/>
  <c r="F212" i="1"/>
  <c r="F211" i="1"/>
  <c r="F210" i="1"/>
  <c r="F209" i="1"/>
  <c r="D153" i="1"/>
  <c r="D182" i="1"/>
  <c r="F204" i="1"/>
  <c r="F203" i="1"/>
  <c r="F202" i="1"/>
  <c r="F201" i="1"/>
  <c r="F200" i="1"/>
  <c r="F199" i="1"/>
  <c r="F198" i="1"/>
  <c r="F197" i="1"/>
  <c r="F196" i="1"/>
  <c r="F195" i="1"/>
  <c r="F194" i="1"/>
  <c r="F193" i="1"/>
  <c r="F192" i="1"/>
  <c r="F191" i="1"/>
  <c r="F190" i="1"/>
  <c r="F189" i="1"/>
  <c r="F188" i="1"/>
  <c r="F187" i="1"/>
  <c r="F186" i="1"/>
  <c r="F185" i="1"/>
  <c r="F184" i="1"/>
  <c r="F183" i="1"/>
  <c r="D154"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D144" i="1"/>
  <c r="F150" i="1"/>
  <c r="F149" i="1"/>
  <c r="F148" i="1"/>
  <c r="F147" i="1"/>
  <c r="F146" i="1"/>
  <c r="F145" i="1"/>
  <c r="D34" i="1"/>
  <c r="F142" i="1"/>
  <c r="D70" i="1"/>
  <c r="D106" i="1"/>
  <c r="D131" i="1"/>
  <c r="F138" i="1"/>
  <c r="F137" i="1"/>
  <c r="F136" i="1"/>
  <c r="F135" i="1"/>
  <c r="F134" i="1"/>
  <c r="F133" i="1"/>
  <c r="F132" i="1"/>
  <c r="D127" i="1"/>
  <c r="F129" i="1"/>
  <c r="F128" i="1"/>
  <c r="D123" i="1"/>
  <c r="F125" i="1"/>
  <c r="F124" i="1"/>
  <c r="D119" i="1"/>
  <c r="F121" i="1"/>
  <c r="F120" i="1"/>
  <c r="D107" i="1"/>
  <c r="F117" i="1"/>
  <c r="F116" i="1"/>
  <c r="F115" i="1"/>
  <c r="F114" i="1"/>
  <c r="F113" i="1"/>
  <c r="F112" i="1"/>
  <c r="F111" i="1"/>
  <c r="F110" i="1"/>
  <c r="F109" i="1"/>
  <c r="F108" i="1"/>
  <c r="D71" i="1"/>
  <c r="D96" i="1"/>
  <c r="F103" i="1"/>
  <c r="F102" i="1"/>
  <c r="F101" i="1"/>
  <c r="F100" i="1"/>
  <c r="F99" i="1"/>
  <c r="F98" i="1"/>
  <c r="F97" i="1"/>
  <c r="D92" i="1"/>
  <c r="F94" i="1"/>
  <c r="F93" i="1"/>
  <c r="D88" i="1"/>
  <c r="F90" i="1"/>
  <c r="F89" i="1"/>
  <c r="D84" i="1"/>
  <c r="F86" i="1"/>
  <c r="F85" i="1"/>
  <c r="D72" i="1"/>
  <c r="F82" i="1"/>
  <c r="F81" i="1"/>
  <c r="F80" i="1"/>
  <c r="F79" i="1"/>
  <c r="F78" i="1"/>
  <c r="F77" i="1"/>
  <c r="F76" i="1"/>
  <c r="F75" i="1"/>
  <c r="F74" i="1"/>
  <c r="F73" i="1"/>
  <c r="D35" i="1"/>
  <c r="D60" i="1"/>
  <c r="F67" i="1"/>
  <c r="F66" i="1"/>
  <c r="F65" i="1"/>
  <c r="F64" i="1"/>
  <c r="F63" i="1"/>
  <c r="F62" i="1"/>
  <c r="F61" i="1"/>
  <c r="D56" i="1"/>
  <c r="F58" i="1"/>
  <c r="F57" i="1"/>
  <c r="D52" i="1"/>
  <c r="F54" i="1"/>
  <c r="F53" i="1"/>
  <c r="D48" i="1"/>
  <c r="F50" i="1"/>
  <c r="F49" i="1"/>
  <c r="D36" i="1"/>
  <c r="F46" i="1"/>
  <c r="F45" i="1"/>
  <c r="F44" i="1"/>
  <c r="F43" i="1"/>
  <c r="F42" i="1"/>
  <c r="F41" i="1"/>
  <c r="F40" i="1"/>
  <c r="F39" i="1"/>
  <c r="F38" i="1"/>
  <c r="F37" i="1"/>
  <c r="D20" i="1"/>
  <c r="D26" i="1"/>
  <c r="F31" i="1"/>
  <c r="F30" i="1"/>
  <c r="F29" i="1"/>
  <c r="F28" i="1"/>
  <c r="F27" i="1"/>
  <c r="D21" i="1"/>
  <c r="F24" i="1"/>
  <c r="F23" i="1"/>
  <c r="F22" i="1"/>
  <c r="D6" i="1"/>
  <c r="F18" i="1"/>
  <c r="F17" i="1"/>
  <c r="F16" i="1"/>
  <c r="F15" i="1"/>
  <c r="F14" i="1"/>
  <c r="F13" i="1"/>
  <c r="F12" i="1"/>
  <c r="F11" i="1"/>
  <c r="F10" i="1"/>
  <c r="F9" i="1"/>
  <c r="F8" i="1"/>
  <c r="F7" i="1"/>
  <c r="E618" i="1" l="1"/>
  <c r="J427" i="1"/>
  <c r="E402" i="1"/>
  <c r="E389" i="1" s="1"/>
  <c r="E388" i="1"/>
  <c r="F388" i="1" s="1"/>
  <c r="F372" i="1" s="1"/>
  <c r="J360" i="1"/>
  <c r="J363" i="1"/>
  <c r="J307" i="1"/>
  <c r="J357" i="1"/>
  <c r="H303" i="1"/>
  <c r="E566" i="1"/>
  <c r="E556" i="1" s="1"/>
  <c r="E303" i="1"/>
  <c r="F303" i="1" s="1"/>
  <c r="F294" i="1" s="1"/>
  <c r="H355" i="1"/>
  <c r="I427" i="1"/>
  <c r="I425" i="1" s="1"/>
  <c r="E55" i="1"/>
  <c r="E52" i="1" s="1"/>
  <c r="E95" i="1"/>
  <c r="E92" i="1" s="1"/>
  <c r="E541" i="1"/>
  <c r="E538" i="1" s="1"/>
  <c r="H55" i="1"/>
  <c r="H104" i="1"/>
  <c r="H122" i="1"/>
  <c r="E91" i="1"/>
  <c r="F91" i="1" s="1"/>
  <c r="F88" i="1" s="1"/>
  <c r="E130" i="1"/>
  <c r="F130" i="1" s="1"/>
  <c r="F127" i="1" s="1"/>
  <c r="H51" i="1"/>
  <c r="E470" i="1"/>
  <c r="E466" i="1" s="1"/>
  <c r="E725" i="1"/>
  <c r="F725" i="1" s="1"/>
  <c r="E730" i="1"/>
  <c r="E726" i="1" s="1"/>
  <c r="H677" i="1"/>
  <c r="H730" i="1"/>
  <c r="E51" i="1"/>
  <c r="F51" i="1" s="1"/>
  <c r="F48" i="1" s="1"/>
  <c r="E555" i="1"/>
  <c r="F555" i="1" s="1"/>
  <c r="H25" i="1"/>
  <c r="H95" i="1"/>
  <c r="J95" i="1" s="1"/>
  <c r="H118" i="1"/>
  <c r="H220" i="1"/>
  <c r="H239" i="1"/>
  <c r="H315" i="1"/>
  <c r="H329" i="1"/>
  <c r="H343" i="1"/>
  <c r="H548" i="1"/>
  <c r="H579" i="1"/>
  <c r="H650" i="1"/>
  <c r="E59" i="1"/>
  <c r="F59" i="1" s="1"/>
  <c r="F56" i="1" s="1"/>
  <c r="E68" i="1"/>
  <c r="F68" i="1" s="1"/>
  <c r="F60" i="1" s="1"/>
  <c r="E83" i="1"/>
  <c r="E72" i="1" s="1"/>
  <c r="E104" i="1"/>
  <c r="F104" i="1" s="1"/>
  <c r="F96" i="1" s="1"/>
  <c r="E122" i="1"/>
  <c r="F122" i="1" s="1"/>
  <c r="F119" i="1" s="1"/>
  <c r="E139" i="1"/>
  <c r="F139" i="1" s="1"/>
  <c r="F131" i="1" s="1"/>
  <c r="E181" i="1"/>
  <c r="E154" i="1" s="1"/>
  <c r="E220" i="1"/>
  <c r="F220" i="1" s="1"/>
  <c r="F208" i="1" s="1"/>
  <c r="E267" i="1"/>
  <c r="E241" i="1" s="1"/>
  <c r="E322" i="1"/>
  <c r="F322" i="1" s="1"/>
  <c r="F316" i="1" s="1"/>
  <c r="E354" i="1"/>
  <c r="F354" i="1" s="1"/>
  <c r="F350" i="1" s="1"/>
  <c r="E406" i="1"/>
  <c r="E403" i="1" s="1"/>
  <c r="E423" i="1"/>
  <c r="F423" i="1" s="1"/>
  <c r="F409" i="1" s="1"/>
  <c r="E435" i="1"/>
  <c r="F435" i="1" s="1"/>
  <c r="F428" i="1" s="1"/>
  <c r="E447" i="1"/>
  <c r="E437" i="1" s="1"/>
  <c r="E500" i="1"/>
  <c r="E481" i="1" s="1"/>
  <c r="E537" i="1"/>
  <c r="E517" i="1" s="1"/>
  <c r="E606" i="1"/>
  <c r="E599" i="1" s="1"/>
  <c r="E710" i="1"/>
  <c r="F710" i="1" s="1"/>
  <c r="E720" i="1"/>
  <c r="F720" i="1" s="1"/>
  <c r="E766" i="1"/>
  <c r="E756" i="1" s="1"/>
  <c r="H87" i="1"/>
  <c r="H130" i="1"/>
  <c r="H406" i="1"/>
  <c r="H470" i="1"/>
  <c r="H743" i="1"/>
  <c r="H725" i="1"/>
  <c r="H720" i="1"/>
  <c r="H710" i="1"/>
  <c r="H668" i="1"/>
  <c r="H618" i="1"/>
  <c r="H606" i="1"/>
  <c r="H566" i="1"/>
  <c r="H555" i="1"/>
  <c r="H541" i="1"/>
  <c r="H538" i="1" s="1"/>
  <c r="H516" i="1"/>
  <c r="H500" i="1"/>
  <c r="H464" i="1"/>
  <c r="H435" i="1"/>
  <c r="H425" i="1"/>
  <c r="H402" i="1"/>
  <c r="H369" i="1"/>
  <c r="H361" i="1"/>
  <c r="I363" i="1"/>
  <c r="I361" i="1" s="1"/>
  <c r="I357" i="1"/>
  <c r="I355" i="1" s="1"/>
  <c r="H349" i="1"/>
  <c r="H336" i="1"/>
  <c r="H322" i="1"/>
  <c r="H291" i="1"/>
  <c r="H281" i="1"/>
  <c r="H267" i="1"/>
  <c r="H228" i="1"/>
  <c r="H205" i="1"/>
  <c r="H181" i="1"/>
  <c r="H151" i="1"/>
  <c r="H139" i="1"/>
  <c r="H126" i="1"/>
  <c r="H91" i="1"/>
  <c r="H83" i="1"/>
  <c r="J83" i="1" s="1"/>
  <c r="H68" i="1"/>
  <c r="H59" i="1"/>
  <c r="J59" i="1" s="1"/>
  <c r="H47" i="1"/>
  <c r="H19" i="1"/>
  <c r="E754" i="1"/>
  <c r="F754" i="1" s="1"/>
  <c r="E743" i="1"/>
  <c r="E731" i="1" s="1"/>
  <c r="E704" i="1"/>
  <c r="E678" i="1" s="1"/>
  <c r="E677" i="1"/>
  <c r="E672" i="1" s="1"/>
  <c r="E668" i="1"/>
  <c r="E650" i="1"/>
  <c r="E630" i="1" s="1"/>
  <c r="E627" i="1"/>
  <c r="E620" i="1" s="1"/>
  <c r="F618" i="1"/>
  <c r="E598" i="1"/>
  <c r="F598" i="1" s="1"/>
  <c r="E590" i="1"/>
  <c r="F590" i="1" s="1"/>
  <c r="E579" i="1"/>
  <c r="E568" i="1" s="1"/>
  <c r="E548" i="1"/>
  <c r="E543" i="1" s="1"/>
  <c r="E516" i="1"/>
  <c r="E502" i="1" s="1"/>
  <c r="E480" i="1"/>
  <c r="F480" i="1" s="1"/>
  <c r="F474" i="1" s="1"/>
  <c r="E464" i="1"/>
  <c r="E369" i="1"/>
  <c r="E364" i="1" s="1"/>
  <c r="E349" i="1"/>
  <c r="F349" i="1" s="1"/>
  <c r="F346" i="1" s="1"/>
  <c r="E343" i="1"/>
  <c r="F343" i="1" s="1"/>
  <c r="F337" i="1" s="1"/>
  <c r="E336" i="1"/>
  <c r="E330" i="1" s="1"/>
  <c r="E329" i="1"/>
  <c r="E323" i="1" s="1"/>
  <c r="E315" i="1"/>
  <c r="E309" i="1" s="1"/>
  <c r="E291" i="1"/>
  <c r="E282" i="1" s="1"/>
  <c r="E281" i="1"/>
  <c r="E276" i="1" s="1"/>
  <c r="E274" i="1"/>
  <c r="F274" i="1" s="1"/>
  <c r="F268" i="1" s="1"/>
  <c r="E239" i="1"/>
  <c r="E229" i="1" s="1"/>
  <c r="E228" i="1"/>
  <c r="E221" i="1" s="1"/>
  <c r="E126" i="1"/>
  <c r="E123" i="1" s="1"/>
  <c r="E118" i="1"/>
  <c r="E107" i="1" s="1"/>
  <c r="E87" i="1"/>
  <c r="E84" i="1" s="1"/>
  <c r="E47" i="1"/>
  <c r="E36" i="1" s="1"/>
  <c r="E32" i="1"/>
  <c r="F32" i="1" s="1"/>
  <c r="F26" i="1" s="1"/>
  <c r="E25" i="1"/>
  <c r="F25" i="1" s="1"/>
  <c r="F21" i="1" s="1"/>
  <c r="E19" i="1"/>
  <c r="F19" i="1" s="1"/>
  <c r="F6" i="1" s="1"/>
  <c r="I307" i="1"/>
  <c r="I305" i="1" s="1"/>
  <c r="H305" i="1"/>
  <c r="H32" i="1"/>
  <c r="H388" i="1"/>
  <c r="H423" i="1"/>
  <c r="J423" i="1" s="1"/>
  <c r="H447" i="1"/>
  <c r="H537" i="1"/>
  <c r="H766" i="1"/>
  <c r="H354" i="1"/>
  <c r="H480" i="1"/>
  <c r="H598" i="1"/>
  <c r="H627" i="1"/>
  <c r="H274" i="1"/>
  <c r="I360" i="1"/>
  <c r="I358" i="1" s="1"/>
  <c r="H358" i="1"/>
  <c r="H590" i="1"/>
  <c r="H704" i="1"/>
  <c r="H754" i="1"/>
  <c r="E205" i="1"/>
  <c r="E305" i="1"/>
  <c r="F307" i="1"/>
  <c r="F305" i="1" s="1"/>
  <c r="E355" i="1"/>
  <c r="F357" i="1"/>
  <c r="F355" i="1" s="1"/>
  <c r="E361" i="1"/>
  <c r="F363" i="1"/>
  <c r="F361" i="1" s="1"/>
  <c r="E151" i="1"/>
  <c r="F360" i="1"/>
  <c r="F358" i="1" s="1"/>
  <c r="E358" i="1"/>
  <c r="F427" i="1"/>
  <c r="F425" i="1" s="1"/>
  <c r="E425" i="1"/>
  <c r="J541" i="1" l="1"/>
  <c r="J725" i="1"/>
  <c r="J470" i="1"/>
  <c r="J354" i="1"/>
  <c r="J766" i="1"/>
  <c r="E474" i="1"/>
  <c r="J130" i="1"/>
  <c r="J555" i="1"/>
  <c r="J537" i="1"/>
  <c r="J627" i="1"/>
  <c r="J720" i="1"/>
  <c r="J91" i="1"/>
  <c r="J402" i="1"/>
  <c r="J55" i="1"/>
  <c r="J435" i="1"/>
  <c r="J388" i="1"/>
  <c r="E88" i="1"/>
  <c r="J139" i="1"/>
  <c r="J305" i="1"/>
  <c r="J730" i="1"/>
  <c r="J122" i="1"/>
  <c r="J480" i="1"/>
  <c r="J447" i="1"/>
  <c r="J322" i="1"/>
  <c r="J181" i="1"/>
  <c r="J68" i="1"/>
  <c r="J704" i="1"/>
  <c r="J590" i="1"/>
  <c r="J598" i="1"/>
  <c r="J500" i="1"/>
  <c r="J274" i="1"/>
  <c r="J32" i="1"/>
  <c r="J754" i="1"/>
  <c r="J267" i="1"/>
  <c r="J315" i="1"/>
  <c r="J228" i="1"/>
  <c r="J516" i="1"/>
  <c r="J329" i="1"/>
  <c r="J355" i="1"/>
  <c r="J281" i="1"/>
  <c r="J369" i="1"/>
  <c r="J743" i="1"/>
  <c r="J677" i="1"/>
  <c r="J104" i="1"/>
  <c r="J358" i="1"/>
  <c r="J126" i="1"/>
  <c r="J291" i="1"/>
  <c r="I566" i="1"/>
  <c r="I556" i="1" s="1"/>
  <c r="J566" i="1"/>
  <c r="J220" i="1"/>
  <c r="J303" i="1"/>
  <c r="J425" i="1"/>
  <c r="J606" i="1"/>
  <c r="J406" i="1"/>
  <c r="J650" i="1"/>
  <c r="J118" i="1"/>
  <c r="J19" i="1"/>
  <c r="J151" i="1"/>
  <c r="I336" i="1"/>
  <c r="I330" i="1" s="1"/>
  <c r="J336" i="1"/>
  <c r="J618" i="1"/>
  <c r="J579" i="1"/>
  <c r="J47" i="1"/>
  <c r="J349" i="1"/>
  <c r="J464" i="1"/>
  <c r="H651" i="1"/>
  <c r="J668" i="1"/>
  <c r="J87" i="1"/>
  <c r="J548" i="1"/>
  <c r="J25" i="1"/>
  <c r="J51" i="1"/>
  <c r="J361" i="1"/>
  <c r="J205" i="1"/>
  <c r="J710" i="1"/>
  <c r="J343" i="1"/>
  <c r="J239" i="1"/>
  <c r="F541" i="1"/>
  <c r="E721" i="1"/>
  <c r="E48" i="1"/>
  <c r="F766" i="1"/>
  <c r="F756" i="1" s="1"/>
  <c r="F743" i="1"/>
  <c r="F731" i="1" s="1"/>
  <c r="F369" i="1"/>
  <c r="F364" i="1" s="1"/>
  <c r="E370" i="1" s="1"/>
  <c r="F118" i="1"/>
  <c r="F107" i="1" s="1"/>
  <c r="H96" i="1"/>
  <c r="F55" i="1"/>
  <c r="F52" i="1" s="1"/>
  <c r="I139" i="1"/>
  <c r="I131" i="1" s="1"/>
  <c r="I343" i="1"/>
  <c r="I337" i="1" s="1"/>
  <c r="I51" i="1"/>
  <c r="I48" i="1" s="1"/>
  <c r="H72" i="1"/>
  <c r="J72" i="1" s="1"/>
  <c r="I151" i="1"/>
  <c r="I144" i="1" s="1"/>
  <c r="H241" i="1"/>
  <c r="J241" i="1" s="1"/>
  <c r="E316" i="1"/>
  <c r="E21" i="1"/>
  <c r="E580" i="1"/>
  <c r="E268" i="1"/>
  <c r="H481" i="1"/>
  <c r="J481" i="1" s="1"/>
  <c r="I464" i="1"/>
  <c r="I448" i="1" s="1"/>
  <c r="F721" i="1"/>
  <c r="F592" i="1"/>
  <c r="F607" i="1"/>
  <c r="F705" i="1"/>
  <c r="F744" i="1"/>
  <c r="F714" i="1"/>
  <c r="F580" i="1"/>
  <c r="F550" i="1"/>
  <c r="F538" i="1"/>
  <c r="F329" i="1"/>
  <c r="F323" i="1" s="1"/>
  <c r="E428" i="1"/>
  <c r="F83" i="1"/>
  <c r="F72" i="1" s="1"/>
  <c r="H48" i="1"/>
  <c r="F500" i="1"/>
  <c r="F481" i="1" s="1"/>
  <c r="I104" i="1"/>
  <c r="I96" i="1" s="1"/>
  <c r="I83" i="1"/>
  <c r="I72" i="1" s="1"/>
  <c r="F579" i="1"/>
  <c r="H276" i="1"/>
  <c r="J276" i="1" s="1"/>
  <c r="I349" i="1"/>
  <c r="I346" i="1" s="1"/>
  <c r="H364" i="1"/>
  <c r="J364" i="1" s="1"/>
  <c r="H731" i="1"/>
  <c r="J731" i="1" s="1"/>
  <c r="H84" i="1"/>
  <c r="J84" i="1" s="1"/>
  <c r="I329" i="1"/>
  <c r="I323" i="1" s="1"/>
  <c r="H208" i="1"/>
  <c r="I55" i="1"/>
  <c r="I52" i="1" s="1"/>
  <c r="H88" i="1"/>
  <c r="H550" i="1"/>
  <c r="I59" i="1"/>
  <c r="I56" i="1" s="1"/>
  <c r="H123" i="1"/>
  <c r="J123" i="1" s="1"/>
  <c r="I205" i="1"/>
  <c r="I182" i="1" s="1"/>
  <c r="H282" i="1"/>
  <c r="J282" i="1" s="1"/>
  <c r="I500" i="1"/>
  <c r="I481" i="1" s="1"/>
  <c r="H705" i="1"/>
  <c r="H466" i="1"/>
  <c r="J466" i="1" s="1"/>
  <c r="H309" i="1"/>
  <c r="J309" i="1" s="1"/>
  <c r="I118" i="1"/>
  <c r="I107" i="1" s="1"/>
  <c r="H36" i="1"/>
  <c r="J36" i="1" s="1"/>
  <c r="H60" i="1"/>
  <c r="H131" i="1"/>
  <c r="H221" i="1"/>
  <c r="J221" i="1" s="1"/>
  <c r="I322" i="1"/>
  <c r="I316" i="1" s="1"/>
  <c r="H502" i="1"/>
  <c r="J502" i="1" s="1"/>
  <c r="H599" i="1"/>
  <c r="J599" i="1" s="1"/>
  <c r="H714" i="1"/>
  <c r="H403" i="1"/>
  <c r="J403" i="1" s="1"/>
  <c r="H543" i="1"/>
  <c r="J543" i="1" s="1"/>
  <c r="H294" i="1"/>
  <c r="H92" i="1"/>
  <c r="J92" i="1" s="1"/>
  <c r="I730" i="1"/>
  <c r="I726" i="1" s="1"/>
  <c r="H119" i="1"/>
  <c r="H144" i="1"/>
  <c r="H330" i="1"/>
  <c r="J330" i="1" s="1"/>
  <c r="H428" i="1"/>
  <c r="I541" i="1"/>
  <c r="I538" i="1" s="1"/>
  <c r="I618" i="1"/>
  <c r="I607" i="1" s="1"/>
  <c r="I725" i="1"/>
  <c r="I721" i="1" s="1"/>
  <c r="H127" i="1"/>
  <c r="H337" i="1"/>
  <c r="H229" i="1"/>
  <c r="J229" i="1" s="1"/>
  <c r="I25" i="1"/>
  <c r="I21" i="1" s="1"/>
  <c r="H672" i="1"/>
  <c r="J672" i="1" s="1"/>
  <c r="H568" i="1"/>
  <c r="J568" i="1" s="1"/>
  <c r="H389" i="1"/>
  <c r="J389" i="1" s="1"/>
  <c r="I267" i="1"/>
  <c r="I241" i="1" s="1"/>
  <c r="F181" i="1"/>
  <c r="F154" i="1" s="1"/>
  <c r="H154" i="1"/>
  <c r="J154" i="1" s="1"/>
  <c r="H6" i="1"/>
  <c r="F650" i="1"/>
  <c r="F668" i="1"/>
  <c r="H630" i="1"/>
  <c r="J630" i="1" s="1"/>
  <c r="H556" i="1"/>
  <c r="J556" i="1" s="1"/>
  <c r="F566" i="1"/>
  <c r="F464" i="1"/>
  <c r="F448" i="1" s="1"/>
  <c r="F239" i="1"/>
  <c r="F229" i="1" s="1"/>
  <c r="E346" i="1"/>
  <c r="E714" i="1"/>
  <c r="I68" i="1"/>
  <c r="I60" i="1" s="1"/>
  <c r="I95" i="1"/>
  <c r="I92" i="1" s="1"/>
  <c r="F315" i="1"/>
  <c r="F309" i="1" s="1"/>
  <c r="I606" i="1"/>
  <c r="I599" i="1" s="1"/>
  <c r="F606" i="1"/>
  <c r="E372" i="1"/>
  <c r="E208" i="1"/>
  <c r="F447" i="1"/>
  <c r="F437" i="1" s="1"/>
  <c r="H726" i="1"/>
  <c r="J726" i="1" s="1"/>
  <c r="I720" i="1"/>
  <c r="I714" i="1" s="1"/>
  <c r="I710" i="1"/>
  <c r="I705" i="1" s="1"/>
  <c r="I516" i="1"/>
  <c r="I502" i="1" s="1"/>
  <c r="H316" i="1"/>
  <c r="I315" i="1"/>
  <c r="I309" i="1" s="1"/>
  <c r="H182" i="1"/>
  <c r="H52" i="1"/>
  <c r="J52" i="1" s="1"/>
  <c r="E96" i="1"/>
  <c r="E127" i="1"/>
  <c r="I126" i="1"/>
  <c r="I123" i="1" s="1"/>
  <c r="I291" i="1"/>
  <c r="I282" i="1" s="1"/>
  <c r="F730" i="1"/>
  <c r="F704" i="1"/>
  <c r="F402" i="1"/>
  <c r="F389" i="1" s="1"/>
  <c r="F87" i="1"/>
  <c r="F84" i="1" s="1"/>
  <c r="E6" i="1"/>
  <c r="H323" i="1"/>
  <c r="J323" i="1" s="1"/>
  <c r="I228" i="1"/>
  <c r="I221" i="1" s="1"/>
  <c r="I579" i="1"/>
  <c r="I568" i="1" s="1"/>
  <c r="H107" i="1"/>
  <c r="J107" i="1" s="1"/>
  <c r="I402" i="1"/>
  <c r="I389" i="1" s="1"/>
  <c r="F470" i="1"/>
  <c r="F466" i="1" s="1"/>
  <c r="E294" i="1"/>
  <c r="F627" i="1"/>
  <c r="E60" i="1"/>
  <c r="I470" i="1"/>
  <c r="I466" i="1" s="1"/>
  <c r="H607" i="1"/>
  <c r="I548" i="1"/>
  <c r="I543" i="1" s="1"/>
  <c r="I650" i="1"/>
  <c r="I630" i="1" s="1"/>
  <c r="E56" i="1"/>
  <c r="H21" i="1"/>
  <c r="J21" i="1" s="1"/>
  <c r="E448" i="1"/>
  <c r="F291" i="1"/>
  <c r="F282" i="1" s="1"/>
  <c r="E350" i="1"/>
  <c r="E550" i="1"/>
  <c r="I220" i="1"/>
  <c r="I208" i="1" s="1"/>
  <c r="I743" i="1"/>
  <c r="I731" i="1" s="1"/>
  <c r="I668" i="1"/>
  <c r="I651" i="1" s="1"/>
  <c r="I47" i="1"/>
  <c r="I36" i="1" s="1"/>
  <c r="F406" i="1"/>
  <c r="F403" i="1" s="1"/>
  <c r="F548" i="1"/>
  <c r="E705" i="1"/>
  <c r="E607" i="1"/>
  <c r="E119" i="1"/>
  <c r="I130" i="1"/>
  <c r="I127" i="1" s="1"/>
  <c r="I87" i="1"/>
  <c r="I84" i="1" s="1"/>
  <c r="E744" i="1"/>
  <c r="F537" i="1"/>
  <c r="E409" i="1"/>
  <c r="F336" i="1"/>
  <c r="F330" i="1" s="1"/>
  <c r="F281" i="1"/>
  <c r="F276" i="1" s="1"/>
  <c r="E651" i="1"/>
  <c r="F516" i="1"/>
  <c r="F502" i="1" s="1"/>
  <c r="F95" i="1"/>
  <c r="F92" i="1" s="1"/>
  <c r="E131" i="1"/>
  <c r="F126" i="1"/>
  <c r="F123" i="1" s="1"/>
  <c r="E26" i="1"/>
  <c r="I435" i="1"/>
  <c r="I428" i="1" s="1"/>
  <c r="J538" i="1"/>
  <c r="I303" i="1"/>
  <c r="I294" i="1" s="1"/>
  <c r="E592" i="1"/>
  <c r="F47" i="1"/>
  <c r="F36" i="1" s="1"/>
  <c r="E69" i="1" s="1"/>
  <c r="I406" i="1"/>
  <c r="I403" i="1" s="1"/>
  <c r="I122" i="1"/>
  <c r="I119" i="1" s="1"/>
  <c r="F267" i="1"/>
  <c r="F241" i="1" s="1"/>
  <c r="F228" i="1"/>
  <c r="F221" i="1" s="1"/>
  <c r="I181" i="1"/>
  <c r="I154" i="1" s="1"/>
  <c r="H56" i="1"/>
  <c r="I19" i="1"/>
  <c r="I6" i="1" s="1"/>
  <c r="I239" i="1"/>
  <c r="I229" i="1" s="1"/>
  <c r="H721" i="1"/>
  <c r="I677" i="1"/>
  <c r="I672" i="1" s="1"/>
  <c r="E337" i="1"/>
  <c r="F677" i="1"/>
  <c r="I281" i="1"/>
  <c r="I276" i="1" s="1"/>
  <c r="I555" i="1"/>
  <c r="I550" i="1" s="1"/>
  <c r="H346" i="1"/>
  <c r="I369" i="1"/>
  <c r="I364" i="1" s="1"/>
  <c r="H448" i="1"/>
  <c r="I91" i="1"/>
  <c r="I88" i="1" s="1"/>
  <c r="I598" i="1"/>
  <c r="I592" i="1" s="1"/>
  <c r="H592" i="1"/>
  <c r="I354" i="1"/>
  <c r="I350" i="1" s="1"/>
  <c r="H350" i="1"/>
  <c r="I423" i="1"/>
  <c r="I409" i="1" s="1"/>
  <c r="H409" i="1"/>
  <c r="I274" i="1"/>
  <c r="I268" i="1" s="1"/>
  <c r="H268" i="1"/>
  <c r="H580" i="1"/>
  <c r="I590" i="1"/>
  <c r="I580" i="1" s="1"/>
  <c r="H744" i="1"/>
  <c r="I754" i="1"/>
  <c r="I744" i="1" s="1"/>
  <c r="H372" i="1"/>
  <c r="J372" i="1" s="1"/>
  <c r="I388" i="1"/>
  <c r="I372" i="1" s="1"/>
  <c r="I32" i="1"/>
  <c r="I26" i="1" s="1"/>
  <c r="H26" i="1"/>
  <c r="I537" i="1"/>
  <c r="I517" i="1" s="1"/>
  <c r="H517" i="1"/>
  <c r="J517" i="1" s="1"/>
  <c r="I704" i="1"/>
  <c r="I678" i="1" s="1"/>
  <c r="H678" i="1"/>
  <c r="J678" i="1" s="1"/>
  <c r="I627" i="1"/>
  <c r="I620" i="1" s="1"/>
  <c r="H620" i="1"/>
  <c r="J620" i="1" s="1"/>
  <c r="I480" i="1"/>
  <c r="I474" i="1" s="1"/>
  <c r="H474" i="1"/>
  <c r="J474" i="1" s="1"/>
  <c r="H756" i="1"/>
  <c r="J756" i="1" s="1"/>
  <c r="I766" i="1"/>
  <c r="I756" i="1" s="1"/>
  <c r="H437" i="1"/>
  <c r="J437" i="1" s="1"/>
  <c r="I447" i="1"/>
  <c r="I437" i="1" s="1"/>
  <c r="E144" i="1"/>
  <c r="F151" i="1"/>
  <c r="F144" i="1" s="1"/>
  <c r="E182" i="1"/>
  <c r="F205" i="1"/>
  <c r="F182" i="1" s="1"/>
  <c r="E33" i="1"/>
  <c r="J268" i="1" l="1"/>
  <c r="J56" i="1"/>
  <c r="J48" i="1"/>
  <c r="J88" i="1"/>
  <c r="J744" i="1"/>
  <c r="J550" i="1"/>
  <c r="J350" i="1"/>
  <c r="J127" i="1"/>
  <c r="H465" i="1"/>
  <c r="H436" i="1" s="1"/>
  <c r="J316" i="1"/>
  <c r="J592" i="1"/>
  <c r="J294" i="1"/>
  <c r="J131" i="1"/>
  <c r="J26" i="1"/>
  <c r="J409" i="1"/>
  <c r="J182" i="1"/>
  <c r="J6" i="1"/>
  <c r="J144" i="1"/>
  <c r="J705" i="1"/>
  <c r="J96" i="1"/>
  <c r="J607" i="1"/>
  <c r="J208" i="1"/>
  <c r="J651" i="1"/>
  <c r="J580" i="1"/>
  <c r="J60" i="1"/>
  <c r="E206" i="1"/>
  <c r="E153" i="1" s="1"/>
  <c r="J428" i="1"/>
  <c r="J448" i="1"/>
  <c r="J721" i="1"/>
  <c r="J714" i="1"/>
  <c r="J346" i="1"/>
  <c r="J337" i="1"/>
  <c r="J119" i="1"/>
  <c r="E140" i="1"/>
  <c r="F140" i="1" s="1"/>
  <c r="F106" i="1" s="1"/>
  <c r="F620" i="1"/>
  <c r="F726" i="1"/>
  <c r="F599" i="1"/>
  <c r="F651" i="1"/>
  <c r="F672" i="1"/>
  <c r="E344" i="1"/>
  <c r="E308" i="1" s="1"/>
  <c r="F556" i="1"/>
  <c r="F630" i="1"/>
  <c r="F568" i="1"/>
  <c r="F543" i="1"/>
  <c r="F678" i="1"/>
  <c r="F517" i="1"/>
  <c r="E542" i="1" s="1"/>
  <c r="E501" i="1" s="1"/>
  <c r="H344" i="1"/>
  <c r="H33" i="1"/>
  <c r="H206" i="1"/>
  <c r="E240" i="1"/>
  <c r="F240" i="1" s="1"/>
  <c r="F207" i="1" s="1"/>
  <c r="E465" i="1"/>
  <c r="F465" i="1" s="1"/>
  <c r="F436" i="1" s="1"/>
  <c r="E471" i="1" s="1"/>
  <c r="H69" i="1"/>
  <c r="J69" i="1" s="1"/>
  <c r="H591" i="1"/>
  <c r="H542" i="1"/>
  <c r="E105" i="1"/>
  <c r="E71" i="1" s="1"/>
  <c r="E292" i="1"/>
  <c r="F292" i="1" s="1"/>
  <c r="F275" i="1" s="1"/>
  <c r="H669" i="1"/>
  <c r="H105" i="1"/>
  <c r="H370" i="1"/>
  <c r="J370" i="1" s="1"/>
  <c r="H292" i="1"/>
  <c r="H140" i="1"/>
  <c r="H755" i="1"/>
  <c r="H240" i="1"/>
  <c r="H711" i="1"/>
  <c r="I465" i="1"/>
  <c r="I436" i="1" s="1"/>
  <c r="H471" i="1" s="1"/>
  <c r="F69" i="1"/>
  <c r="F35" i="1" s="1"/>
  <c r="E35" i="1"/>
  <c r="E20" i="1"/>
  <c r="F33" i="1"/>
  <c r="F20" i="1" s="1"/>
  <c r="F370" i="1"/>
  <c r="F345" i="1" s="1"/>
  <c r="E345" i="1"/>
  <c r="F206" i="1" l="1"/>
  <c r="F153" i="1" s="1"/>
  <c r="J105" i="1"/>
  <c r="E669" i="1"/>
  <c r="E629" i="1" s="1"/>
  <c r="J471" i="1"/>
  <c r="J344" i="1"/>
  <c r="J206" i="1"/>
  <c r="I33" i="1"/>
  <c r="I20" i="1" s="1"/>
  <c r="J33" i="1"/>
  <c r="J542" i="1"/>
  <c r="J465" i="1"/>
  <c r="J669" i="1"/>
  <c r="J140" i="1"/>
  <c r="J292" i="1"/>
  <c r="J240" i="1"/>
  <c r="E106" i="1"/>
  <c r="F344" i="1"/>
  <c r="F308" i="1" s="1"/>
  <c r="E371" i="1" s="1"/>
  <c r="H35" i="1"/>
  <c r="J35" i="1" s="1"/>
  <c r="H20" i="1"/>
  <c r="J20" i="1" s="1"/>
  <c r="F669" i="1"/>
  <c r="F629" i="1" s="1"/>
  <c r="H153" i="1"/>
  <c r="J153" i="1" s="1"/>
  <c r="I344" i="1"/>
  <c r="I308" i="1" s="1"/>
  <c r="E591" i="1"/>
  <c r="J591" i="1" s="1"/>
  <c r="E755" i="1"/>
  <c r="J755" i="1" s="1"/>
  <c r="H308" i="1"/>
  <c r="J308" i="1" s="1"/>
  <c r="E711" i="1"/>
  <c r="E671" i="1" s="1"/>
  <c r="I206" i="1"/>
  <c r="I153" i="1" s="1"/>
  <c r="E436" i="1"/>
  <c r="J436" i="1" s="1"/>
  <c r="E207" i="1"/>
  <c r="I69" i="1"/>
  <c r="I35" i="1" s="1"/>
  <c r="F542" i="1"/>
  <c r="F105" i="1"/>
  <c r="F71" i="1" s="1"/>
  <c r="E141" i="1" s="1"/>
  <c r="E70" i="1" s="1"/>
  <c r="I755" i="1"/>
  <c r="I713" i="1" s="1"/>
  <c r="I292" i="1"/>
  <c r="I275" i="1" s="1"/>
  <c r="I370" i="1"/>
  <c r="I345" i="1" s="1"/>
  <c r="I711" i="1"/>
  <c r="I671" i="1" s="1"/>
  <c r="H712" i="1" s="1"/>
  <c r="H71" i="1"/>
  <c r="J71" i="1" s="1"/>
  <c r="H207" i="1"/>
  <c r="I140" i="1"/>
  <c r="I106" i="1" s="1"/>
  <c r="I542" i="1"/>
  <c r="I501" i="1" s="1"/>
  <c r="H549" i="1" s="1"/>
  <c r="H567" i="1"/>
  <c r="I591" i="1"/>
  <c r="I567" i="1" s="1"/>
  <c r="I669" i="1"/>
  <c r="I629" i="1" s="1"/>
  <c r="E275" i="1"/>
  <c r="H501" i="1"/>
  <c r="J501" i="1" s="1"/>
  <c r="H275" i="1"/>
  <c r="H629" i="1"/>
  <c r="H671" i="1"/>
  <c r="H345" i="1"/>
  <c r="J345" i="1" s="1"/>
  <c r="H106" i="1"/>
  <c r="I105" i="1"/>
  <c r="I71" i="1" s="1"/>
  <c r="H713" i="1"/>
  <c r="I240" i="1"/>
  <c r="I207" i="1" s="1"/>
  <c r="I471" i="1"/>
  <c r="I424" i="1" s="1"/>
  <c r="H424" i="1"/>
  <c r="E424" i="1"/>
  <c r="F471" i="1"/>
  <c r="F424" i="1" s="1"/>
  <c r="E293" i="1"/>
  <c r="J629" i="1" l="1"/>
  <c r="J671" i="1"/>
  <c r="J275" i="1"/>
  <c r="J711" i="1"/>
  <c r="F711" i="1"/>
  <c r="F671" i="1" s="1"/>
  <c r="J424" i="1"/>
  <c r="I712" i="1"/>
  <c r="I670" i="1" s="1"/>
  <c r="J106" i="1"/>
  <c r="J207" i="1"/>
  <c r="H371" i="1"/>
  <c r="J371" i="1" s="1"/>
  <c r="H670" i="1"/>
  <c r="E713" i="1"/>
  <c r="J713" i="1" s="1"/>
  <c r="F755" i="1"/>
  <c r="F591" i="1"/>
  <c r="E567" i="1"/>
  <c r="J567" i="1" s="1"/>
  <c r="F501" i="1"/>
  <c r="E549" i="1" s="1"/>
  <c r="E473" i="1" s="1"/>
  <c r="F141" i="1"/>
  <c r="F70" i="1" s="1"/>
  <c r="E143" i="1" s="1"/>
  <c r="E34" i="1" s="1"/>
  <c r="H293" i="1"/>
  <c r="J293" i="1" s="1"/>
  <c r="H473" i="1"/>
  <c r="I549" i="1"/>
  <c r="I473" i="1" s="1"/>
  <c r="H619" i="1" s="1"/>
  <c r="H141" i="1"/>
  <c r="J141" i="1" s="1"/>
  <c r="F293" i="1"/>
  <c r="F152" i="1" s="1"/>
  <c r="E152" i="1"/>
  <c r="E304" i="1"/>
  <c r="F371" i="1"/>
  <c r="F304" i="1" s="1"/>
  <c r="I371" i="1" l="1"/>
  <c r="I304" i="1" s="1"/>
  <c r="J549" i="1"/>
  <c r="J473" i="1"/>
  <c r="H304" i="1"/>
  <c r="J304" i="1" s="1"/>
  <c r="F567" i="1"/>
  <c r="F713" i="1"/>
  <c r="E712" i="1"/>
  <c r="J712" i="1" s="1"/>
  <c r="F549" i="1"/>
  <c r="F143" i="1"/>
  <c r="F34" i="1" s="1"/>
  <c r="E407" i="1" s="1"/>
  <c r="I293" i="1"/>
  <c r="I152" i="1" s="1"/>
  <c r="H152" i="1"/>
  <c r="J152" i="1" s="1"/>
  <c r="H70" i="1"/>
  <c r="J70" i="1" s="1"/>
  <c r="I141" i="1"/>
  <c r="I70" i="1" s="1"/>
  <c r="H143" i="1" s="1"/>
  <c r="J143" i="1" s="1"/>
  <c r="I619" i="1"/>
  <c r="I472" i="1" s="1"/>
  <c r="H628" i="1" s="1"/>
  <c r="H472" i="1"/>
  <c r="H34" i="1" l="1"/>
  <c r="J34" i="1" s="1"/>
  <c r="F473" i="1"/>
  <c r="E619" i="1" s="1"/>
  <c r="F712" i="1"/>
  <c r="E670" i="1"/>
  <c r="J670" i="1" s="1"/>
  <c r="I628" i="1"/>
  <c r="I408" i="1" s="1"/>
  <c r="I143" i="1"/>
  <c r="I34" i="1" s="1"/>
  <c r="H407" i="1" s="1"/>
  <c r="J407" i="1" s="1"/>
  <c r="H408" i="1"/>
  <c r="F407" i="1"/>
  <c r="F5" i="1" s="1"/>
  <c r="E5" i="1"/>
  <c r="F619" i="1" l="1"/>
  <c r="F472" i="1" s="1"/>
  <c r="E628" i="1" s="1"/>
  <c r="J619" i="1"/>
  <c r="E472" i="1"/>
  <c r="J472" i="1" s="1"/>
  <c r="F670" i="1"/>
  <c r="I407" i="1"/>
  <c r="I5" i="1" s="1"/>
  <c r="H883" i="1" s="1"/>
  <c r="I883" i="1" s="1"/>
  <c r="I884" i="1" s="1"/>
  <c r="H5" i="1"/>
  <c r="J5" i="1" s="1"/>
  <c r="E408" i="1" l="1"/>
  <c r="J408" i="1" s="1"/>
  <c r="J628" i="1"/>
  <c r="F628" i="1"/>
  <c r="I885" i="1"/>
  <c r="I886" i="1" s="1"/>
  <c r="F408" i="1" l="1"/>
  <c r="I887" i="1"/>
  <c r="I888" i="1" s="1"/>
  <c r="E869" i="1" l="1"/>
  <c r="J869" i="1" s="1"/>
  <c r="F881" i="1" l="1"/>
  <c r="F869" i="1" s="1"/>
  <c r="E882" i="1" s="1"/>
  <c r="E767" i="1" l="1"/>
  <c r="J767" i="1" s="1"/>
  <c r="F882" i="1"/>
  <c r="F767" i="1" s="1"/>
  <c r="E883" i="1" s="1"/>
  <c r="F883" i="1" s="1"/>
  <c r="F885" i="1" l="1"/>
  <c r="F884" i="1"/>
  <c r="F886" i="1" l="1"/>
  <c r="F887" i="1" s="1"/>
  <c r="F888" i="1" s="1"/>
</calcChain>
</file>

<file path=xl/sharedStrings.xml><?xml version="1.0" encoding="utf-8"?>
<sst xmlns="http://schemas.openxmlformats.org/spreadsheetml/2006/main" count="2419" uniqueCount="1555">
  <si>
    <t>RENOV. INTEGR. SUPERESTRUCTURA VÍA EN L1. FASE 2 SUR, ESTACIONES DE SOL Y VALDECARROS. LOTE 1 SUR: SOL-ATOCHA</t>
  </si>
  <si>
    <t>Código</t>
  </si>
  <si>
    <t>Ud</t>
  </si>
  <si>
    <t>Resumen</t>
  </si>
  <si>
    <t>01</t>
  </si>
  <si>
    <t/>
  </si>
  <si>
    <t>TRABAJOS AUXILIARES</t>
  </si>
  <si>
    <t>01.01</t>
  </si>
  <si>
    <t>REQUERIMIENTOS OPERATIVOS</t>
  </si>
  <si>
    <t>EK0020</t>
  </si>
  <si>
    <t>ud</t>
  </si>
  <si>
    <t>ESPEJO DE PIÑÓN TIPO METRO.</t>
  </si>
  <si>
    <t>VT0100B</t>
  </si>
  <si>
    <t>MONTAJE DE CALZOS DESCARRILADORES. JORNADA 2:30 A 5:00</t>
  </si>
  <si>
    <t>VT0100</t>
  </si>
  <si>
    <t>MANIPULACIÓN DE CALZOS</t>
  </si>
  <si>
    <t>T0020</t>
  </si>
  <si>
    <t>m2</t>
  </si>
  <si>
    <t>CERRAMIENTO DE TÚNEL CON TABIQUE PREFABRICADO DE PLADUR O EQUIVALENTE. JORNADA 2:30 - 5:00 A.M.</t>
  </si>
  <si>
    <t>T0030</t>
  </si>
  <si>
    <t>CERRAMIENTO DE TÚNEL CON TAPE DE LONA O EQUIVALENTE. JORNADA 2:30 - 5:00 A.M.</t>
  </si>
  <si>
    <t>T0040</t>
  </si>
  <si>
    <t>m</t>
  </si>
  <si>
    <t>SUMINISTRO Y COLOCACIÓN DE CHAPA DE MADERA PARA PASO DE EVACUACIÓN. JORNADA 2:30 - 5:00 A.M.</t>
  </si>
  <si>
    <t>T0051</t>
  </si>
  <si>
    <t>SUMINISTRO DE TOPERA OLEONEUMATICA</t>
  </si>
  <si>
    <t>T0050T</t>
  </si>
  <si>
    <t>TRANSPORTE Y COLOCACIÓN DE TOPERA OLEONEUMATICA EN OBRA. JORNADA 2:30 - 5:00 A.M.</t>
  </si>
  <si>
    <t>T0010A</t>
  </si>
  <si>
    <t>SUMINISTRO Y MONTAJE DE CABINA DE CONDUCTORES Y ADECUACION DE CABINA DE ANDEN. JORNADA 2:30 - 5:00 A.M.</t>
  </si>
  <si>
    <t>VM1160</t>
  </si>
  <si>
    <t>PLACA INDICADORA DE Nº DE COCHES CON DESLIZADERA DE NIVELACIÓN. JORNADA 2:30 - 5:00 A.M.</t>
  </si>
  <si>
    <t>T0011</t>
  </si>
  <si>
    <t>HABILITACIÓN CUARTOS TÉCNICOS PARA OPERATIVA Y DIRECCIÓN DE OBRA</t>
  </si>
  <si>
    <t>PA1</t>
  </si>
  <si>
    <t>PA</t>
  </si>
  <si>
    <t>PARTIDA ALZADA REQUERIMIENTOS OPERATIVOS. A JUSTIFICAR</t>
  </si>
  <si>
    <t>Total 01.01</t>
  </si>
  <si>
    <t>01.02</t>
  </si>
  <si>
    <t>ACTUACIONES AUXILIARES DE ESTACIONES</t>
  </si>
  <si>
    <t>01.02.01</t>
  </si>
  <si>
    <t>PROTECCIÓN ESCALERAS, PEAJES, INSTALACIONES</t>
  </si>
  <si>
    <t>T0110</t>
  </si>
  <si>
    <t>PROTECCIÓN DE ESCALERA MECÁNICA CON LONA. CON CIERRE</t>
  </si>
  <si>
    <t>T0120</t>
  </si>
  <si>
    <t>PROTECCIÓN DE BATERÍA DE PEAJE CON LONA. CON CIERRE</t>
  </si>
  <si>
    <t>T0130</t>
  </si>
  <si>
    <t>PROTECCIÓN DE AGRUPACIÓN DE INSTALACIONES (MÁQUINAS, ETC) CON LONA. CON CIERRE</t>
  </si>
  <si>
    <t>Total 01.02.01</t>
  </si>
  <si>
    <t>01.02.02</t>
  </si>
  <si>
    <t>INSTALACIONES EN ESTACIONES</t>
  </si>
  <si>
    <t>T0090</t>
  </si>
  <si>
    <t>CERRAMIENTO ESTACION CON VALLA TIPO JULPER. CON CIERRE</t>
  </si>
  <si>
    <t>T0070</t>
  </si>
  <si>
    <t>PUERTA 1 HOJA CHAPA GALVANIZADA CON CERRADURA NORMALIZADA DE METRO DE MADRID. JORNADA 2:30 - 5:00 A.M.</t>
  </si>
  <si>
    <t>ED1030PANT</t>
  </si>
  <si>
    <t>DESMONTAJE, RETIRADA PROVISIONAL, Y POSTERIOR MONTAJE DE PANTALLA DE PROYECCIÓN EN ENTREVÍA</t>
  </si>
  <si>
    <t>T0100</t>
  </si>
  <si>
    <t>m²</t>
  </si>
  <si>
    <t>CERRAMIENTO EXTERIOR DE ESTACIÓN CON CHAPA PEGASO O EQUIVALENTE. JORNADA 2:30 - 5:00 A.M.</t>
  </si>
  <si>
    <t>Total 01.02.02</t>
  </si>
  <si>
    <t>Total 01.02</t>
  </si>
  <si>
    <t>01.03</t>
  </si>
  <si>
    <t>SEÑALIZACIÓN AL VIAJERO</t>
  </si>
  <si>
    <t>SÑ.S1</t>
  </si>
  <si>
    <t>SUMINISTRO DE MATERIAL</t>
  </si>
  <si>
    <t>SÑ.S.01</t>
  </si>
  <si>
    <t>SOL</t>
  </si>
  <si>
    <t>SÑ.S.03.A</t>
  </si>
  <si>
    <t>Vinilo información de cierre</t>
  </si>
  <si>
    <t>SÑ.S.03.B</t>
  </si>
  <si>
    <t>Paneles PVC información de cierre</t>
  </si>
  <si>
    <t>SÑ.S.03.C</t>
  </si>
  <si>
    <t>Vinilos direccionales autobús</t>
  </si>
  <si>
    <t>SÑ.S.03.D</t>
  </si>
  <si>
    <t>Paneles PVC direccionales autobús</t>
  </si>
  <si>
    <t>SÑ.S.03.E</t>
  </si>
  <si>
    <t>Flechas exteriores</t>
  </si>
  <si>
    <t>SÑ.S.03.F</t>
  </si>
  <si>
    <t>Paneles vinilo azul</t>
  </si>
  <si>
    <t>SÑ.S.03.G</t>
  </si>
  <si>
    <t>Vinilos flecha L4</t>
  </si>
  <si>
    <t>SÑ.S.03.H</t>
  </si>
  <si>
    <t>Vinilos tapar flecha L4</t>
  </si>
  <si>
    <t>SÑ.S.03.I</t>
  </si>
  <si>
    <t>Vinilos cabeceras L4</t>
  </si>
  <si>
    <t>SÑ.S.34.H</t>
  </si>
  <si>
    <t>Vinilo niveles ascensor</t>
  </si>
  <si>
    <t>Total SÑ.S.01</t>
  </si>
  <si>
    <t>SÑ.S.02</t>
  </si>
  <si>
    <t>TIRSO DE MOLINA</t>
  </si>
  <si>
    <t>SÑ.S.03.L</t>
  </si>
  <si>
    <t>Lona información de cierre</t>
  </si>
  <si>
    <t>Total SÑ.S.02</t>
  </si>
  <si>
    <t>SÑ.S.03</t>
  </si>
  <si>
    <t>ANTÓN MARTÍN</t>
  </si>
  <si>
    <t>Total SÑ.S.03</t>
  </si>
  <si>
    <t>SÑ.S.04</t>
  </si>
  <si>
    <t>ESTACIÓN DEL ARTE</t>
  </si>
  <si>
    <t>Total SÑ.S.04</t>
  </si>
  <si>
    <t>SÑ.S.05</t>
  </si>
  <si>
    <t>ATOCHA RENFE</t>
  </si>
  <si>
    <t>SÑ.S.03.J</t>
  </si>
  <si>
    <t>Vinilos tipo L4</t>
  </si>
  <si>
    <t>Total SÑ.S.05</t>
  </si>
  <si>
    <t>Total SÑ.S1</t>
  </si>
  <si>
    <t>SÑ.T1</t>
  </si>
  <si>
    <t>REALIZACIÓN DE TRABAJOS</t>
  </si>
  <si>
    <t>SÑ.T.01</t>
  </si>
  <si>
    <t>CIERRE DE SERVICIO</t>
  </si>
  <si>
    <t>SÑ.T.01.D</t>
  </si>
  <si>
    <t>Sol</t>
  </si>
  <si>
    <t>SÑ.T.01.CC.01</t>
  </si>
  <si>
    <t>Colocación de vinilos de información de cierre</t>
  </si>
  <si>
    <t>SÑ.T.01.CC.02</t>
  </si>
  <si>
    <t>Colocación de paneles PVC de información de cierre</t>
  </si>
  <si>
    <t>SÑ.T.01.CC.03</t>
  </si>
  <si>
    <t>Colocación de vinilos direccionales autobús</t>
  </si>
  <si>
    <t>SÑ.T.01.CC.04</t>
  </si>
  <si>
    <t>Colocación de paneles PVC direccionales autobús</t>
  </si>
  <si>
    <t>SÑ.T.01.CC.05</t>
  </si>
  <si>
    <t>Colocación de flechas exteriores</t>
  </si>
  <si>
    <t>SÑ.T.01.CC.06</t>
  </si>
  <si>
    <t>Trabajos en directorios</t>
  </si>
  <si>
    <t>SÑ.T.01.CC.07</t>
  </si>
  <si>
    <t>Colocación de vinilos flechas L4</t>
  </si>
  <si>
    <t>SÑ.T.01.CC.08</t>
  </si>
  <si>
    <t>Colocación de vinilos cabeceras L4</t>
  </si>
  <si>
    <t>SÑ.T.01.CC.09</t>
  </si>
  <si>
    <t>Colocación de vinilos en carteles de ascensor</t>
  </si>
  <si>
    <t>SÑ.T.01.CCC.13</t>
  </si>
  <si>
    <t>Colocación de vinilo azul sobre directorios</t>
  </si>
  <si>
    <t>Total SÑ.T.01.D</t>
  </si>
  <si>
    <t>SÑ.T.01.E</t>
  </si>
  <si>
    <t>Tirso de Molina</t>
  </si>
  <si>
    <t>SÑ.T.01.CC.13</t>
  </si>
  <si>
    <t>Colocación de lonas en accesos</t>
  </si>
  <si>
    <t>Total SÑ.T.01.E</t>
  </si>
  <si>
    <t>SÑ.T.01.F</t>
  </si>
  <si>
    <t>Antón Martín</t>
  </si>
  <si>
    <t>Total SÑ.T.01.F</t>
  </si>
  <si>
    <t>SÑ.T.01.G</t>
  </si>
  <si>
    <t>Estación del Arte</t>
  </si>
  <si>
    <t>Total SÑ.T.01.G</t>
  </si>
  <si>
    <t>SÑ.T.01.H</t>
  </si>
  <si>
    <t>Atocha</t>
  </si>
  <si>
    <t>SÑ.T.01.CC.12</t>
  </si>
  <si>
    <t>Colocación de vinilos lama tipo L4</t>
  </si>
  <si>
    <t>Total SÑ.T.01.H</t>
  </si>
  <si>
    <t>Total SÑ.T.01</t>
  </si>
  <si>
    <t>SÑ.T.03</t>
  </si>
  <si>
    <t>REAPERTURA DE SERVICIO</t>
  </si>
  <si>
    <t>SÑ.T.03.J</t>
  </si>
  <si>
    <t>SÑ.T.03.C.01</t>
  </si>
  <si>
    <t>Retirada de vinilos con información de cierre</t>
  </si>
  <si>
    <t>SÑ.T.03.C.02</t>
  </si>
  <si>
    <t>Retirada de paneles PVC con información de cierre</t>
  </si>
  <si>
    <t>SÑ.T.03.C.03</t>
  </si>
  <si>
    <t>Retirada de vinilos direccionales autobús</t>
  </si>
  <si>
    <t>SÑ.T.03.C.04</t>
  </si>
  <si>
    <t>Retirada de paneles PVC direccionales autobús</t>
  </si>
  <si>
    <t>SÑ.T.03.C.05</t>
  </si>
  <si>
    <t>Retirada de flechas exteriores</t>
  </si>
  <si>
    <t>SÑ.T.03.C.06</t>
  </si>
  <si>
    <t>SÑ.T.03.C.07</t>
  </si>
  <si>
    <t>Retirada de vinilos flechas L4</t>
  </si>
  <si>
    <t>SÑ.T.03.C.08</t>
  </si>
  <si>
    <t>Retirada de vinilos cabeceras L4</t>
  </si>
  <si>
    <t>SÑ.T.03.C.15</t>
  </si>
  <si>
    <t>Retirada de vinilos en carteles de ascensor</t>
  </si>
  <si>
    <t>SÑ.T.03.C.10</t>
  </si>
  <si>
    <t>Retirada de vinilo azul sobre directorios</t>
  </si>
  <si>
    <t>Total SÑ.T.03.J</t>
  </si>
  <si>
    <t>SÑ.T.03.L</t>
  </si>
  <si>
    <t>SÑ.T.03.C.12</t>
  </si>
  <si>
    <t>Retirada de lonas con información de cierre</t>
  </si>
  <si>
    <t>Total SÑ.T.03.L</t>
  </si>
  <si>
    <t>SÑ.T.03.M</t>
  </si>
  <si>
    <t>Total SÑ.T.03.M</t>
  </si>
  <si>
    <t>SÑ.T.03.N</t>
  </si>
  <si>
    <t>Total SÑ.T.03.N</t>
  </si>
  <si>
    <t>SÑ.T.03.K</t>
  </si>
  <si>
    <t>SÑ.T.03.C.09</t>
  </si>
  <si>
    <t>Retirada de vinilos lamas L4</t>
  </si>
  <si>
    <t>Total SÑ.T.03.K</t>
  </si>
  <si>
    <t>Total SÑ.T.03</t>
  </si>
  <si>
    <t>Total SÑ.T1</t>
  </si>
  <si>
    <t>PA2</t>
  </si>
  <si>
    <t>PARTIDA ALZADA PARA ELEMENTOS DE SEÑALETICA A JUSTIFICAR</t>
  </si>
  <si>
    <t>Total 01.03</t>
  </si>
  <si>
    <t>01.04</t>
  </si>
  <si>
    <t>ACTUACIONES PARA LA HABILITACIÓN DE PARADAS DE AUTOBUS</t>
  </si>
  <si>
    <t>T0140</t>
  </si>
  <si>
    <t>u</t>
  </si>
  <si>
    <t>CIMENTACIÓN POSTE PARADA AUTOBÚS</t>
  </si>
  <si>
    <t>T0150</t>
  </si>
  <si>
    <t>POSTE PARADA AUTOBÚS</t>
  </si>
  <si>
    <t>T0160</t>
  </si>
  <si>
    <t>SEÑALIZACIÓN PARADA AUTOBÚS</t>
  </si>
  <si>
    <t>T0170</t>
  </si>
  <si>
    <t>REPOSICIÓN DE VIALES</t>
  </si>
  <si>
    <t>N105P</t>
  </si>
  <si>
    <t>PLATAFORMA PROVISIONAL DE PARADA DE AUTOBÚS</t>
  </si>
  <si>
    <t>N105D</t>
  </si>
  <si>
    <t>DEMOLICIÓN PLATAFORMA PROVISIONAL PARADA DE AUTOBÚS</t>
  </si>
  <si>
    <t>Total 01.04</t>
  </si>
  <si>
    <t>01.05</t>
  </si>
  <si>
    <t>ACTUACIONES EN OCUPACIONES DE VÍA PUBLICA</t>
  </si>
  <si>
    <t>OVP01L1</t>
  </si>
  <si>
    <t>PAVIMENTOS</t>
  </si>
  <si>
    <t>OVP01.01L1</t>
  </si>
  <si>
    <t>PAVIMENTOS DE ACERAS Y BORDILLOS</t>
  </si>
  <si>
    <t>mU06CH010</t>
  </si>
  <si>
    <t>LOSETA HIDR. GRIS 15x15 cm</t>
  </si>
  <si>
    <t>mU06CH020</t>
  </si>
  <si>
    <t>LOSETA HIDR. GRIS 21x21 cm</t>
  </si>
  <si>
    <t>mU06CH050</t>
  </si>
  <si>
    <t>LOSETA HIDR. BOTONES COLOR 20x20 cm</t>
  </si>
  <si>
    <t>mU06CH060</t>
  </si>
  <si>
    <t>LOSETA HIDR. BOTONES COLOR 30x30 cm</t>
  </si>
  <si>
    <t>mU06CH090</t>
  </si>
  <si>
    <t>LOSETA HIDR. TÁCTIL DE ACANALADURA EN COLOR 30x30 cm</t>
  </si>
  <si>
    <t>mU06CT010</t>
  </si>
  <si>
    <t>BALDOSA 30x30cm TRITUR.LAVADA</t>
  </si>
  <si>
    <t>mU06CT020</t>
  </si>
  <si>
    <t>BALDOSA 40x40cm TRITUR.LAVADA</t>
  </si>
  <si>
    <t>mU06CT080</t>
  </si>
  <si>
    <t>BALDOSA 40x60cm TERRAZO GRANÍ</t>
  </si>
  <si>
    <t>mU06B110</t>
  </si>
  <si>
    <t>ADOQUÍN PREF. e=8cm GRIS</t>
  </si>
  <si>
    <t>mU06B120</t>
  </si>
  <si>
    <t>ADOQUÍN PREF. e=8cm COLOR</t>
  </si>
  <si>
    <t>mU06A010</t>
  </si>
  <si>
    <t>BORDILLO PREFABRICADO TIPO I</t>
  </si>
  <si>
    <t>mU06A040</t>
  </si>
  <si>
    <t>BORDILLO PREFABRICADO TIPO II</t>
  </si>
  <si>
    <t>mU06A070</t>
  </si>
  <si>
    <t>BORDILLO PREF.RECTO TIPO III</t>
  </si>
  <si>
    <t>mU06A110</t>
  </si>
  <si>
    <t>BORDILLO PREFABRICADO TIPO IV</t>
  </si>
  <si>
    <t>mU06A130</t>
  </si>
  <si>
    <t>BORDILLO PREFABRICADO TIPO VI</t>
  </si>
  <si>
    <t>mU06A150</t>
  </si>
  <si>
    <t>BORDILLO PREFABR. TIPO VIII</t>
  </si>
  <si>
    <t>mU06A160</t>
  </si>
  <si>
    <t>BORDILLO PREF. TIPO IX. VADO</t>
  </si>
  <si>
    <t>mU06A170</t>
  </si>
  <si>
    <t>BORDILLO PREF. TIPO X. VADO</t>
  </si>
  <si>
    <t>mU06A180</t>
  </si>
  <si>
    <t>PIEZA PREFABRICADA TIPO XI. VADO</t>
  </si>
  <si>
    <t>mU06A210</t>
  </si>
  <si>
    <t>COLOC. MANUAL BORDILLO TIPO I,II,...</t>
  </si>
  <si>
    <t>mU06A215</t>
  </si>
  <si>
    <t>COLOC. MECANICA BORDILLO TIPO I,II,...</t>
  </si>
  <si>
    <t>mU06A290</t>
  </si>
  <si>
    <t>ENCINTADO CARRIL BICI LISO</t>
  </si>
  <si>
    <t>mU06CL040</t>
  </si>
  <si>
    <t>LOSA GRANÍTICA 60x40x4cm</t>
  </si>
  <si>
    <t>mU06CL050</t>
  </si>
  <si>
    <t>LOSA GRANÍTICA 60x40x6cm</t>
  </si>
  <si>
    <t>mU06A100</t>
  </si>
  <si>
    <t>BORDILLO GRANIT.CURV.</t>
  </si>
  <si>
    <t>mU06A090</t>
  </si>
  <si>
    <t>BORDILLO GRANIT.RECT.TIPO III</t>
  </si>
  <si>
    <t>Total OVP01.01L1</t>
  </si>
  <si>
    <t>OVP01.02L1</t>
  </si>
  <si>
    <t>PAVIMENTOS DE CALZADAS</t>
  </si>
  <si>
    <t>mU07A010</t>
  </si>
  <si>
    <t>LIMPIEZA Y BARRIDO DEL FIRME</t>
  </si>
  <si>
    <t>mU07A020</t>
  </si>
  <si>
    <t>m2cm</t>
  </si>
  <si>
    <t>FRESADO DEL PAVIMENTO</t>
  </si>
  <si>
    <t>mU07B010</t>
  </si>
  <si>
    <t>RIEGO IMPRIM. BASE HORMIGÓN</t>
  </si>
  <si>
    <t>mU07B020</t>
  </si>
  <si>
    <t>RIEGO IMPRIM. BASE GRANULAR</t>
  </si>
  <si>
    <t>mU07B030</t>
  </si>
  <si>
    <t>RIEGO DE ADHERENCIA</t>
  </si>
  <si>
    <t>mU07DB060</t>
  </si>
  <si>
    <t>MBC AC 16/22 SIL..e=4cm S&lt;3000 (ANT. D/S)</t>
  </si>
  <si>
    <t>mU07DB070</t>
  </si>
  <si>
    <t>MBC AC 16/22 SIL..e=5cm S&lt;3000 (ANT. D/S)</t>
  </si>
  <si>
    <t>mU07DB100</t>
  </si>
  <si>
    <t>MBC AC 22/32 e=4cm S&lt;3000 (ANTIGUA G)</t>
  </si>
  <si>
    <t>mU07DB110</t>
  </si>
  <si>
    <t>MBC AC 22/32 e=5cm S&lt;3000 (ANTIGUA G)</t>
  </si>
  <si>
    <t>mU07DB120</t>
  </si>
  <si>
    <t>MBC AC 22/32 e=6cm S&lt;3000 (ANTIGUA G)</t>
  </si>
  <si>
    <t>mU07DB130</t>
  </si>
  <si>
    <t>MBC AC 22/32 e=7cm S&lt;3000 (ANTIGUA G)</t>
  </si>
  <si>
    <t>mU07DB140</t>
  </si>
  <si>
    <t>MBC AC 22/32 e=8cm S&lt;3000 (ANTIGUA G)</t>
  </si>
  <si>
    <t>mU07DB150</t>
  </si>
  <si>
    <t>MBC SIL-DIS. e=2,5cm S&lt;3000</t>
  </si>
  <si>
    <t>mU07DB160</t>
  </si>
  <si>
    <t>MBC SIL-DIS. e=3cm S&lt;3000</t>
  </si>
  <si>
    <t>mU07DB170</t>
  </si>
  <si>
    <t>MBC SIL-DIS. e=3,5cm S&lt;3000</t>
  </si>
  <si>
    <t>mU07DA100</t>
  </si>
  <si>
    <t>t</t>
  </si>
  <si>
    <t>MBC AC 16/22 SILÍCEO S&lt;3000 (ANTIGUA D/S)</t>
  </si>
  <si>
    <t>mU07DA110</t>
  </si>
  <si>
    <t>MBC AC 22/32 CAL./SILÍCEO S&lt;3000 (ANTIGUA G)</t>
  </si>
  <si>
    <t>mU07DA130</t>
  </si>
  <si>
    <t>MICROAGL.SILÍCEO 3000-7000</t>
  </si>
  <si>
    <t>mU07DA160</t>
  </si>
  <si>
    <t>MBC AC 16/22 SILÍCEO 3000-7000 (ANTIGUA D/S)</t>
  </si>
  <si>
    <t>mU07DA250</t>
  </si>
  <si>
    <t>MBC DISCONTINUA (BBTM) S&lt;3000</t>
  </si>
  <si>
    <t>mU07DA260</t>
  </si>
  <si>
    <t>MBC DISCONTINUA (BBTM) 3000-7000</t>
  </si>
  <si>
    <t>mU07F020</t>
  </si>
  <si>
    <t>SLURRY ROJO/VERDE 4 kg/m2</t>
  </si>
  <si>
    <t>Total OVP01.02L1</t>
  </si>
  <si>
    <t>Total OVP01L1</t>
  </si>
  <si>
    <t>OVP02L1</t>
  </si>
  <si>
    <t>DEMOLICIONES Y DESMONTAJES EN VÍA PÚBLICA</t>
  </si>
  <si>
    <t>OVP02.01L1</t>
  </si>
  <si>
    <t>DEMOLICIONES DE PAVIMENTOS</t>
  </si>
  <si>
    <t>mU01BF010</t>
  </si>
  <si>
    <t>m³</t>
  </si>
  <si>
    <t>DEM.M.M.FIRME BASE GRANULAR</t>
  </si>
  <si>
    <t>mU01BF020</t>
  </si>
  <si>
    <t>DEM.COMPR.FIRME BASE GRANULAR</t>
  </si>
  <si>
    <t>mU01BF030</t>
  </si>
  <si>
    <t>DEM.M.M.FIRME BASE HORMIGÓN</t>
  </si>
  <si>
    <t>mU01BF040</t>
  </si>
  <si>
    <t>DEM.COMPR.FIRME BASE HORMIGÓN</t>
  </si>
  <si>
    <t>mU01BF050</t>
  </si>
  <si>
    <t>DEM.M.M.FIRME BASE ASFÁLTICA</t>
  </si>
  <si>
    <t>mU01BF060</t>
  </si>
  <si>
    <t>DEM.COMP.FIRME BASE ASFALTICA</t>
  </si>
  <si>
    <t>mU01BF070</t>
  </si>
  <si>
    <t>SERRADO DE PAVIMENTO</t>
  </si>
  <si>
    <t>mU01BP010</t>
  </si>
  <si>
    <t>DEMOL.M.M.PAV.ASFÁLT E&lt;12 cm</t>
  </si>
  <si>
    <t>mU01BP020</t>
  </si>
  <si>
    <t>DEMOL.COMP.PAV.ASFÁLT E&lt;12cm</t>
  </si>
  <si>
    <t>mU01A020</t>
  </si>
  <si>
    <t>LEVAN.ADOQUIN.GRANIT S/ARENA</t>
  </si>
  <si>
    <t>mU01A030</t>
  </si>
  <si>
    <t>LEVAN.ADOQUIN.GRANIT S/HORMIG</t>
  </si>
  <si>
    <t>Total OVP02.01L1</t>
  </si>
  <si>
    <t>OVP02.02L1</t>
  </si>
  <si>
    <t>DEMOLICIÓN DE SOLADOS Y BORDILLOS</t>
  </si>
  <si>
    <t>mU01BP030</t>
  </si>
  <si>
    <t>DEMOL.COMPRES. SOLADO ACERA</t>
  </si>
  <si>
    <t>mU01A010</t>
  </si>
  <si>
    <t>LEVANTADO DE BORDILLO</t>
  </si>
  <si>
    <t>mU01A040</t>
  </si>
  <si>
    <t>LEVAN.LOSA GRANIT S/ARENA</t>
  </si>
  <si>
    <t>mU01A050</t>
  </si>
  <si>
    <t>LEVAN.LOSA GRANIT S/HORMIGÓN</t>
  </si>
  <si>
    <t>Total OVP02.02L1</t>
  </si>
  <si>
    <t>OVP02.03L1</t>
  </si>
  <si>
    <t>DESMONTAJES VARIOS Y TALAS</t>
  </si>
  <si>
    <t>mU01C020</t>
  </si>
  <si>
    <t>DESMONTAJE DE VALLA</t>
  </si>
  <si>
    <t>mU01C040</t>
  </si>
  <si>
    <t>DESMONTAJE DE CARTEL</t>
  </si>
  <si>
    <t>mU01C050</t>
  </si>
  <si>
    <t>DESMONTAJE DE SEÑAL VERTICAL</t>
  </si>
  <si>
    <t>01.02.03.04</t>
  </si>
  <si>
    <t>DESMONTAJE DE APARCABICIS BICIMADRID</t>
  </si>
  <si>
    <t>01.02.03.05</t>
  </si>
  <si>
    <t>DESMONTAJE DE HORQUILLAS APARCABICI</t>
  </si>
  <si>
    <t>mU02A060</t>
  </si>
  <si>
    <t>CORTADO,TROCEADO TRONCO ÁRBOL</t>
  </si>
  <si>
    <t>mU02A080</t>
  </si>
  <si>
    <t>CM EXTRACCIÓN TOCÓN</t>
  </si>
  <si>
    <t>mU01C051</t>
  </si>
  <si>
    <t>DESMONTAJE Y MONTAJE DE REJILLA EN VÍA PÚBLICA DE PROTECCIÓN DE POZO</t>
  </si>
  <si>
    <t>Total OVP02.03L1</t>
  </si>
  <si>
    <t>Total OVP02L1</t>
  </si>
  <si>
    <t>OVP03L1</t>
  </si>
  <si>
    <t>SEÑALIZACIÓN HORIZONTAL, BALIZAMIENTO Y OTROS</t>
  </si>
  <si>
    <t>mU15AH010</t>
  </si>
  <si>
    <t>MARCA DISC.10cm SPRAY-PLASTIC</t>
  </si>
  <si>
    <t>mU15AH020</t>
  </si>
  <si>
    <t>MARCA CONT.10cm SPRAY-PLASTIC</t>
  </si>
  <si>
    <t>mU15AH030</t>
  </si>
  <si>
    <t>MARCA DISC.15cm SPRAY-PLASTIC</t>
  </si>
  <si>
    <t>mU15AH040</t>
  </si>
  <si>
    <t>MARCA CONT.15cm SPRAY-PLASTIC</t>
  </si>
  <si>
    <t>mU15AH100</t>
  </si>
  <si>
    <t>CEBREADO SPRAY-PLASTIC</t>
  </si>
  <si>
    <t>mU15AH110</t>
  </si>
  <si>
    <t>SÍMBOLOS SPRAY-PLASTIC</t>
  </si>
  <si>
    <t>mU15AH070</t>
  </si>
  <si>
    <t>MARCA DISC.30cm SPRAY-PLASTIC</t>
  </si>
  <si>
    <t>mU15AH080</t>
  </si>
  <si>
    <t>MARCA CONT.30cm SPRAY-PLASTIC</t>
  </si>
  <si>
    <t>mU15AH090</t>
  </si>
  <si>
    <t>MARCA CONT.40cm SPRAY-PLASTIC</t>
  </si>
  <si>
    <t>mU15AH260</t>
  </si>
  <si>
    <t>BORRADO DE MARCA VIAL</t>
  </si>
  <si>
    <t>mU15AH270</t>
  </si>
  <si>
    <t>MARCA VIAL AMARILLA DE 20 cm DE ANCHO</t>
  </si>
  <si>
    <t>mU15AH280</t>
  </si>
  <si>
    <t>MARCA VIAL AMARILLA DE 10 cm DE ANCHO</t>
  </si>
  <si>
    <t>mU15B170</t>
  </si>
  <si>
    <t>HITO SEÑAL.MOD. H-75</t>
  </si>
  <si>
    <t>mU16A010</t>
  </si>
  <si>
    <t>PROTECTOR ZONA AJARDINADA NUDOS MU-5A</t>
  </si>
  <si>
    <t>mU16A020</t>
  </si>
  <si>
    <t>PROTECTOR ZONA AJARDINADA NUDOS MU-5B</t>
  </si>
  <si>
    <t>mU16M015</t>
  </si>
  <si>
    <t>VALLA SOL ALTA MU-46A</t>
  </si>
  <si>
    <t>mU16M020</t>
  </si>
  <si>
    <t>VALLA SOL BAJA MU-46B</t>
  </si>
  <si>
    <t>EE0080</t>
  </si>
  <si>
    <t>kg</t>
  </si>
  <si>
    <t>ACERO S275 JR EN ESTRUCTURA SOLDADA</t>
  </si>
  <si>
    <t>mS02A210</t>
  </si>
  <si>
    <t>LÁMPARA INTERMITENTE</t>
  </si>
  <si>
    <t>mS02A250</t>
  </si>
  <si>
    <t>BARRERA NEW JERSEY</t>
  </si>
  <si>
    <t>mS02B040</t>
  </si>
  <si>
    <t>CERRAM.PROV.PANELES CHAPA</t>
  </si>
  <si>
    <t>mP28PF020</t>
  </si>
  <si>
    <t>PROTECCIÓN DE TRONCO DE ARBOL CON TABLONES</t>
  </si>
  <si>
    <t>mU14G600</t>
  </si>
  <si>
    <t>PRUNUS PISARDII DE 2.50-3.00 M CONTENEDOR</t>
  </si>
  <si>
    <t>EOT0140B</t>
  </si>
  <si>
    <t>DESMONTAJE COLUMNA O BACULO CON LUMINARIAS PARA EL ALUMBRADO</t>
  </si>
  <si>
    <t>EOT0140C</t>
  </si>
  <si>
    <t>MONTAJE COLUMNA O BACULO CON LUMINARIAS PARA EL ALUMBRADO</t>
  </si>
  <si>
    <t>Total OVP03L1</t>
  </si>
  <si>
    <t>OVP04L1</t>
  </si>
  <si>
    <t>SEÑALIZACIÓN VERTICAL</t>
  </si>
  <si>
    <t>mS02A020</t>
  </si>
  <si>
    <t>SEÑAL PELIGRO 0,90 m</t>
  </si>
  <si>
    <t>mS02A030</t>
  </si>
  <si>
    <t>SEÑAL PELIGRO 0,70 m</t>
  </si>
  <si>
    <t>mS02A050</t>
  </si>
  <si>
    <t>SEÑAL PRECEPTIVA 0,90 m</t>
  </si>
  <si>
    <t>mS02A060</t>
  </si>
  <si>
    <t>SEÑAL PRECEPTIVA 0,60 m</t>
  </si>
  <si>
    <t>mS02A070</t>
  </si>
  <si>
    <t>PANEL DIRECCIONAL 1,50x0,45</t>
  </si>
  <si>
    <t>Total OVP04L1</t>
  </si>
  <si>
    <t>OVP05L1</t>
  </si>
  <si>
    <t>EXCAVACIONES Y DEMOLICIONES</t>
  </si>
  <si>
    <t>OVP05.01L1</t>
  </si>
  <si>
    <t>EXCAVACIONES</t>
  </si>
  <si>
    <t>mU02BD020</t>
  </si>
  <si>
    <t>EXCAVACIÓN EN VACIADO</t>
  </si>
  <si>
    <t>mU02BZ010</t>
  </si>
  <si>
    <t>EXCAVACIÓN EN ZANJA A MANO</t>
  </si>
  <si>
    <t>mU02BZ040</t>
  </si>
  <si>
    <t>EXCAVACIÓN ZANJA M.M. 3 &lt; H &lt; 6 m</t>
  </si>
  <si>
    <t>mU02BZ180</t>
  </si>
  <si>
    <t>EXCAV. VACIADO PANTALLAS C.ABIERTO</t>
  </si>
  <si>
    <t>Total OVP05.01L1</t>
  </si>
  <si>
    <t>OVP05.02L1</t>
  </si>
  <si>
    <t>DEMOLICIONES</t>
  </si>
  <si>
    <t>mU01BB010</t>
  </si>
  <si>
    <t>DEMOL.M.M. HORMIGÓN EN MASA</t>
  </si>
  <si>
    <t>mU01BB020</t>
  </si>
  <si>
    <t>DEMOL.COMP.HORMIGÓN EN MASA</t>
  </si>
  <si>
    <t>mU01BB030</t>
  </si>
  <si>
    <t>DEMOL.M.M. HORMIGÓN ARMADO</t>
  </si>
  <si>
    <t>mU01BB040</t>
  </si>
  <si>
    <t>DEMOL.COMP. HORMIGÓN ARMADO</t>
  </si>
  <si>
    <t>mU01BB050</t>
  </si>
  <si>
    <t>DEMO.M.M. FAB.LADRILLO MACIZO</t>
  </si>
  <si>
    <t>mU01BB060</t>
  </si>
  <si>
    <t>DEMO.COMP.FAB.LADRILLO MACIZO</t>
  </si>
  <si>
    <t>mU01BB070</t>
  </si>
  <si>
    <t>DEMOLICIÓN M.M. MAMPOSTERÍA</t>
  </si>
  <si>
    <t>mU01BB080</t>
  </si>
  <si>
    <t>DEMOLICIÓN COMP.MAMPOSTERÍA</t>
  </si>
  <si>
    <t>Total OVP05.02L1</t>
  </si>
  <si>
    <t>Total OVP05L1</t>
  </si>
  <si>
    <t>Total 01.05</t>
  </si>
  <si>
    <t>01.06</t>
  </si>
  <si>
    <t>PROTECCIÓN Y REUBICACIÓN DE INSTALACIÓN DE METROCALL</t>
  </si>
  <si>
    <t>N106</t>
  </si>
  <si>
    <t>REVISIÓN COMPLETA DEL ESTADO ACTUAL DE LAS INSTALACIONES DE TELEFONIA METROCALL. CON CIERRE</t>
  </si>
  <si>
    <t>N107</t>
  </si>
  <si>
    <t>ELEMENTOS DE SEÑALIZACIÓN Y PROTECCIÓN PARA LOS ARMARIOS Y OTROS COMPONENTES</t>
  </si>
  <si>
    <t>N108</t>
  </si>
  <si>
    <t>PROTECCIÓN MECÁNICA DE INSTALACIÓN DE ANTENAS DE TELEFONIA METROCALL</t>
  </si>
  <si>
    <t>N109</t>
  </si>
  <si>
    <t>DESPROTECCIÓN, REVISIÓN, LIMPIEZA Y PUESTA A PUNTO DE EQUIPOS DE ANTENAS Y ELEMENTOS AUXILIARES</t>
  </si>
  <si>
    <t>N110</t>
  </si>
  <si>
    <t>REVISIÓN COMPLETA DEL ESTADO FINAL DE LAS INSTALACIONES DE TELEFONIA, REALIZACIÓN DE PRUEBAS</t>
  </si>
  <si>
    <t>Metrocall1</t>
  </si>
  <si>
    <t>PASO DE VÍA A PASO DE BÓVEDA. JORNADA 2:30 - 5:00 A.M.</t>
  </si>
  <si>
    <t>Metrocall2</t>
  </si>
  <si>
    <t>PASO DE VÍA EN CENTRO DE ANDÉN (ALIMENTACIÓN) O TÚNEL. JORNADA 2:30 - 5:00 A.M.</t>
  </si>
  <si>
    <t>Total 01.06</t>
  </si>
  <si>
    <t>01.07</t>
  </si>
  <si>
    <t>ACTUACIONES EN INSTALACIONES DE COMUNICACIONES</t>
  </si>
  <si>
    <t>01.07.01</t>
  </si>
  <si>
    <t>PROTECCIÓN DE CABLES EN POZOS O GALERÍAS</t>
  </si>
  <si>
    <t>PROTCABL</t>
  </si>
  <si>
    <t>PROTECCIÓN DE CABLES EN POZOS Y GALERÍAS</t>
  </si>
  <si>
    <t>Total 01.07.01</t>
  </si>
  <si>
    <t>01.07.02</t>
  </si>
  <si>
    <t>CABLES DE COMUNICACIONES</t>
  </si>
  <si>
    <t>01.07.02.01</t>
  </si>
  <si>
    <t>CABLE 168 FIBRAS ÓPTICAS SM</t>
  </si>
  <si>
    <t>SUMINISTRO CABLE 168FO</t>
  </si>
  <si>
    <t>SUMINISTRO 168FO</t>
  </si>
  <si>
    <t>TEND168FO</t>
  </si>
  <si>
    <t>TENDIDO168FO</t>
  </si>
  <si>
    <t>FUSIONES168FO</t>
  </si>
  <si>
    <t>EMPALME POR ARCO DE FUSIÓN</t>
  </si>
  <si>
    <t>DOCSFO</t>
  </si>
  <si>
    <t>DOCUMENTACIÓN 168FO</t>
  </si>
  <si>
    <t>PRB168FO</t>
  </si>
  <si>
    <t>PRUEBAS</t>
  </si>
  <si>
    <t>Total 01.07.02.01</t>
  </si>
  <si>
    <t>01.07.02.02</t>
  </si>
  <si>
    <t>CABLE 64 FIBRAS ÓPTICAS SM</t>
  </si>
  <si>
    <t>SUMINISTRO CABLE 64FO</t>
  </si>
  <si>
    <t>SUMINISTRO 64FO</t>
  </si>
  <si>
    <t>TEND64FO</t>
  </si>
  <si>
    <t>FUSIONES64FO</t>
  </si>
  <si>
    <t>DOCS64FO</t>
  </si>
  <si>
    <t>DOCUMENTACIÓN 64FO</t>
  </si>
  <si>
    <t>PRB64FO</t>
  </si>
  <si>
    <t>Total 01.07.02.02</t>
  </si>
  <si>
    <t>01.07.02.03</t>
  </si>
  <si>
    <t>CABLE MIXTO 16 FO SM + 16 FO MM</t>
  </si>
  <si>
    <t>SUMINISTRO CABLE 16_16FO</t>
  </si>
  <si>
    <t>SUMINISTRO 16_16FO</t>
  </si>
  <si>
    <t>TEND16_16FO</t>
  </si>
  <si>
    <t>TENDIDO16 + 16 FO</t>
  </si>
  <si>
    <t>FUSIONES16_16FO</t>
  </si>
  <si>
    <t>DOCS16_16FO</t>
  </si>
  <si>
    <t>DOCUMENTACIÓN 16 + 16FO</t>
  </si>
  <si>
    <t>PRB16_16FO</t>
  </si>
  <si>
    <t>Total 01.07.02.03</t>
  </si>
  <si>
    <t>01.07.02.04</t>
  </si>
  <si>
    <t>CABLE DE 8 FIBRAS ÓPTICAS MULTIMODO</t>
  </si>
  <si>
    <t>SUMINISTRO 8FOMM</t>
  </si>
  <si>
    <t>M</t>
  </si>
  <si>
    <t>SUMINISTRO CABLE 8FO MM</t>
  </si>
  <si>
    <t>RETRANQUEO Y TENDIDO</t>
  </si>
  <si>
    <t>RETRANQUEO Y TENDIDO 8FO</t>
  </si>
  <si>
    <t>FUSIONES8FO</t>
  </si>
  <si>
    <t>DOC8FO</t>
  </si>
  <si>
    <t>DOCUMENTACIÓN 8 FO</t>
  </si>
  <si>
    <t>PRB8FO</t>
  </si>
  <si>
    <t>Total 01.07.02.04</t>
  </si>
  <si>
    <t>01.07.02.05</t>
  </si>
  <si>
    <t>CABLE MIXTO 8 FO SM + 8 FO MM</t>
  </si>
  <si>
    <t>SUMINISTRO 8_8FO</t>
  </si>
  <si>
    <t>SUMINISTRO 8 + 8 FO</t>
  </si>
  <si>
    <t>TEND8_8FO</t>
  </si>
  <si>
    <t>FUSIONES8_8FO</t>
  </si>
  <si>
    <t>DOCS8_8FO</t>
  </si>
  <si>
    <t>DOCUMENTACIÓN 8 + 8 FO</t>
  </si>
  <si>
    <t>Total 01.07.02.05</t>
  </si>
  <si>
    <t>Total 01.07.02</t>
  </si>
  <si>
    <t>01.07.03</t>
  </si>
  <si>
    <t>EMPALME PROVISIONAL CABLE COMUNICACIONES</t>
  </si>
  <si>
    <t>01.07.03.01</t>
  </si>
  <si>
    <t>Total 01.07.03.01</t>
  </si>
  <si>
    <t>01.07.03.02</t>
  </si>
  <si>
    <t>TORPEDO 64 FO</t>
  </si>
  <si>
    <t>TORPEDO PARA EMPALME 64FO</t>
  </si>
  <si>
    <t>Total 01.07.03.02</t>
  </si>
  <si>
    <t>01.07.03.03</t>
  </si>
  <si>
    <t>Total 01.07.03.03</t>
  </si>
  <si>
    <t>01.07.03.04</t>
  </si>
  <si>
    <t>Total 01.07.03.04</t>
  </si>
  <si>
    <t>01.07.03.05</t>
  </si>
  <si>
    <t>Total 01.07.03.05</t>
  </si>
  <si>
    <t>01.07.03.06</t>
  </si>
  <si>
    <t>REPARACIÓN CABLE RADIANTE DE 1-1/4"</t>
  </si>
  <si>
    <t>REPAR RADIANTE</t>
  </si>
  <si>
    <t>EMPALME DE CABLE RADIANTE</t>
  </si>
  <si>
    <t>PRBRADIANTE</t>
  </si>
  <si>
    <t>PRUEBAS DEL CABLE RADIANTE</t>
  </si>
  <si>
    <t>PRBCOBERTURA</t>
  </si>
  <si>
    <t>PRUEBAS DE COBERTURA VHF</t>
  </si>
  <si>
    <t>SOCUMENTACIÓN</t>
  </si>
  <si>
    <t>DOCUMENTACIÓN SISTEMA RADIANTE</t>
  </si>
  <si>
    <t>Total 01.07.03.06</t>
  </si>
  <si>
    <t>Total 01.07.03</t>
  </si>
  <si>
    <t>Total 01.07</t>
  </si>
  <si>
    <t>01.08</t>
  </si>
  <si>
    <t>ACTUACIONES EN ELEMENTOS DE COLUMNA SECA</t>
  </si>
  <si>
    <t>SUMINISTRO Y COLOCACION DE TAPA Y CERCO DE FUNDICIÓN PARA ARQUETA EXTERIOR.</t>
  </si>
  <si>
    <t>d</t>
  </si>
  <si>
    <t>Total 01.08</t>
  </si>
  <si>
    <t>01.09</t>
  </si>
  <si>
    <t>ANÁLISIS Y RETIRADA MCA</t>
  </si>
  <si>
    <t>VT0200</t>
  </si>
  <si>
    <t>CINTA PLASTICA CONTINUA DE SEÑALIZACIÓN SERIGRAFIADA AMIANTO ENCAPSULADO</t>
  </si>
  <si>
    <t>VT0210</t>
  </si>
  <si>
    <t>INFORME PLAN DE TRABAJO RETIRADA AMIANTO Y GESTIÓN HASTA APROBACIÓN</t>
  </si>
  <si>
    <t>VT0220</t>
  </si>
  <si>
    <t>TOMA DE MUESTRA Y ANÁLISIS DE PRESENCIA DE MCA</t>
  </si>
  <si>
    <t>VT0230</t>
  </si>
  <si>
    <t>INSPECCIÓN DE ELEMENTOS POR PERSONAL CUALIFICADO CON CIERRE DE SERVICIO</t>
  </si>
  <si>
    <t>VT0240</t>
  </si>
  <si>
    <t>INSPECCIÓN DE ELEMENTOS POR PERSONAL CUALIFICADO EN HORARIO NOCTURNO (2:30-5:00)</t>
  </si>
  <si>
    <t>VD0090_B localiz</t>
  </si>
  <si>
    <t>DESGUARNECIDO Y DESGRAVADO LOCALIZADO DE VÍA DOBLE SOBRE BALASTO. CON CIERRE</t>
  </si>
  <si>
    <t>VD0090_B NT</t>
  </si>
  <si>
    <t>DESGUARNECIDO Y DESGRAVADO LOCALIZADO DE VÍA DOBLE SOBRE BALASTO. JORNADA 2:30 - 5:00 A.M.</t>
  </si>
  <si>
    <t>VT0250</t>
  </si>
  <si>
    <t>ENCAPSULAMIENTO DE AMIANTO CON CORCHO PROYECTADO</t>
  </si>
  <si>
    <t>VT0260</t>
  </si>
  <si>
    <t>MEDICIÓN AMBIENTAL EN ENTORNO MCA</t>
  </si>
  <si>
    <t>VT0270</t>
  </si>
  <si>
    <t>ENSAYOS DE IDENTIFICACIÓN DE FIBRAS DE AMIANTO EN MUESTRA AMBIENTAL.</t>
  </si>
  <si>
    <t>VT0280</t>
  </si>
  <si>
    <t>DESMONTAJE DE ELEMENTOS MCA EN SUPERESTRUCTURA DE VÍA. CON CIERRE</t>
  </si>
  <si>
    <t>VT0290</t>
  </si>
  <si>
    <t>DESMONTAJE DE ELEMENTOS MCA EN SUPERESTRUCTURA DE VÍA. JORNADA 2:30 A 5:00 A.M.</t>
  </si>
  <si>
    <t>Total 01.09</t>
  </si>
  <si>
    <t>01.10</t>
  </si>
  <si>
    <t>ACTUACIONES EN SISTEMA DE PESAJE DE TRENES DE TIRSO DE MOLINA</t>
  </si>
  <si>
    <t>N01.08.01</t>
  </si>
  <si>
    <t>SUMINISTRO CARRILES SENSORIZADOS Y TARJETA DEL SISTEMA DE PESAJE</t>
  </si>
  <si>
    <t>N01.08.02</t>
  </si>
  <si>
    <t>MONTAJE Y CALIBRACIÓN DE SISTEMA DE PESAJE</t>
  </si>
  <si>
    <t>Total 01.10</t>
  </si>
  <si>
    <t>Total 01</t>
  </si>
  <si>
    <t>02</t>
  </si>
  <si>
    <t>PROYECTO DE VÍA</t>
  </si>
  <si>
    <t>02.01</t>
  </si>
  <si>
    <t>TRABAJOS PREVIOS</t>
  </si>
  <si>
    <t>VIBR1</t>
  </si>
  <si>
    <t>TOMA DE MEDIDAS DE VIBRACIONES</t>
  </si>
  <si>
    <t>VT0060</t>
  </si>
  <si>
    <t>TOMA DE DATOS AUXILIAR DE DIAGONAL. CON CIERRE</t>
  </si>
  <si>
    <t>VT0070</t>
  </si>
  <si>
    <t>TOMA DE DATOS AUXILIAR DE DIAGONAL. JORNADA 2:30 - 5:00 A.M.</t>
  </si>
  <si>
    <t>VT0080</t>
  </si>
  <si>
    <t>TOMA DE DATOS CON CARRO MEDIDOR. CON CIERRE</t>
  </si>
  <si>
    <t>VT0090</t>
  </si>
  <si>
    <t>TOMA DE DATOS CON CARRO MEDIDOR. JORNADA 2:30 - 5:00 A.M.</t>
  </si>
  <si>
    <t>VM0613</t>
  </si>
  <si>
    <t>MEJORA PREVIA DE LA ALINEACIÓN, ANCHO DE VÍA, NIVELACIÓN Y PERALTE CON CARRO DE VÍA SENCILLA. CON CIERRE</t>
  </si>
  <si>
    <t>VM0612ModifN</t>
  </si>
  <si>
    <t>MEJORA PREVIA DE LA ALINEACIÓN, ANCHO DE VÍA, NIVELACIÓN Y PERALTE CON CARRO DE VÍA SENCILLA. JORNADA 2:30 A 5:00</t>
  </si>
  <si>
    <t>VT0110</t>
  </si>
  <si>
    <t>CALCULO ESTRUCTURAL HUECO/GALERÍA EN TÚNEL PARA MOTORES DE APARATOS DE VÍA</t>
  </si>
  <si>
    <t>N101N</t>
  </si>
  <si>
    <t>LOCALIZACIÓN Y REPLANTEO DE CABLES EN PLATAFORMA. JORNADA 2:30 - 5:00</t>
  </si>
  <si>
    <t>N102</t>
  </si>
  <si>
    <t>PROTECCION DE CABLES EN HASTIAL. CON CIERRE</t>
  </si>
  <si>
    <t>VT0300</t>
  </si>
  <si>
    <t>SUMINISTRO EQUIPO PORTÁTIL MEDIDA GÁLIBO</t>
  </si>
  <si>
    <t>W02A150</t>
  </si>
  <si>
    <t>CARGA, TRANSPORTE Y DESCARGA DE DIAGONAL DE GÁLIBO ESTRECHO Ó DESVÍO ENTRE RECINTOS</t>
  </si>
  <si>
    <t>PA3</t>
  </si>
  <si>
    <t>PARTIDA ALZADA INSTALACIONES. A JUSTIFICAR</t>
  </si>
  <si>
    <t>Total 02.01</t>
  </si>
  <si>
    <t>02.02</t>
  </si>
  <si>
    <t>DESMONTAJES, DESGUARNECIDOS Y DEMOLICIONES</t>
  </si>
  <si>
    <t>02.02.01</t>
  </si>
  <si>
    <t>DESMONTAJE DE APARATOS</t>
  </si>
  <si>
    <t>VD0380</t>
  </si>
  <si>
    <t>DESMONTAJE DIAGONAL DE GÁLIBO ESTRECHO COMPLETA. CON CIERRE</t>
  </si>
  <si>
    <t>Total 02.02.01</t>
  </si>
  <si>
    <t>02.02.02</t>
  </si>
  <si>
    <t>DESMONTAJE DE VÍA</t>
  </si>
  <si>
    <t>VD0200</t>
  </si>
  <si>
    <t>DESMONTAJE DE CARRIL Y JUNTAS DE VÍA DOBLE. CON CIERRE</t>
  </si>
  <si>
    <t>VD0210</t>
  </si>
  <si>
    <t>DESMONTAJE DE CARRIL Y JUNTAS DE VÍA DOBLE. JORNADA 2:30 - 5:00 A.M.</t>
  </si>
  <si>
    <t>VD0180</t>
  </si>
  <si>
    <t>DESMONTAJE DE CARRIL Y JUNTAS EN VÍA CON CONTRACARRIL. CON CIERRE</t>
  </si>
  <si>
    <t>VD0190</t>
  </si>
  <si>
    <t>DESMONTAJE DE CARRIL Y JUNTAS EN VÍA CON CONTRACARRIL. JORNADA 2:30 - 5:00 A.M.</t>
  </si>
  <si>
    <t>VD0220</t>
  </si>
  <si>
    <t>DESMONTAJE DE CONTRACARRIL DE VÍA DOBLE. CON CIERRE</t>
  </si>
  <si>
    <t>VD0230</t>
  </si>
  <si>
    <t>DESMONTAJE DE CONTRACARRIL DE VÍA DOBLE. JORNADA 2:30 - 5:00 A.M.</t>
  </si>
  <si>
    <t>Total 02.02.02</t>
  </si>
  <si>
    <t>02.02.03</t>
  </si>
  <si>
    <t>DEMOLICIONES, DESGUARNECIDOS Y DESGRAVADOS</t>
  </si>
  <si>
    <t>02.02.03.01</t>
  </si>
  <si>
    <t>RENOVACIÓN DE FIJACIONES</t>
  </si>
  <si>
    <t>VD0040</t>
  </si>
  <si>
    <t>CORTE CON DISCO DE SOLERA DE HORMIGÓN. CON CIERRE</t>
  </si>
  <si>
    <t>VD0414</t>
  </si>
  <si>
    <t>EXTRACCIÓN DE TACO ELÁSTICO (DADO Y CAZOLETA). CON CIERRE</t>
  </si>
  <si>
    <t>VD0416</t>
  </si>
  <si>
    <t>EXTRACCIÓN DE TACO ELÁSTICO (DADO Y CAZOLETA). JORNADA 2:30 - 5:00 A.M.</t>
  </si>
  <si>
    <t>N112</t>
  </si>
  <si>
    <t>EXTRACCIÓN DE TACO ELÁSTICO CONJUNTO CARRIL + CC (DADO Y CAZOLETA). CON CIERRE</t>
  </si>
  <si>
    <t>VD0418</t>
  </si>
  <si>
    <t>EXTRACCIÓN DE TACO ELÁSTICO CONJUNTO CARRIL + CC (DADO Y CAZOLETA). JORNADA 2:30 - 5:00 A.M.</t>
  </si>
  <si>
    <t>N113</t>
  </si>
  <si>
    <t>EJECUCIÓN DE PASO DE CABLES. CON CIERRE</t>
  </si>
  <si>
    <t>VD0307</t>
  </si>
  <si>
    <t>DESMONTAJE, PALETIZACIÓN Y TRANSPORTE DE FIJACIÓN. CON CIERRE</t>
  </si>
  <si>
    <t>CP001</t>
  </si>
  <si>
    <t>EXTRACCIÓN/CORTE PERNOS ANCLAJE PLACAS BOTTOM-UP</t>
  </si>
  <si>
    <t>DESPADH</t>
  </si>
  <si>
    <t>PICADO MESETA DE MORTERO EXISTENTE. CON CIERRE</t>
  </si>
  <si>
    <t>Total 02.02.03.01</t>
  </si>
  <si>
    <t>02.02.03.02</t>
  </si>
  <si>
    <t>RENOVACIÓN INTEGRAL PLATAFORMA DE VÍA</t>
  </si>
  <si>
    <t>VD0340</t>
  </si>
  <si>
    <t>DESMONTAJE DE TRAVIESA DE MADERA. CON CIERRE</t>
  </si>
  <si>
    <t>VD0085</t>
  </si>
  <si>
    <t>DESGUARNECIDO Y DESGRAVADO DE VÍA DOBLE SOBRE BALASTO SIN TRAVIESAS. CON CIERRE</t>
  </si>
  <si>
    <t>N111</t>
  </si>
  <si>
    <t>m3</t>
  </si>
  <si>
    <t>DEMOLICIÓN DE BALASTO COMPACTADO POR MEDIOS MECANICOS Y MANUALES . CON CIERRE</t>
  </si>
  <si>
    <t>VD0100</t>
  </si>
  <si>
    <t>DESGUARNECIDO Y DESGRAVADO DE VÍA DOBLE SOBRE BALASTO. JORNADA 2:30 - 5:00 A.M.</t>
  </si>
  <si>
    <t>VD0081</t>
  </si>
  <si>
    <t>DEMOLICIÓN DE BALASTO COMPACTADO POR MEDIOS MECANICOS Y MANUALES . JORNADA 2:30 - 5:00 A.M.</t>
  </si>
  <si>
    <t>VD0440</t>
  </si>
  <si>
    <t>NICHO EN HASTIAL DE TÚNEL PARA MOTOR DE APARATO DE VÍA. CON CIERRE</t>
  </si>
  <si>
    <t>VD0450</t>
  </si>
  <si>
    <t>NICHO EN HASTIAL DE TÚNEL PARA MOTOR DE APARATO DE VÍA. JORNADA 2:30 - 5:00 A.M.</t>
  </si>
  <si>
    <t>VD0070</t>
  </si>
  <si>
    <t>DEMOLICIÓN Y DESGRAVADO LOSAS Y SOLERAS HORMIGÓN CON P.P. DE TACOS. CON CIERRE</t>
  </si>
  <si>
    <t>VD0110</t>
  </si>
  <si>
    <t>DESMONTAJE ARQUETA DE SEÑALIZACIÓN. CON CIERRE</t>
  </si>
  <si>
    <t>VD0111</t>
  </si>
  <si>
    <t>DESMONTAJE ARQUETA DE SEÑALIZACIÓN Y RELLENO DE HUECO. CON CIERRE</t>
  </si>
  <si>
    <t>VD0541</t>
  </si>
  <si>
    <t>TRANSPORTE, CARGA E IZADO DE ESCOMBROS SOBRE CONTENEDOR DE HASTA 6 m3. CON CIERRE</t>
  </si>
  <si>
    <t>VD0540</t>
  </si>
  <si>
    <t>RETIRADA, CARGA Y TRANSPORTE DE ESCOMBROS A DEPÓSITO. CON CIERRE</t>
  </si>
  <si>
    <t>VD0550</t>
  </si>
  <si>
    <t>RETIRADA, CARGA Y TRANSPORTE DE ESCOMBROS A DEPÓSITO. JORNADA 2:30 - 5:00 A.M.</t>
  </si>
  <si>
    <t>VC0220</t>
  </si>
  <si>
    <t>CARGA, TRANSPORTE Y DESCARGA DE TRAVIESAS DE MADERA. CON CIERRE</t>
  </si>
  <si>
    <t>Total 02.02.03.02</t>
  </si>
  <si>
    <t>Total 02.02.03</t>
  </si>
  <si>
    <t>02.02.04</t>
  </si>
  <si>
    <t>DESMONTAJE DE OTROS ELEMENTOS</t>
  </si>
  <si>
    <t>VD0270</t>
  </si>
  <si>
    <t>DESMONTAJE DE ENGRASADOR. CON CIERRE</t>
  </si>
  <si>
    <t>VD0280</t>
  </si>
  <si>
    <t>DESMONTAJE DE ENGRASADOR. JORNADA 2:30 - 5:00 A.M.</t>
  </si>
  <si>
    <t>PA4</t>
  </si>
  <si>
    <t>PARTIDA ALZADA A JUSTIFICAR PARA ACTUACIONES/MATERIALES ADICIONALES</t>
  </si>
  <si>
    <t>Total 02.02.04</t>
  </si>
  <si>
    <t>Total 02.02</t>
  </si>
  <si>
    <t>02.03</t>
  </si>
  <si>
    <t>MONTAJE DE VÍA Y FORMACIÓN DE PLATAFORMA</t>
  </si>
  <si>
    <t>02.03.01</t>
  </si>
  <si>
    <t>MONTAJE DE VÍA, APARATOS Y ELEMENTOS AUXILIARES</t>
  </si>
  <si>
    <t>02.03.01.01</t>
  </si>
  <si>
    <t>MONTAJE DE APARATOS DE VÍA</t>
  </si>
  <si>
    <t>VM0770</t>
  </si>
  <si>
    <t>MONTAJE DE DIAGONAL ELÁSTICA PARA ENTREVÍA DE 1400MM. CON CIERRE</t>
  </si>
  <si>
    <t>VC0140</t>
  </si>
  <si>
    <t>CARGA, TRANSPORTE Y DESCARGA DE DIAGONAL DE GÁLIBO ESTRECHO. JORNADA 2:30 - 5:00 A.M.</t>
  </si>
  <si>
    <t>VC0130</t>
  </si>
  <si>
    <t>CARGA, TRANSPORTE Y DESCARGA DE DIAGONAL DE GÁLIBO ESTRECHO. CON CIERRE</t>
  </si>
  <si>
    <t>VCONDENA</t>
  </si>
  <si>
    <t>SUMINISTRO Y MONTAJE PIEZA DE CONDENA DE AGUJAS EN ADV</t>
  </si>
  <si>
    <t>VCONDENA2</t>
  </si>
  <si>
    <t>DESMONTAJE PIEZA DE CONDENA DE AGUJAS EN ADV</t>
  </si>
  <si>
    <t>Total 02.03.01.01</t>
  </si>
  <si>
    <t>02.03.01.02</t>
  </si>
  <si>
    <t>MONTAJE DE VÍA</t>
  </si>
  <si>
    <t>AV0030L</t>
  </si>
  <si>
    <t>SUMINISTRO DE CARRIL 54E1</t>
  </si>
  <si>
    <t>VM1080B</t>
  </si>
  <si>
    <t>MONTAJE Y ENGRAPADO DE CARRIL DE VÍA DOBLE SIN TALADROS. CON CIERRE</t>
  </si>
  <si>
    <t>VM1090B</t>
  </si>
  <si>
    <t>MONTAJE Y ENGRAPADO DE CARRIL DE VÍA DOBLE SIN TALADROS. JORNADA 2:30 - 5:00 A.M.</t>
  </si>
  <si>
    <t>VM1060B</t>
  </si>
  <si>
    <t>MONTAJE Y ENGRAPADO DE CARRIL EN VÍA  CON CONTRACARRIL SIN TALADROS. CON CIERRE</t>
  </si>
  <si>
    <t>VM1070B</t>
  </si>
  <si>
    <t>MONTAJE Y ENGRAPADO DE CARRIL EN VÍA CON CONTRACARRIL SIN TALADROS. JORNADA 2:30 - 5:00 A.M.</t>
  </si>
  <si>
    <t>VM0490</t>
  </si>
  <si>
    <t>ENCOFRADO BAJO CARRIL EN UNIONES Y SOLDADURAS</t>
  </si>
  <si>
    <t>AV0130</t>
  </si>
  <si>
    <t>SUMINISTRO JA DE 6 M, TIPO IVG DE 30º, PARA CARRIL 54E1</t>
  </si>
  <si>
    <t>VM1000</t>
  </si>
  <si>
    <t>MONTAJE JA DE 6 M, TIPO IVG DE 30º, PARA CARRIL 54 O 60E1. CON CIERRE</t>
  </si>
  <si>
    <t>VM0310</t>
  </si>
  <si>
    <t>CONEXIONADO DE CARRIL O JA PARA SEÑALES. CON CIERRE</t>
  </si>
  <si>
    <t>VM0320</t>
  </si>
  <si>
    <t>CONEXIONADO DE CARRIL O JA PARA SEÑALES. JORNADA 2:30 - 5:00 A.M.</t>
  </si>
  <si>
    <t>VC0150</t>
  </si>
  <si>
    <t>CARGA, TRANSPORTE Y DESCARGA DE JUNTAS Y CARRIL EN VÍA DOBLE. CON CIERRE</t>
  </si>
  <si>
    <t>VC0160</t>
  </si>
  <si>
    <t>CARGA, TRANSPORTE Y DESCARGA DE JUNTAS Y CARRIL EN VÍA DOBLE. JORNADA 2:30 - 5:00 A.M.</t>
  </si>
  <si>
    <t>AV0020NL</t>
  </si>
  <si>
    <t>SUMINISTRO CONTRACARRIL TIPO UIC33 (33 E1)</t>
  </si>
  <si>
    <t>VM0670</t>
  </si>
  <si>
    <t>MONTAJE CONTRACARRIL TIPO UIC33 (33 E1). CON CIERRE</t>
  </si>
  <si>
    <t>VM0680</t>
  </si>
  <si>
    <t>MONTAJE CONTRACARRIL TIPO UIC33 (33 E1) DE VÍA DOBLE. JORNADA 2:30 - 5:00 A.M.</t>
  </si>
  <si>
    <t>VC0010</t>
  </si>
  <si>
    <t>CARGA, TRANSPORTE Y DESCARGA CONTRACARRIL EN VÍA DOBLE. CON CIERRE</t>
  </si>
  <si>
    <t>VC0020</t>
  </si>
  <si>
    <t>CARGA, TRANSPORTE Y DESCARGA CONTRACARRIL EN VÍA DOBLE. JORNADA 2:30 - 5:00 A.M.</t>
  </si>
  <si>
    <t>PA9</t>
  </si>
  <si>
    <t>PARTIDA ALZADA MODIFICACIÓN DE LOS SISTEMAS DE VÍA</t>
  </si>
  <si>
    <t>Total 02.03.01.02</t>
  </si>
  <si>
    <t>02.03.01.03</t>
  </si>
  <si>
    <t>MONTAJE DE ELEMENTOS DE SUJECIÓN</t>
  </si>
  <si>
    <t>02.03.01.03.01</t>
  </si>
  <si>
    <t>AV0265</t>
  </si>
  <si>
    <t>SUMINISTRO PLACA DE ALTA ATENUACIÓN DE VIBRACIONES PARA CARRIL 54E1 PARA HORMIGONADO (MONTAJE TOP-DOWN)</t>
  </si>
  <si>
    <t>AV0260</t>
  </si>
  <si>
    <t>SUMINISTRO PLACA DE FIJACIÓN DIRECTA ADHERIZADA PARA CARRIL 54E1 PARA MONTAJE TOP-DOWN</t>
  </si>
  <si>
    <t>AV0211</t>
  </si>
  <si>
    <t>SUMINISTRO PLACA DE FIJACIÓN DIRECTA CONJUNTA CARRIL CON CONTRACARRIL MONTAJE TOP-DOWN</t>
  </si>
  <si>
    <t>AV0212</t>
  </si>
  <si>
    <t>SUMINISTRO PLACA DE ALTA ATENUACIÓN DE VIBRAC. CONJUNTA CARRIL CON CONTRACARRIL MONTAJE TOP-DOWN</t>
  </si>
  <si>
    <t>VM0855</t>
  </si>
  <si>
    <t>MONTAJE DE PLACA DE ALTA ATENUACIÓN DE VIBRACIONES PARA HORMIGONADO (MONTAJE TOP-DOWN). CON CIERRE</t>
  </si>
  <si>
    <t>VM0865</t>
  </si>
  <si>
    <t>MONTAJE DE PLACA DE ALTA ATENUACIÓN DE VIBRACIONES PARA HORMIGONADO (MONTAJE TOP-DOWN). JORNADA 2:30 - 5:00 A.M.</t>
  </si>
  <si>
    <t>VM0850C</t>
  </si>
  <si>
    <t>MONTAJE DE PLACA ADH PARA HORMIGONADO (MONTAJE TOP-DOWN). CON CIERRE</t>
  </si>
  <si>
    <t>VM0860C</t>
  </si>
  <si>
    <t>MONTAJE DE PLACA ADH PARA HORMIGONADO (MONTAJE TOP-DOWN). JORNADA 2:30 - 5:00 A.M.</t>
  </si>
  <si>
    <t>VM0911</t>
  </si>
  <si>
    <t>MONTAJE DE PLACA PARA CARRIL Y CONTRACARRIL PARA HORMIGONADO (MONTAJE TOP-DOWN). CON CIERRE</t>
  </si>
  <si>
    <t>VM0921</t>
  </si>
  <si>
    <t>MONTAJE DE PLACA PARA CARRIL Y CONTRACARRIL PARA HORMIGONADO (MONTAJE TOP-DOWN). JORNADA 2:30 - 5:00 A.M.</t>
  </si>
  <si>
    <t>VM0912</t>
  </si>
  <si>
    <t>MONTAJE DE PLACA ALTA ATENUACIÓN VIBR. PARA CARRIL Y CC PARA HORMIGONADO (TOP-DOWN). CON CIERRE</t>
  </si>
  <si>
    <t>VM0921C</t>
  </si>
  <si>
    <t>MONTAJE DE PLACA  ALTA ATENUACIÓN VIBR. PARA CARRIL Y CONTRACARRIL PARA HORMIGONADO (MONTAJE TOP-DOWN). JORNADA 2:30 - 5:00 A.M.</t>
  </si>
  <si>
    <t>Total 02.03.01.03.01</t>
  </si>
  <si>
    <t>02.03.01.03.02</t>
  </si>
  <si>
    <t>AV0275</t>
  </si>
  <si>
    <t>SUMINISTRO PLACA DE ALTA ATENUACIÓN DE VIBRACIONES PARA CARRIL 54E1 PARA MONTAJE BOTTOM-UP</t>
  </si>
  <si>
    <t>AV0270</t>
  </si>
  <si>
    <t>SUMINISTRO PLACA DE FIJACIÓN DIRECTA ADHERIZADA PARA CARRIL 54E1 PARA MONTAJE BOTTOM-UP</t>
  </si>
  <si>
    <t>AV0213</t>
  </si>
  <si>
    <t>SUMINISTRO PLACA DE ALTA ATENUACIÓN DE VIBRAC. CONJUNTA CARRIL CON CONTRACARRIL MONTAJE BOTTOM-UP</t>
  </si>
  <si>
    <t>AV0300</t>
  </si>
  <si>
    <t>SUMINISTRO PLACA EXENTA DE FIJACIÓN DIRECTA PARA CONTRACARRIL</t>
  </si>
  <si>
    <t>VM0029</t>
  </si>
  <si>
    <t>PREPARACIÓN DE SUELO, FORMACIÓN DE DADO Y MONTAJE DE PLACA DE ALTA ATENUACIÓN DE VIBRACIONES. (BOTTOM-UP). CON CIERRE</t>
  </si>
  <si>
    <t>VM0028</t>
  </si>
  <si>
    <t>PREPARACIÓN DE SUELO, FORMACIÓN DE DADO Y MONTAJE DE PLACA DE ALTA ATENUAC DE VIBRACIONES. (BOTTOM-UP).  2:30 A 5:00 A.M.</t>
  </si>
  <si>
    <t>VM0024</t>
  </si>
  <si>
    <t>PREPARACIÓN DE SUELO, FORMACIÓN DE DADO Y MONTAJE DE PLACA ADH . (BOTTOM-UP). CON CIERRE</t>
  </si>
  <si>
    <t>VM0023</t>
  </si>
  <si>
    <t>PREPARACIÓN DE SUELO, FORMACIÓN DE DADO Y MONTAJE DE PLACA ADH . (BOTTOM-UP).  2:30 A 5:00 A.M.</t>
  </si>
  <si>
    <t>VM0022</t>
  </si>
  <si>
    <t>PREPARACIÓN DE SUELO, FORMACIÓN DE DADO Y MONTAJE DE PLACA CONJUNTA ADH CARRIL+CONTRACARRIL (BOTTOM-UP). CON CIERRE</t>
  </si>
  <si>
    <t>VM1740B</t>
  </si>
  <si>
    <t>PREPARACIÓN DE SUELO, FORMACIÓN DE DADO Y MONTAJE DE PLACA CONJUNTA AAVIBRACIONES CARRIL+CONTRACARRIL (BOTTOM-UP). CON CIERRE</t>
  </si>
  <si>
    <t>VM1730B</t>
  </si>
  <si>
    <t>PREPARACIÓN DE SUELO, FORMACIÓN DE DADO Y MONTAJE DE PLACA  CONJUNTA AAVIBRACIONES CARRIL+CONTRACARRIL. JORNADA 2:30-5:00 A.M.</t>
  </si>
  <si>
    <t>VM1780</t>
  </si>
  <si>
    <t>PREPARACIÓN DE SUELO, FORMACIÓN DE DADO Y MONTAJE DE PLACA EXENTA PARA CC. CON CIERRE</t>
  </si>
  <si>
    <t>VM1770</t>
  </si>
  <si>
    <t>PREPARACIÓN DE SUELO, FORMACIÓN DE DADO Y MONTAJE DE PLACA EXENTA  PARA CC. JORNADA 2:30 -5:00 A.M.</t>
  </si>
  <si>
    <t>N117</t>
  </si>
  <si>
    <t>PICADO, ARMADO Y HORMIG. DE CUNA PARA ADAPTACIÓN DE LA PLACA CONJUNTA CARRIL+CC EN ZONA DE CUNA.  CON CIERRE</t>
  </si>
  <si>
    <t>VD0480</t>
  </si>
  <si>
    <t>REBAJE DE LA PLATAFORMA PARA ALOJAR PLACA. CON CIERRE</t>
  </si>
  <si>
    <t>VD0490</t>
  </si>
  <si>
    <t>REBAJE DE LA PLATAFORMA PARA ALOJAR PLACA. JORNADA 2:30 - 5:00 A.M.</t>
  </si>
  <si>
    <t>Total 02.03.01.03.02</t>
  </si>
  <si>
    <t>02.03.01.03.03</t>
  </si>
  <si>
    <t>CARGA, TRANSPORTE Y DESCARGA</t>
  </si>
  <si>
    <t>VC0180</t>
  </si>
  <si>
    <t>CARGA, TRANSPORTE Y DESCARGA DE TACOS/PLACAS EN VÍA DOBLE. CON CIERRE</t>
  </si>
  <si>
    <t>VC0190</t>
  </si>
  <si>
    <t>CARGA, TRANSPORTE Y DESCARGA DE TACOS/PLACAS EN VÍA DOBLE. JORNADA 2:30 - 5:00 A.M.</t>
  </si>
  <si>
    <t>Total 02.03.01.03.03</t>
  </si>
  <si>
    <t>Total 02.03.01.03</t>
  </si>
  <si>
    <t>02.03.01.04</t>
  </si>
  <si>
    <t>OTROS ELEMENTOS</t>
  </si>
  <si>
    <t>N400</t>
  </si>
  <si>
    <t>SUMINISTRO Y MONTAJE DE TUBO CORRUGADO Ø 90 MM. CON CIERRE</t>
  </si>
  <si>
    <t>N401</t>
  </si>
  <si>
    <t>SUMINISTRO Y MONTAJE DE TUBO CORRUGADO Ø 110 MM. CON CIERRE</t>
  </si>
  <si>
    <t>VM0810</t>
  </si>
  <si>
    <t>MONTAJE DE ENGRASADOR. CON CIERRE</t>
  </si>
  <si>
    <t>VM0820</t>
  </si>
  <si>
    <t>MONTAJE DE ENGRASADOR. JORNADA 2:30 - 5:00 A.M.</t>
  </si>
  <si>
    <t>Total 02.03.01.04</t>
  </si>
  <si>
    <t>Total 02.03.01</t>
  </si>
  <si>
    <t>02.03.02</t>
  </si>
  <si>
    <t>TRATAMIENTO ANTIVIBRATORIO</t>
  </si>
  <si>
    <t>AV0330</t>
  </si>
  <si>
    <t>SUMINISTRO DE MANTA ELASTOMÉRICA SYLOMER O EQUIVALENTE DE 2,5 CM DE ESPESOR</t>
  </si>
  <si>
    <t>VM0825</t>
  </si>
  <si>
    <t>MONTAJE DE MANTA ELASTOMÉRICA EN CONTRABÓVEDA. CON CIERRE</t>
  </si>
  <si>
    <t>VM0010</t>
  </si>
  <si>
    <t>ACERO CORRUGADO PARA TRAT. ANTIVIBRATORIO CONTRABÓVEDA. CON CIERRE</t>
  </si>
  <si>
    <t>N118</t>
  </si>
  <si>
    <t>REGULARIZACIÓN DE CONTRABOVEDA PARA ADAPTACIÓN DE MANTA. CON CIERRE</t>
  </si>
  <si>
    <t>Total 02.03.02</t>
  </si>
  <si>
    <t>02.03.03</t>
  </si>
  <si>
    <t>SOLDADURAS</t>
  </si>
  <si>
    <t>VM0430</t>
  </si>
  <si>
    <t>EJECUCIÓN DE SOLDADURA ALUMINOTÉRMICA EN CARRIL 54E1 O 60E1. CON CIERRE</t>
  </si>
  <si>
    <t>VM0440</t>
  </si>
  <si>
    <t>EJECUCIÓN DE SOLDADURA ALUMINOTÉRMICA EN CARRIL 54E1 O 60E1. JORNADA 2:30 - 5:00 A.M.</t>
  </si>
  <si>
    <t>VM0450</t>
  </si>
  <si>
    <t>EJECUCIÓN DE SOLDADURA ALUMINOTÉRMICA EN CARRIL CON CC O INTERNA DE APARATOS DE VÍA. CON CIERRE</t>
  </si>
  <si>
    <t>VM0460</t>
  </si>
  <si>
    <t>EJECUCIÓN DE SOLDADURA ALUMINOTÉRMICA EN CARRIL CON CC O INTERNA DE APARATOS DE VÍA. JORNADA 2:30 - 5:00 A.M.</t>
  </si>
  <si>
    <t>VM0470</t>
  </si>
  <si>
    <t>EJECUCIÓN DE SOLDADURA ELÉCTRICA EN CARRIL. DIURNO EN DEPÓSITO</t>
  </si>
  <si>
    <t>VM0471</t>
  </si>
  <si>
    <t>EJECUCIÓN DE SOLDADURA ELÉCTRICA EN CARRIL EN TÚNEL. DIURNO</t>
  </si>
  <si>
    <t>VM0480</t>
  </si>
  <si>
    <t>EJECUCIÓN DE SOLDADURA ELÉCTRICA EN CARRIL EN TÚNEL. JORNADA 2:30 - 5:00 A.M.</t>
  </si>
  <si>
    <t>VM0461</t>
  </si>
  <si>
    <t>EJECUCIÓN DE SOLDADURA ALUMINOTÉRMICA EN CARRIL ENDURECIDO R350HT CON CC O INTERNA DE APARATOS DE VÍA. JORNADA 2:30 - 5:00 A.M.</t>
  </si>
  <si>
    <t>VB0010B</t>
  </si>
  <si>
    <t>LIBERACIÓN DE TENSIONES MEDIANTE TENSORES HIDRÁULICOS.</t>
  </si>
  <si>
    <t>Total 02.03.03</t>
  </si>
  <si>
    <t>02.03.04</t>
  </si>
  <si>
    <t>SANEAMIENTO Y DRENAJE</t>
  </si>
  <si>
    <t>02.03.04.01</t>
  </si>
  <si>
    <t>N119</t>
  </si>
  <si>
    <t>SUMINISTRO DE REJILLA METÁLICA DE 1000X300 MM PARA CANAL CENTRAL.</t>
  </si>
  <si>
    <t>N120</t>
  </si>
  <si>
    <t>MONTAJE DE REJILLA METÁLICA PARA CANAL CENTRAL CON CERCO. CON CIERRE</t>
  </si>
  <si>
    <t>N121</t>
  </si>
  <si>
    <t>CONTRUCCIÓN DE FONDO DE CANAL CENTRAL.</t>
  </si>
  <si>
    <t>VI0050</t>
  </si>
  <si>
    <t>EJECUCIÓN ARQUETA DE PASO, A HORMIGONAR. CON CIERRE</t>
  </si>
  <si>
    <t>N122</t>
  </si>
  <si>
    <t>DRENAJE SUBTERRÁNEO Y REGULACIÓN DE CONTRABOVEDA. CON CIERRE</t>
  </si>
  <si>
    <t>VS0040</t>
  </si>
  <si>
    <t>DRENAJE SUBTERRÁNEO Y REGULACIÓN DE CONTRABOVEDA. JORNADA 2:30 - 5:00</t>
  </si>
  <si>
    <t>N123</t>
  </si>
  <si>
    <t>PROTECCIÓN DE ACOMETIDAS EN ARQUETAS QUE VIERTEN A RED DE ALCANTARILLADO EXTERIOR. CON CIERRE</t>
  </si>
  <si>
    <t>VS0180</t>
  </si>
  <si>
    <t>IMPERMEABILIZACION CANAL CENTRAL. JORNADA 2:30 - 5:00</t>
  </si>
  <si>
    <t>N124</t>
  </si>
  <si>
    <t>IMPERMEABILIZACION CANAL CENTRAL. CON CIERRE</t>
  </si>
  <si>
    <t>PA6</t>
  </si>
  <si>
    <t>PARTIDA ALZADA PARA CORRECIÓN DEL DRENAJE. A JUSTIFICAR</t>
  </si>
  <si>
    <t>Total 02.03.04.01</t>
  </si>
  <si>
    <t>02.03.04.02</t>
  </si>
  <si>
    <t>N125</t>
  </si>
  <si>
    <t>SUMINISTRO DE REJILLA METÁLICA DE 1000X250 MM PARA CANAL CENTRAL.</t>
  </si>
  <si>
    <t>N126</t>
  </si>
  <si>
    <t>MONTAJE DE REJILLA METÁLICA PARA CANAL CENTRAL SIN CERCO. CON CIERRE</t>
  </si>
  <si>
    <t>VS0120</t>
  </si>
  <si>
    <t>MONTAJE DE REJILLA METÁLICA PARA CANAL CENTRAL CON CERCO. JORNADA 2:30 - 5:00</t>
  </si>
  <si>
    <t>N130</t>
  </si>
  <si>
    <t>REPARACION DE CANAL DE DRENAJE DE ENTREVÍA S/TRAMEX. CON CIERRE</t>
  </si>
  <si>
    <t>N131</t>
  </si>
  <si>
    <t>RENOVACIÓN DE CERCO ANGULAR DE LA CANAL CENTRAL. CON CIERRE</t>
  </si>
  <si>
    <t>VI0070</t>
  </si>
  <si>
    <t>EJECUCIÓN ARQUETA DE PASO, CON PICADO DE PLATAFORMA. CON CIERRE</t>
  </si>
  <si>
    <t>VM1330_modif</t>
  </si>
  <si>
    <t>REUBICACIÓN DRENAJE TRANSVERSAL DE LA ZONA DE OBRA. CON CIERRE</t>
  </si>
  <si>
    <t>VS0310</t>
  </si>
  <si>
    <t>ENSANCHE Y PROFUNDIZACIÓN DE CANALES LONGITUDINALES Y TRANSVERSALES. CON CIERRE.</t>
  </si>
  <si>
    <t>N133</t>
  </si>
  <si>
    <t>TAPAS DE ARQUETA O TRAMEX CANAL DE ENTREVÍA &lt;0,5 M2. CON CIERRE.</t>
  </si>
  <si>
    <t>Total 02.03.04.02</t>
  </si>
  <si>
    <t>Total 02.03.04</t>
  </si>
  <si>
    <t>02.03.05</t>
  </si>
  <si>
    <t>HORMIGONADO</t>
  </si>
  <si>
    <t>VM0530</t>
  </si>
  <si>
    <t>HORMIGÓN HA / HM-25/20/B/XC3 ó HA / HM-25/20/F/XC3 DE CENTRAL CON BOMBEO ESTAC. EN VÍA DOBLE. CON CIERRE</t>
  </si>
  <si>
    <t>VM0532</t>
  </si>
  <si>
    <t>HORMIGÓN HMF-35/P-1,5-1/F/20-60/XC3 DE CENTRAL CON BOMBEO ESTAC. CON FIBRAS POLIPROPILENO. CON CIERRE</t>
  </si>
  <si>
    <t>VM0540</t>
  </si>
  <si>
    <t>HORMIGÓN HA / HM-25/20/B/XC3 O HA / HM-25/20/F/XC3 DE CENTRAL CON BOMBEO ESTAC. EN VÍA DOBLE. JORNADA 2:30 - 5:00 A.M.</t>
  </si>
  <si>
    <t>VM0545</t>
  </si>
  <si>
    <t>HORMIGÓN HA-35/B/20/XA2, CON CEMENTO SR DE CENTRAL CON BOMBEO. CON CIERRE</t>
  </si>
  <si>
    <t>VM0546</t>
  </si>
  <si>
    <t>HORMIGÓN HMF-35/P-1,5-1/F/20-60/XC3+XA2, CON CEMENTO SR DE CENTRAL CON BOMBEO. CON CIERRE</t>
  </si>
  <si>
    <t>Total 02.03.05</t>
  </si>
  <si>
    <t>02.03.06</t>
  </si>
  <si>
    <t>ALINEACIÓN Y NIVELACIÓN</t>
  </si>
  <si>
    <t>VM0130</t>
  </si>
  <si>
    <t>ALINEACIÓN Y NIVELACIÓN AUXILIAR DE DIAGONAL. CON CIERRE</t>
  </si>
  <si>
    <t>VM0151</t>
  </si>
  <si>
    <t>ALINEACIÓN Y NIVELACIÓN CON CARRO DE VÍA SENCILLA Y PLACAS A 0,60 m CON CIERRE</t>
  </si>
  <si>
    <t>VM0161</t>
  </si>
  <si>
    <t>ALINEACIÓN Y NIVELACIÓN CON CARRO DE VÍA SENCILLA Y PLACAS A 0,60 M. JORNADA 2:30 - 5:00 A.M.</t>
  </si>
  <si>
    <t>VM0171</t>
  </si>
  <si>
    <t>ALINEACIÓN, NIVELACIÓN Y FLECHADO CON CARRO, DE VÍA CON CC Y PLACAS A 0,60 M, VÍA EN PLACA. CON CIERRE</t>
  </si>
  <si>
    <t>VM0181</t>
  </si>
  <si>
    <t>ALINEACIÓN, NIVELACIÓN Y FLECHADO CON CARRO, DE VÍA CON CC Y PLACAS A 0,60 M. VÍA EN PLACA. JORNADA 2:30 - 5:00 A.M.</t>
  </si>
  <si>
    <t>PA5</t>
  </si>
  <si>
    <t>PARTIDA ALZADA CORRECCIÓN Y ADECUACIÓN ADV Y CARRIL. A JUSTIFICAR</t>
  </si>
  <si>
    <t>Total 02.03.06</t>
  </si>
  <si>
    <t>02.03.07</t>
  </si>
  <si>
    <t>ACTUACIONES AUXILIARES EN INFRAESTRUCTURA</t>
  </si>
  <si>
    <t>FRESCARR</t>
  </si>
  <si>
    <t>FRESADO SUPERFICIAL DE CARRIL</t>
  </si>
  <si>
    <t>VM1170</t>
  </si>
  <si>
    <t>PLACA KILOMÉTRICA POR DECÁMETROS CON DESLIZADERA DE NIVELACIÓN. CON CIERRE</t>
  </si>
  <si>
    <t>N127</t>
  </si>
  <si>
    <t>PICADO DE CONTRABOVEDA Y REMATE CON MORTERO ALTA RESISTENCIA. CON CIERRE</t>
  </si>
  <si>
    <t>VS1080</t>
  </si>
  <si>
    <t>PICADO DE CONTRABOVEDA Y REMATE CON MORTERO ALTA RESISTENCIA. JORNADA 2:30 - 5:00</t>
  </si>
  <si>
    <t>N128</t>
  </si>
  <si>
    <t>REPARACIÓN DE LOSA CON MORTERO ALTA RESISTENCIA. CON CIERRE</t>
  </si>
  <si>
    <t>N136</t>
  </si>
  <si>
    <t>ROZADO DE HASTIAL DEL TUNEL Y ENFOSCADO. CON CIERRE</t>
  </si>
  <si>
    <t>VS1100</t>
  </si>
  <si>
    <t>ROZADO DE HASTIAL DEL TUNEL Y ENFOSCADO. JORNADA 2:30 - 5:00</t>
  </si>
  <si>
    <t>Hdren</t>
  </si>
  <si>
    <t>HORMIGÓN POROSO DRENANTE HM-20 EN BASE DE HASTIAL</t>
  </si>
  <si>
    <t>PA7</t>
  </si>
  <si>
    <t>PARTIDA ALZADA ZONAS ADYACENTES A LA OBRA. A JUSTIFICAR</t>
  </si>
  <si>
    <t>PA8</t>
  </si>
  <si>
    <t>PARTIDA ALZADA ROZADO, SANEO O REFUERZO DEL TÚNEL. A JUSTIFICAR</t>
  </si>
  <si>
    <t>Total 02.03.07</t>
  </si>
  <si>
    <t>Total 02.03</t>
  </si>
  <si>
    <t>02.04</t>
  </si>
  <si>
    <t>LIMPIEZA Y DESATRANCOS</t>
  </si>
  <si>
    <t>VL0010</t>
  </si>
  <si>
    <t>DESATRANCO/LIMPIEZA DE ARQUETAS Y CANALES. CON CIERRE</t>
  </si>
  <si>
    <t>VL0026</t>
  </si>
  <si>
    <t>DESATRANCO/LIMPIEZA DE DRENAJE SUBTERRÁNEO. CON CIERRE</t>
  </si>
  <si>
    <t>VL0080</t>
  </si>
  <si>
    <t>LIMPIEZA DE PLACAS DE KILOMETRAJE/ PIQUETES O SIMILARES. CON CIERRE</t>
  </si>
  <si>
    <t>VL0110</t>
  </si>
  <si>
    <t>LIMPIEZA FINAL DE LA ZONA DE OBRAS. CON CIERRE</t>
  </si>
  <si>
    <t>VL0120</t>
  </si>
  <si>
    <t>LIMPIEZA FINAL DE LA ZONA DE OBRAS. JORNADA 2:30 - 5:00 A.M.</t>
  </si>
  <si>
    <t>N137B</t>
  </si>
  <si>
    <t>LIMPIEZA FINAL DE LAS ESTACIONES.</t>
  </si>
  <si>
    <t>Total 02.04</t>
  </si>
  <si>
    <t>Total 02</t>
  </si>
  <si>
    <t>03</t>
  </si>
  <si>
    <t>OBRA CIVIL</t>
  </si>
  <si>
    <t>03.01</t>
  </si>
  <si>
    <t>ADECUACIÓN BORDE DE ANDÉN ESTACIONES</t>
  </si>
  <si>
    <t>TOP01</t>
  </si>
  <si>
    <t>TOPOGRAFÍA Y REPLANTEOS</t>
  </si>
  <si>
    <t>ED0170</t>
  </si>
  <si>
    <t>DESMONTAJE DE CARTEL DE AVISOS METÁLICO. (NOCTURNO)</t>
  </si>
  <si>
    <t>MONCAR</t>
  </si>
  <si>
    <t>MONTAJE DE CARTEL DE AVISOS METÁLICO. (NOCTURNO)</t>
  </si>
  <si>
    <t>ED0120</t>
  </si>
  <si>
    <t>DESMONTAJE DE BARANDILLA. (NOCTURNO)</t>
  </si>
  <si>
    <t>MONBAR</t>
  </si>
  <si>
    <t>MONTAJE DE BARANDILLA. (NOCTURNO)</t>
  </si>
  <si>
    <t>ED0330</t>
  </si>
  <si>
    <t>DESMONTAJE DE ESPEJO DE PIÑÓN. (NOCTURNO)</t>
  </si>
  <si>
    <t>EK0150</t>
  </si>
  <si>
    <t>MONTAJE DE ESPEJO DE PIÑÓN, NOCTURNO</t>
  </si>
  <si>
    <t>EGC0020</t>
  </si>
  <si>
    <t>CORTE DE PAVIMENTO DE TERRAZO O BALDOSA CON RADIAL (NOCTURNO)</t>
  </si>
  <si>
    <t>EGC0040</t>
  </si>
  <si>
    <t>DEMOLICIÓN DE SOLADO DE PAVIMENTO HASTA 10 CM DE ESPESOR (NOCTURNO)</t>
  </si>
  <si>
    <t>EL0680</t>
  </si>
  <si>
    <t>DESMONTAJE DE PIEZA PREFABRICADA DE BORDE DE ANDÉN (NOCTURNO)</t>
  </si>
  <si>
    <t>EGA0060</t>
  </si>
  <si>
    <t>RECRECIDO DE MORTERO RÁPIDO HASTA 10 CM DE ESPESOR (NOCTURNO)</t>
  </si>
  <si>
    <t>EP0350</t>
  </si>
  <si>
    <t>SOLADO DE GRES PORCELÁNICO 40X40 / 60X60 CM (NOCTURNO)</t>
  </si>
  <si>
    <t>EVP0370</t>
  </si>
  <si>
    <t>SOLADO DE TERRAZO U/INTENSO MICROGRANO 40X40 (NOCTURNO)</t>
  </si>
  <si>
    <t>EVP0150</t>
  </si>
  <si>
    <t>PULIDO, ABRILLANTADO Y LIMPIEZA DE SOLADO DE TERRAZO. (NOCTURNO)</t>
  </si>
  <si>
    <t>EGA0180</t>
  </si>
  <si>
    <t>SUMINISTRO E INSTALACIÓN DE PAVIMENTO TACTOVISUAL CERÁMICO AMARILLO DE BORDE DE ANDÉN (NOCTURNO)</t>
  </si>
  <si>
    <t>EVP0040</t>
  </si>
  <si>
    <t>BORDE DE ANDEN DE GRANITO. (NOCTURNO)</t>
  </si>
  <si>
    <t>NEHI0160</t>
  </si>
  <si>
    <t>FRENTE DE BORDE DE ANDÉN DE ACERO INOXIDABLE (NOCTURNO)</t>
  </si>
  <si>
    <t>EL0210</t>
  </si>
  <si>
    <t>DEMOLICION DE ANDEN INCLUSO CIMENTACION Y RELLENO</t>
  </si>
  <si>
    <t>EE0190</t>
  </si>
  <si>
    <t>ANDEN FORMADO CON FORJADO DE VIGUETAS</t>
  </si>
  <si>
    <t>Total 03.01</t>
  </si>
  <si>
    <t>03.02</t>
  </si>
  <si>
    <t>REPARACIONES PUNTUALES REVESTIMIENTO TÚNEL</t>
  </si>
  <si>
    <t>01.02.17</t>
  </si>
  <si>
    <t>IMPERMEABILIZACIÓN CON LAMA FV Y RESINAS DE POLIESTER EN ANDENES..(NOCTURNO)</t>
  </si>
  <si>
    <t>10.10.02.15</t>
  </si>
  <si>
    <t>JORNADA AGENTE CORTE TRACCIÓN</t>
  </si>
  <si>
    <t>10.10.02.01</t>
  </si>
  <si>
    <t>SANEO Y LIMPIEZA EN  INTRADÓS CON CHORRO DE AGUA A ALTA PRESION NOCTURNO</t>
  </si>
  <si>
    <t>10.10.02.02</t>
  </si>
  <si>
    <t>LIMPIEZA SUPERFICIE MORTERO NOCTURNO</t>
  </si>
  <si>
    <t>10.10.02.03</t>
  </si>
  <si>
    <t>PICADO A MANO DEL REVESTIMIENTO ALTERADO EN INTRADÓS DEL TÚNEL NOCTURNO</t>
  </si>
  <si>
    <t>10.10.02.04</t>
  </si>
  <si>
    <t>PICADO CON MARTILLO NEUMATICO DEL REVESTIMIENTO ALTERADO EN EL INTRADOS DEL TUNEL NOCTURNO</t>
  </si>
  <si>
    <t>10.10.02.05</t>
  </si>
  <si>
    <t>RELLENO HUECOS CON MORTERO SIN RETRACCIÓN NOCTURNO</t>
  </si>
  <si>
    <t>10.10.02.06</t>
  </si>
  <si>
    <t>HORMIGON PROYECTADO (GUNITADO), NOCTURNO</t>
  </si>
  <si>
    <t>10.10.02.07</t>
  </si>
  <si>
    <t>MALLA 15X15 CM D=5 MM. NOCTURNO</t>
  </si>
  <si>
    <t>10.10.02.08</t>
  </si>
  <si>
    <t>ANCLAJE MECÁNICO HILTI HSA M12X100 O EQUIVALENTE. NOCTURNO</t>
  </si>
  <si>
    <t>10.10.02.10</t>
  </si>
  <si>
    <t>TALADRO S/HORMIGÓN O MAMPOSTERÍA D&lt;100 MM NOCTURNO</t>
  </si>
  <si>
    <t>10.10.02.11</t>
  </si>
  <si>
    <t>INYECCION EN TALADRO NOCTURNO</t>
  </si>
  <si>
    <t>10.10.02.12</t>
  </si>
  <si>
    <t>DREN DE TIPO CALIFORNIANO COMPLETAMENTE EJECUTADO NOCTURNO</t>
  </si>
  <si>
    <t>10.10.02.14</t>
  </si>
  <si>
    <t>CANALETA PARA PROTECCIÓN DE CABLES ADOSADOS A LOS PARAMENTOS NOCTURNO</t>
  </si>
  <si>
    <t>10.10.02.16</t>
  </si>
  <si>
    <t>RETIRADA DE REPIE EN EL HASTIAL DEL TUNEL NOCTURNO</t>
  </si>
  <si>
    <t>10.10.02.17</t>
  </si>
  <si>
    <t>CARGA/TRAN.PLANTA RCD&lt;20km.MAQ/CAM.ESC.SUCIO</t>
  </si>
  <si>
    <t>Total 03.02</t>
  </si>
  <si>
    <t>Total 03</t>
  </si>
  <si>
    <t>04</t>
  </si>
  <si>
    <t>PROYECTO PARCIAL 1: POZOS DE VENTILACIÓN Y BOMBAS</t>
  </si>
  <si>
    <t>04.01</t>
  </si>
  <si>
    <t>POZOS DE VENTILACIÓN</t>
  </si>
  <si>
    <t>04.01.01L1</t>
  </si>
  <si>
    <t>ACTUACIONES EN POZOS DE VENTILACIÓN (TIPOLOGÍA "A")</t>
  </si>
  <si>
    <t>05.02.01.01</t>
  </si>
  <si>
    <t>REVISIÓN COMPLETA DEL ESTADO ACTUAL DE LAS INSTALACIONES DEL POZO DE VENTILACIÓN</t>
  </si>
  <si>
    <t>05.02.01.02</t>
  </si>
  <si>
    <t>ELEMENTOS DE SEÑALIZACIÓN Y PROTECCIÓN PARA C.G.M.P. DE VENTILADORES Y OTROS COMPONENTES</t>
  </si>
  <si>
    <t>05.02.01.03</t>
  </si>
  <si>
    <t>REVISIÓN, LIMPIEZA, ENGRASE Y PUESTA A PUNTO DE EQUIPOS DE VENTILACIÓN Y ELEMENTOS AUXILIARES</t>
  </si>
  <si>
    <t>05.02.01.04</t>
  </si>
  <si>
    <t>REVISIÓN COMPLETA DEL ESTADO FINAL DE LAS INSTALACIONES DEL POZO DE VENTILACIÓN, REALIZACIÓN DE PRUEBAS Y PUESTA EN SERVICIO</t>
  </si>
  <si>
    <t>Total 04.01.01L1</t>
  </si>
  <si>
    <t>04.01.02L1</t>
  </si>
  <si>
    <t>ACTUACIONES EN POZOS DE VENTILACIÓN (TIPOLOGÍA "B")</t>
  </si>
  <si>
    <t>05.02.02.01</t>
  </si>
  <si>
    <t>05.02.02.02</t>
  </si>
  <si>
    <t>PREPARACIÓN DE INTERIOR DE POZO DE VENTILACIÓN</t>
  </si>
  <si>
    <t>05.02.02.03</t>
  </si>
  <si>
    <t>05.02.02.04</t>
  </si>
  <si>
    <t>PROTECCIÓN MECÁNICA DE INSTALACIÓN DE COLUMNA SECA EN POZOS DE VENTILACIÓN</t>
  </si>
  <si>
    <t>05.02.02.05</t>
  </si>
  <si>
    <t>DESMONTAJE DE VENTILADOR Y ELEMENTOS ASOCIADOS EXISTENTES, CON POSTERIOR MONTAJE</t>
  </si>
  <si>
    <t>05.02.02.06</t>
  </si>
  <si>
    <t>DESMONTAJE Y RETIRADA DE SILENCIADOR ACÚSTICO EXISTENTE</t>
  </si>
  <si>
    <t>05.02.02.07</t>
  </si>
  <si>
    <t>DESMONTAJE Y RETIRADA DE TRATAMIENTO ACUSTICO FONO-ABSORBENTE EXISTENTE</t>
  </si>
  <si>
    <t>05.02.02.08</t>
  </si>
  <si>
    <t>DESMONTAJE DE CONJUNTO DE ÁLABES DIRECTORES, CON POSTERIOR MONTAJE</t>
  </si>
  <si>
    <t>05.02.02.09</t>
  </si>
  <si>
    <t>DESMONTAJE Y RETIRADA DE PUERTA ACÚSTICA EXISTENTE</t>
  </si>
  <si>
    <t>05.02.02.10</t>
  </si>
  <si>
    <t>DESMONTAJE DE INSTALACIÓN DE ALUMBRADO EXISTENTE, CON POSTERIOR MONTAJE Y REPOSICIÓN</t>
  </si>
  <si>
    <t>05.02.02.11</t>
  </si>
  <si>
    <t>DESMONTAJE Y POSTERIOR REPOSICIÓN DE CANALIZACIÓN Y CABLEADO (AS+) PARA ALIMENTACION DE VENTILADOR E INCLINADOR/COMPUERTA</t>
  </si>
  <si>
    <t>05.02.02.12</t>
  </si>
  <si>
    <t>DESMONTAJE Y POSTERIOR REPOSICIÓN DE SONDAS Y CANALIZACIÓN Y CABLEADO ELÉCTRICO DE CONTROL (AS)</t>
  </si>
  <si>
    <t>05.02.02.13</t>
  </si>
  <si>
    <t>DEMOLICIÓN Y POSTERIOR REPOSICIÓN DE BANCADAS DE VENTILADOR Y SILENCIADOR ACÚSTICO</t>
  </si>
  <si>
    <t>05.02.02.14</t>
  </si>
  <si>
    <t>DEMOLICIÓN Y POSTERIOR REPOSICIÓN DE FORJADOS EN SALAS DE VENTILACIÓN</t>
  </si>
  <si>
    <t>05.02.02.15</t>
  </si>
  <si>
    <t>DEMOLICIÓN Y POSTERIOR REPOSICIÓN DE TABIQUERÍAS INTERIORES DE FÁBRICA LADRILLO PERFORADO 1/2 PIE</t>
  </si>
  <si>
    <t>05.02.02.16</t>
  </si>
  <si>
    <t>DEMOLICIÓN Y POSTERIOR REPOSICIÓN DE TÍMPANO DE FÁBRICA DE LADRILLO PERFORADO DE 1 PIE</t>
  </si>
  <si>
    <t>05.02.02.17</t>
  </si>
  <si>
    <t>PROTECCIÓN MECÁNICA DEL SUELO, PARAMENTOS Y EQUIPOS</t>
  </si>
  <si>
    <t>05.02.02.18</t>
  </si>
  <si>
    <t>REPOSICIÓN DE ELEMENTOS DE DESAGÜE</t>
  </si>
  <si>
    <t>05.02.02.19</t>
  </si>
  <si>
    <t>REPOSICIÓN DE SOLERAS EN SALAS DE VENTILACIÓN</t>
  </si>
  <si>
    <t>05.02.02.20</t>
  </si>
  <si>
    <t>IMPERMEABILIZACIÓN CON LÁMINA ANTIHUMEDAD</t>
  </si>
  <si>
    <t>05.02.02.21</t>
  </si>
  <si>
    <t>REPOSICIÓN DE SILENCIADOR RECTANGULAR DISIPATIVO PARA UN CAUDAL DE 250.000 M3/H</t>
  </si>
  <si>
    <t>05.02.02.22</t>
  </si>
  <si>
    <t>REPOSICIÓN DE TRATAMIENTO ACUSTICO FONOABSORBENTE EN CÁMARA DE REMANSO</t>
  </si>
  <si>
    <t>05.02.02.23</t>
  </si>
  <si>
    <t>REPOSICIÓN DE PUERTA ACÚSTICA</t>
  </si>
  <si>
    <t>05.02.02.24</t>
  </si>
  <si>
    <t>05.02.02.25</t>
  </si>
  <si>
    <t>Total 04.01.02L1</t>
  </si>
  <si>
    <t>04.01.03L1</t>
  </si>
  <si>
    <t>ACTUACIONES EN POZOS DE VENTILACIÓN (TIPOLOGÍA "C")</t>
  </si>
  <si>
    <t>05.02.03.01</t>
  </si>
  <si>
    <t>05.02.03.02</t>
  </si>
  <si>
    <t>05.02.03.03</t>
  </si>
  <si>
    <t>05.02.03.04</t>
  </si>
  <si>
    <t>Total 04.01.03L1</t>
  </si>
  <si>
    <t>Total 04.01</t>
  </si>
  <si>
    <t>Total 04</t>
  </si>
  <si>
    <t>05</t>
  </si>
  <si>
    <t>PROYECTO PARCIAL 2: LÍNEA AÉREA</t>
  </si>
  <si>
    <t>05.01L1</t>
  </si>
  <si>
    <t>TRABAJOS EN ELECTRIFICACIÓN PARA DEJAR FUERA DE SERVICIO EL TRAMO DE OBRAS</t>
  </si>
  <si>
    <t>I40ACX063T</t>
  </si>
  <si>
    <t>Desmontaje barra carril conductor cualquier perfil. En horario nocturno túnel.</t>
  </si>
  <si>
    <t>I40AUX006T</t>
  </si>
  <si>
    <t>Suministro e instalación de puesta a negativo permanente de catenaria rígida. En horario nocturno túnel</t>
  </si>
  <si>
    <t>I41SAMX211T</t>
  </si>
  <si>
    <t>Desmontaje del cable de referencia de negativo de seccionador de línea aérea. En horario nocturno túnel</t>
  </si>
  <si>
    <t>I41KWX070T</t>
  </si>
  <si>
    <t>Desconexión de los cables feeder del Centro de Tracción. En horario nocturno túnel.</t>
  </si>
  <si>
    <t>I41PAX600T</t>
  </si>
  <si>
    <t>Suministro e instalación de protección aislante para placa de negativos.  En horario nocturno túnel.</t>
  </si>
  <si>
    <t>Total 05.01L1</t>
  </si>
  <si>
    <t>05.02L1</t>
  </si>
  <si>
    <t>TRABAJOS DE ELECTRIFICACIÓN  EN LA RENOVACIÓN DE DIAGONALES Y DESVÍOS</t>
  </si>
  <si>
    <t>I41KWX060</t>
  </si>
  <si>
    <t>Modificación del tendido de cables en hastial de túnel para construcción de nicho.</t>
  </si>
  <si>
    <t>I41KSX006</t>
  </si>
  <si>
    <t>Suministro e instalación de soporte para túnel de 500 mm. de long. con 5 fichas (24-72).</t>
  </si>
  <si>
    <t>I41KSX010</t>
  </si>
  <si>
    <t>Soporte para túnel de 1000 mm. de long. con 9 fichas (24-72).</t>
  </si>
  <si>
    <t>Total 05.02L1</t>
  </si>
  <si>
    <t>05.03L1</t>
  </si>
  <si>
    <t>TRABAJOS DE ELECTRIFICACIÓN ASOCIADOS A LA RENOVACIÓN DE LA SUPERESTRUCTURA DE VÍA</t>
  </si>
  <si>
    <t>I40ADX001</t>
  </si>
  <si>
    <t>Conjunto de ménsula con suspensión de catenaria rígida en túnel.</t>
  </si>
  <si>
    <t>I40ADX001D</t>
  </si>
  <si>
    <t>Desmontaje de conjunto de ménsula con suspensión de catenaria rígida en túnel.</t>
  </si>
  <si>
    <t>I40AUX110</t>
  </si>
  <si>
    <t>Modificación de descentramiento y ajuste de la geometria en cantón de catenaria rígida.</t>
  </si>
  <si>
    <t>Total 05.03L1</t>
  </si>
  <si>
    <t>05.04L1</t>
  </si>
  <si>
    <t>INSTALACIÓN DE CABLE PROTECCIÓN A TIERRA EN SOPORTES DE CATENARIA DE LÍNEA 1</t>
  </si>
  <si>
    <t>I41WTX018</t>
  </si>
  <si>
    <t>Suministro y montaje de conjunto conexión a tierra en soporte de catenaria rígida en túnel</t>
  </si>
  <si>
    <t>I41WTX018T</t>
  </si>
  <si>
    <t>Suministro y montaje de conjunto conexión a tierra en soporte de catenaria rígida en túnel. Horario nocturno túnel</t>
  </si>
  <si>
    <t>I41WTX019</t>
  </si>
  <si>
    <t>Suministro y montaje de conjunto conexión a tierra en soporte de catenaria rígida de estación.</t>
  </si>
  <si>
    <t>I41WTX019T</t>
  </si>
  <si>
    <t>Suministro y montaje de conjunto conexión a tierra en soporte de catenaria rígida de estación. Horario nocturno túenl</t>
  </si>
  <si>
    <t>I41KH017</t>
  </si>
  <si>
    <t>Anclaje en túnel de cable de tierra aluminio-acero 94-AL1/22-ST1A.</t>
  </si>
  <si>
    <t>I41KH017T</t>
  </si>
  <si>
    <t>Anclaje en túnel de cable de tierra aluminio-acero 94-AL1/22-ST1A. Horario nocturno túnel</t>
  </si>
  <si>
    <t>I41KH012</t>
  </si>
  <si>
    <t>km</t>
  </si>
  <si>
    <t>Suministro y tendido en túnel de cable de tierra aluminio-acero 94-AL1/22-ST1A</t>
  </si>
  <si>
    <t>I41KH012T</t>
  </si>
  <si>
    <t>Suministro y tendido en túnel de cable de tierra aluminio-acero 94-AL1/22-ST1A. Horario nocturno túnel</t>
  </si>
  <si>
    <t>I41WTX022</t>
  </si>
  <si>
    <t>Conexión de los soportes de catenaria rígida a toma de tierra del CTR.</t>
  </si>
  <si>
    <t>I41WTX024</t>
  </si>
  <si>
    <t>Conexión de los soportes de catenaria rígida a toma de tierra del Seccionador de Tracción.</t>
  </si>
  <si>
    <t>I41WTX024T</t>
  </si>
  <si>
    <t>Conexión de los soportes de catenaria rígida a toma de tierra del Seccionador de Tracción. Horario nocturno túnel</t>
  </si>
  <si>
    <t>Total 05.04L1</t>
  </si>
  <si>
    <t>05.05L1</t>
  </si>
  <si>
    <t>TRABAJOS EN ELECTRIFICACIÓN PARA LA NORMALIZACIÓN DEL SERVICIO</t>
  </si>
  <si>
    <t>I40ACX001T</t>
  </si>
  <si>
    <t>Suministro y montaje de barra de carril tipo CR/PER 110R. En horario nocturno túnel</t>
  </si>
  <si>
    <t>I41KAX003T</t>
  </si>
  <si>
    <t>Suministro e instalación hilo de contacto ovalado de 150 mm² de Cu en perfil de catenaria rígida.  En horario nocturno túnel.</t>
  </si>
  <si>
    <t>I40AUX026T</t>
  </si>
  <si>
    <t>Desmontaje de la instalación de puesta a negativo. En horario nocturno túnel</t>
  </si>
  <si>
    <t>I41SAMX311T</t>
  </si>
  <si>
    <t>Instalación del cable de referencia de negativo de seccionador. En horario nocturno túnel</t>
  </si>
  <si>
    <t>I41KWX080T</t>
  </si>
  <si>
    <t>Conexión de los cables feeder de Centro de Tracción a catenaria. En horario nocturno túnel.</t>
  </si>
  <si>
    <t>I40AUX015</t>
  </si>
  <si>
    <t>Revisión de la geometria e integridad en la instalación de la electrificación con catenaria rígida</t>
  </si>
  <si>
    <t>I41XWF010</t>
  </si>
  <si>
    <t>Pruebas finales de las diferentes instalaciones eléctricas</t>
  </si>
  <si>
    <t>I41XWF010T</t>
  </si>
  <si>
    <t>Pruebas finales de las diferentes instalaciones eléctricas. En horario nocturno túnel</t>
  </si>
  <si>
    <t>I41XWF030</t>
  </si>
  <si>
    <t>Documentación final de la obra de las instalaciones de catenaria rígida.</t>
  </si>
  <si>
    <t>Total 05.05L1</t>
  </si>
  <si>
    <t>Total 05</t>
  </si>
  <si>
    <t>06</t>
  </si>
  <si>
    <t>GESTION DE MEDIO AMBIENTE</t>
  </si>
  <si>
    <t>VG0100</t>
  </si>
  <si>
    <t>ÁNÁLISIS Y CARACTERIZACIÓN DE BALASTO EN LA TRAZA</t>
  </si>
  <si>
    <t>VG0012</t>
  </si>
  <si>
    <t>CARGA, TRANSPORTE Y GESTIÓN DE ESCOMBROS DE CONSTRUCCIÓN INERTE</t>
  </si>
  <si>
    <t>VG0013</t>
  </si>
  <si>
    <t>CARGA, TRANSPORTE Y GESTIÓN DE ESCOMBROS DE CONSTRUCCIÓN NO PELIGROSOS</t>
  </si>
  <si>
    <t>VG0014</t>
  </si>
  <si>
    <t>CARGA, TRANSPORTE Y GESTIÓN DE ESCOMBROS DE CONSTRUCCIÓN PELIGROSOS</t>
  </si>
  <si>
    <t>VG0080</t>
  </si>
  <si>
    <t>CARGA, TRANSPORTE Y GESTIÓN DE RESIDUOS CON CONTENIDO EN AMIANTO</t>
  </si>
  <si>
    <t>VG0010</t>
  </si>
  <si>
    <t>CARGA Y TRANSPORTE DE CHATARRA FÉRRICA A GESTOR DE RESIDUOS</t>
  </si>
  <si>
    <t>VG0020</t>
  </si>
  <si>
    <t>CARGA Y TRANSPORTE DE SEMICAMBIO O CRUZAMIENTO A GESTOR DE RESIDUOS</t>
  </si>
  <si>
    <t>VG0040</t>
  </si>
  <si>
    <t>COSTE DE GESTIÓN DE CHATARRA FÉRRICA</t>
  </si>
  <si>
    <t>VG0011</t>
  </si>
  <si>
    <t>CARGA TRANSPORTE Y GESTIÓN DE TRAVIESAS DE MADERA A VERTEDERO</t>
  </si>
  <si>
    <t>Total 06</t>
  </si>
  <si>
    <t>07</t>
  </si>
  <si>
    <t>ESTUDIO DE SEGURIDAD Y SALUD</t>
  </si>
  <si>
    <t>Total 0</t>
  </si>
  <si>
    <t>GASTOS GENERALES</t>
  </si>
  <si>
    <t>BENEFICIO INDUSTRIAL</t>
  </si>
  <si>
    <t>PRESUPUESTO BASE IMPONIBLE</t>
  </si>
  <si>
    <t>OFERTA</t>
  </si>
  <si>
    <t>Medición</t>
  </si>
  <si>
    <t>Coste unitario</t>
  </si>
  <si>
    <t>Coste total</t>
  </si>
  <si>
    <t>NOMBRE EMPRESA /
RAZÓN SOCIAL</t>
  </si>
  <si>
    <t>FECHA</t>
  </si>
  <si>
    <t>DOMICILIO FISCAL</t>
  </si>
  <si>
    <t>SELLO</t>
  </si>
  <si>
    <t>CIF</t>
  </si>
  <si>
    <t>FIRMA</t>
  </si>
  <si>
    <t>NOTAS</t>
  </si>
  <si>
    <t>Total 07</t>
  </si>
  <si>
    <t>07.01</t>
  </si>
  <si>
    <t>07.02</t>
  </si>
  <si>
    <t>07.03</t>
  </si>
  <si>
    <t>07.04</t>
  </si>
  <si>
    <t>07.05</t>
  </si>
  <si>
    <t>07.06</t>
  </si>
  <si>
    <t>07.07</t>
  </si>
  <si>
    <t>07.08</t>
  </si>
  <si>
    <t>DEMOLICIÓN Y DESGRAVADO LOSAS Y SOLERAS HORMIGÓN CON P.P. DE TACOS.JORNADA 2:30 - 5:00 A.M.</t>
  </si>
  <si>
    <t>01.02.03.06</t>
  </si>
  <si>
    <t>DESMONTAJE Y MONTAJE DE PERFIL ALETA DE TIBURON EN CALZADA</t>
  </si>
  <si>
    <t>DESMONTAJE DE EQUIPOS Y CABLEADO, INST PROVISIONAL E INST DEFINITIVA. JORNADA 2:30 - 5:00 A.M.</t>
  </si>
  <si>
    <t>Metrocall3</t>
  </si>
  <si>
    <t>PELEF</t>
  </si>
  <si>
    <t>SUMINISTRO ANCLAJE, TORNILLO Y ARANDELA PARA MONTAJE TOP-DOWN DE PLACA ADHERIZADA O EQUIVALENTE</t>
  </si>
  <si>
    <t>AV200</t>
  </si>
  <si>
    <t>SUMINISTRO PERNOS, TUERCAS Y ARANDELAS PARA MONTAJE BOTTOM-UP DE PLACA ADHERIZADA O EQUIVALENTE</t>
  </si>
  <si>
    <t>AV0210</t>
  </si>
  <si>
    <t>SUMINISTRO PLACA DE FIJACIÓN DIRECTA CONJUNTA CARRIL CON CONTRACARRIL MONTAJE BOTTOM-UP</t>
  </si>
  <si>
    <t>VM0021</t>
  </si>
  <si>
    <t>PREPARACIÓN DE SUELO, FORMACIÓN DE DADO Y MONTAJE DE PLACA  CONJUNTA ADH CARRIL+CONTRACARRIL. JORNADA 2:30-5:00 A.M.</t>
  </si>
  <si>
    <t>SUMINISTRO Y COLOCACION DE TOMA EXTERIOR DE ALIMENTACIÓN DE COLUMNA SECA DE 70mm DE Ø.</t>
  </si>
  <si>
    <t>TUBERÍA DE ACERO GALVANIZADO DE 3" DESPROTEGIDA.</t>
  </si>
  <si>
    <t>TUBERÍA DE ACERO GALVANIZADO DE 3" DESPROTEGIDA. NOCTURNO</t>
  </si>
  <si>
    <t>SUMINISTRO Y COLOCACIÓN DE BOCA DE COLUMNA SECA EN HORNACINA DE 2 1/2" Ø.</t>
  </si>
  <si>
    <t>SUMINISTRO Y COLOCACIÓN DE BOCA DE COLUMNA SECA EN ARMARIO DE 2 1/2" Ø.</t>
  </si>
  <si>
    <t>VÁLVULA DE VACIADO DE 1" DE  Ø CON CONDUCCIÓN A DESAGÜE. NOCTURNO</t>
  </si>
  <si>
    <t>VÁLVULA DE SECCIONAMIENTO DE 3" Ø. NOCTURNO</t>
  </si>
  <si>
    <t>PRUEBA DE PRESIÓN SIN DRESINA Y CON CORTE DE TRACCIÓN.</t>
  </si>
  <si>
    <t>PRUEBA DE PRESIÓN SIN DRESINA Y SIN CORTE DE TRACCIÓN.</t>
  </si>
  <si>
    <t>INSPECCIÓN DE INSTALACIÓN DE COLUMNA SECA POR UNA OCA.</t>
  </si>
  <si>
    <t>SEÑALIZACION DE SISTEMA DE COLUMNA SECA Y EXTINTORES.</t>
  </si>
  <si>
    <t>SEÑALIZACIÓN PANORÁMICA DE SISTEMA DE COLUMNA SECA Y EXTINTORES.</t>
  </si>
  <si>
    <t>EJECUCION APERTURA Y CIERRE DE ZANJA PARA TUBERIA CS.</t>
  </si>
  <si>
    <t>SUMINISTRO Y COLOCACIÓN DE VALVULA ANTIRRETORNO.</t>
  </si>
  <si>
    <t>01.08.02</t>
  </si>
  <si>
    <t>01.08.05</t>
  </si>
  <si>
    <t>01.08.08</t>
  </si>
  <si>
    <t>01.08.09</t>
  </si>
  <si>
    <t>01.08.10</t>
  </si>
  <si>
    <t>01.08.18</t>
  </si>
  <si>
    <t>01.08.25</t>
  </si>
  <si>
    <t>01.08.27</t>
  </si>
  <si>
    <t>01.08.47</t>
  </si>
  <si>
    <t>01.08.48</t>
  </si>
  <si>
    <t>01.08.50</t>
  </si>
  <si>
    <t>01.08.53</t>
  </si>
  <si>
    <t>01.08.70</t>
  </si>
  <si>
    <t>01.08.54</t>
  </si>
  <si>
    <t>01.08.55</t>
  </si>
  <si>
    <t>INSTALACIONES DE BIENESTAR</t>
  </si>
  <si>
    <t>07.01.01</t>
  </si>
  <si>
    <t>ACOMETIDA A CASETAS</t>
  </si>
  <si>
    <t>E28BA020</t>
  </si>
  <si>
    <t>ACOMETIDA ELÉCT. CASETA 4x6 mm2</t>
  </si>
  <si>
    <t>E28BA030</t>
  </si>
  <si>
    <t>ACOMETIDA PROV.FONTANERÍA 25 mm.</t>
  </si>
  <si>
    <t>E28BA040</t>
  </si>
  <si>
    <t>ACOMETIDA PROVIS. SANEAMIENTO EN ZANJA</t>
  </si>
  <si>
    <t>E28BA050</t>
  </si>
  <si>
    <t>ACOMETIDA PROV.TELÉF.A CASETA</t>
  </si>
  <si>
    <t>Total 07.01.01</t>
  </si>
  <si>
    <t>07.01.02</t>
  </si>
  <si>
    <t>CASETAS</t>
  </si>
  <si>
    <t>E28BC070</t>
  </si>
  <si>
    <t>mes</t>
  </si>
  <si>
    <t>ALQUILER CASETA ASEO 11,36 m2</t>
  </si>
  <si>
    <t>E28BC120</t>
  </si>
  <si>
    <t>ALQUILER CASETA ALMACÉN 11,36 m2</t>
  </si>
  <si>
    <t>E28BC200</t>
  </si>
  <si>
    <t>ALQUILER CASETA COMEDOR 19,40 m2</t>
  </si>
  <si>
    <t>E28BC180</t>
  </si>
  <si>
    <t>ALQUILER CASETA OFICINA+ASEO 14,65 m2</t>
  </si>
  <si>
    <t>Total 07.01.02</t>
  </si>
  <si>
    <t>07.01.03</t>
  </si>
  <si>
    <t>ACONDICIONAMIENTO INSTALACIONES BIENESTAR</t>
  </si>
  <si>
    <t>E28BM070</t>
  </si>
  <si>
    <t>TAQUILLA METÁLICA INDIVIDUAL</t>
  </si>
  <si>
    <t>E28BM060</t>
  </si>
  <si>
    <t>HORNO MICROONDAS</t>
  </si>
  <si>
    <t>E28BM080</t>
  </si>
  <si>
    <t>MESA MELAMINA PARA 5 PERSONAS</t>
  </si>
  <si>
    <t>E28BM090</t>
  </si>
  <si>
    <t>BANCO MADERA PARA 5 PERSONAS</t>
  </si>
  <si>
    <t>E28BM100</t>
  </si>
  <si>
    <t>DEPÓSITO-CUBO DE BASURAS</t>
  </si>
  <si>
    <t>E28BM180</t>
  </si>
  <si>
    <t>ARMARIO PARA EPIS MEDIANO</t>
  </si>
  <si>
    <t>E28BM010</t>
  </si>
  <si>
    <t>PERCHA PARA DUCHA O ASEO</t>
  </si>
  <si>
    <t>E28BM020</t>
  </si>
  <si>
    <t>PORTARROLLOS INDUS.C/CERRADUR</t>
  </si>
  <si>
    <t>E28BM030</t>
  </si>
  <si>
    <t>ESPEJO VESTUARIOS Y ASEOS</t>
  </si>
  <si>
    <t>E28BM040</t>
  </si>
  <si>
    <t>JABONERA INDUSTRIAL 1 LITRO</t>
  </si>
  <si>
    <t>E28BM045</t>
  </si>
  <si>
    <t>DISPENSADOR DE PAPEL TOALLA</t>
  </si>
  <si>
    <t>E28BM050</t>
  </si>
  <si>
    <t>SECAMANOS ELÉCTRICO</t>
  </si>
  <si>
    <t>E28BM160</t>
  </si>
  <si>
    <t>CONVECTOR ELÉCT. MURAL 1500 W.</t>
  </si>
  <si>
    <t>Total 07.01.03</t>
  </si>
  <si>
    <t>Total 07.01</t>
  </si>
  <si>
    <t>PRIMEROS AUXILIOS</t>
  </si>
  <si>
    <t>E28BM110</t>
  </si>
  <si>
    <t>BOTIQUÍN DE URGENCIA</t>
  </si>
  <si>
    <t>Total 07.02</t>
  </si>
  <si>
    <t>SEÑALIZACIÓN Y BALIZAMIENTO</t>
  </si>
  <si>
    <t>E28EB010</t>
  </si>
  <si>
    <t>CINTA BALIZAMIENTO BICOLOR 8 cm</t>
  </si>
  <si>
    <t>E28EB045</t>
  </si>
  <si>
    <t>CONO BALIZAMIENTO REFLECTANTE h=70</t>
  </si>
  <si>
    <t>E28EB050</t>
  </si>
  <si>
    <t>BALIZA LUMINOSA INTERMITENTE</t>
  </si>
  <si>
    <t>E28EB060</t>
  </si>
  <si>
    <t>PIQUETA 10x30x75 cm. ROJO Y BLANCO</t>
  </si>
  <si>
    <t>E28EB100</t>
  </si>
  <si>
    <t>SEPARADOR DE VIAS (100x80x40) ROJO Y BLANCO</t>
  </si>
  <si>
    <t>E28EC010</t>
  </si>
  <si>
    <t>CARTEL PVC. 220x300 mm. OBLIGACIÓN, PROHIB. Y ADVERT.</t>
  </si>
  <si>
    <t>E28EC020</t>
  </si>
  <si>
    <t>CARTEL  PVC. SEÑALIZACIÓN EXTINTOR, B. I.</t>
  </si>
  <si>
    <t>E28EC030</t>
  </si>
  <si>
    <t>PANEL COMPLETO PVC 700x1000 mm.</t>
  </si>
  <si>
    <t>E28ES015</t>
  </si>
  <si>
    <t>SEÑAL TRIANGULAR L=90cm SOBRE TRIPODE</t>
  </si>
  <si>
    <t>E28ES025</t>
  </si>
  <si>
    <t>SEÑAL CUADRADA L=60cm SOBRE TRIPODE</t>
  </si>
  <si>
    <t>E28ES037</t>
  </si>
  <si>
    <t>SEÑAL CIRCULAR D=90cm SOBRE TRIPODE</t>
  </si>
  <si>
    <t>E28ES045</t>
  </si>
  <si>
    <t>SEÑAL STOP D=60cm SOBRE TRIPODE</t>
  </si>
  <si>
    <t>E28ES060</t>
  </si>
  <si>
    <t>PALETA MANUAL 2 CARAS STOP-OBL.</t>
  </si>
  <si>
    <t>E28ES080</t>
  </si>
  <si>
    <t>PLACA SEÑALIZACIÓN RIESGO</t>
  </si>
  <si>
    <t>Total 07.03</t>
  </si>
  <si>
    <t>PROTECCIONES COLECTIVAS</t>
  </si>
  <si>
    <t>07.04.01</t>
  </si>
  <si>
    <t>PROTECCIÓN ARQUETAS Y POZOS</t>
  </si>
  <si>
    <t>E28PA040</t>
  </si>
  <si>
    <t>TAPA PROVISIONAL ARQUETA 80x80</t>
  </si>
  <si>
    <t>Total 07.04.01</t>
  </si>
  <si>
    <t>07.04.02</t>
  </si>
  <si>
    <t>BARANDILLAS Y VALLAS</t>
  </si>
  <si>
    <t>E28PB163</t>
  </si>
  <si>
    <t>VALLA ENREJADO GALVANIZADO</t>
  </si>
  <si>
    <t>E28PB176</t>
  </si>
  <si>
    <t>PUERTA PEATONAL CHAPA 1x2 m.</t>
  </si>
  <si>
    <t>E28PB177</t>
  </si>
  <si>
    <t>PUERTA CAMIÓN CHAPA 4x2 m.</t>
  </si>
  <si>
    <t>Total 07.04.02</t>
  </si>
  <si>
    <t>PROTECCIÓN ESPERA ARMADURAS</t>
  </si>
  <si>
    <t>E28PX010</t>
  </si>
  <si>
    <t>TAPÓN PROTECTOR "TIPO SETA" ESPERAS ARM.</t>
  </si>
  <si>
    <t>Total 07.04.06</t>
  </si>
  <si>
    <t>Total 07.04</t>
  </si>
  <si>
    <t>EQUIPOS DE PROTECCIÓN INDIVIDUAL</t>
  </si>
  <si>
    <t>07.05.01</t>
  </si>
  <si>
    <t>PARA LA CABEZA</t>
  </si>
  <si>
    <t>S03A010</t>
  </si>
  <si>
    <t>CASCO DE SEGURIDAD</t>
  </si>
  <si>
    <t>E28RA050</t>
  </si>
  <si>
    <t>PANTALLA  + CASCO SEGURIDAD SOLDAR</t>
  </si>
  <si>
    <t>E28RA070</t>
  </si>
  <si>
    <t>GAFAS CONTRA IMPACTOS</t>
  </si>
  <si>
    <t>E28RA090</t>
  </si>
  <si>
    <t>GAFAS ANTIPOLVO</t>
  </si>
  <si>
    <t>E28RA100</t>
  </si>
  <si>
    <t>SEMI MÁSCARA ANTIPOLVO 1 FILTRO</t>
  </si>
  <si>
    <t>E28RA105</t>
  </si>
  <si>
    <t>SEMI MASCAR. ANTIPOLVO 2 FILTROS</t>
  </si>
  <si>
    <t>E28RA110</t>
  </si>
  <si>
    <t>FILTRO RECAMBIO MASCARILLA</t>
  </si>
  <si>
    <t>E28RA120</t>
  </si>
  <si>
    <t>CASCOS PROTECTORES AUDITIVOS</t>
  </si>
  <si>
    <t>S03A115</t>
  </si>
  <si>
    <t>MASCARILLA CELULOSA DESECHABLE FFP3</t>
  </si>
  <si>
    <t>E28RA130</t>
  </si>
  <si>
    <t>JUEGO TAPONES ANTIRUIDO SILIC.</t>
  </si>
  <si>
    <t>DET3A115</t>
  </si>
  <si>
    <t>DETECTOR MONOGAS</t>
  </si>
  <si>
    <t>Total 07.05.01</t>
  </si>
  <si>
    <t>07.05.02</t>
  </si>
  <si>
    <t>PARA EL CUERPO</t>
  </si>
  <si>
    <t>E28RC010</t>
  </si>
  <si>
    <t>FAJA DE PROTECCIÓN LUMBAR</t>
  </si>
  <si>
    <t>E28RC030</t>
  </si>
  <si>
    <t>CINTURÓN PORTAHERRAMIENTAS</t>
  </si>
  <si>
    <t>E28RC070</t>
  </si>
  <si>
    <t>MONO DE TRABAJO POLIESTER-ALGODÓN</t>
  </si>
  <si>
    <t>E28RC180</t>
  </si>
  <si>
    <t>CHALECO DE OBRAS REFLECTANTE</t>
  </si>
  <si>
    <t>Total 07.05.02</t>
  </si>
  <si>
    <t>07.05.03</t>
  </si>
  <si>
    <t>PARA LAS MANOS</t>
  </si>
  <si>
    <t>E28RM020</t>
  </si>
  <si>
    <t>PAR GUANTES DE LONA REFORZADOS</t>
  </si>
  <si>
    <t>E28RM040</t>
  </si>
  <si>
    <t>PAR GUANTES DE LÁTEX-ANTIC.</t>
  </si>
  <si>
    <t>E28RM070</t>
  </si>
  <si>
    <t>PAR GUANTES USO GENERAL SERRAJE</t>
  </si>
  <si>
    <t>E28RM090</t>
  </si>
  <si>
    <t>PAR GUANTES ALTA RESIST. AL CORTE</t>
  </si>
  <si>
    <t>E28RM110</t>
  </si>
  <si>
    <t>PAR GUANTES AISLANTES 5000 V.</t>
  </si>
  <si>
    <t>Total 07.05.03</t>
  </si>
  <si>
    <t>07.05.04</t>
  </si>
  <si>
    <t>PARA LOS PIES Y PIERNAS</t>
  </si>
  <si>
    <t>E28RP070</t>
  </si>
  <si>
    <t>PAR DE BOTAS DE SEGURIDAD</t>
  </si>
  <si>
    <t>E28RP080</t>
  </si>
  <si>
    <t>PAR DE BOTAS AISLANTES</t>
  </si>
  <si>
    <t>E28RP150</t>
  </si>
  <si>
    <t>PAR RODILLERAS</t>
  </si>
  <si>
    <t>Total 07.05.04</t>
  </si>
  <si>
    <t>Total 07.05</t>
  </si>
  <si>
    <t>PROTECCIÓN CONTRA INCENDIOS</t>
  </si>
  <si>
    <t>E28PF010</t>
  </si>
  <si>
    <t>EXTINTOR POLVO ABC 6 kg. PR.INC.</t>
  </si>
  <si>
    <t>E28PF005</t>
  </si>
  <si>
    <t>EXTINTOR POLVO ABC 3 kg. PR.INC.</t>
  </si>
  <si>
    <t>Total 07.06</t>
  </si>
  <si>
    <t>MANO OBRA SEGURIDAD</t>
  </si>
  <si>
    <t>E28W040</t>
  </si>
  <si>
    <t>COSTO MENSUAL LIMPIEZA Y DESINFECCIÓN</t>
  </si>
  <si>
    <t>Total 07.07</t>
  </si>
  <si>
    <t>VENTILACIÓN COMPLEMENTARIA PARA CONTROL DE GASES</t>
  </si>
  <si>
    <t>07.08.01</t>
  </si>
  <si>
    <t>SISTEMA DE IMPULSIÓN</t>
  </si>
  <si>
    <t>I01MVA200IM</t>
  </si>
  <si>
    <t>VENTILADOR IMPULSIÓN</t>
  </si>
  <si>
    <t>I01EB015IM</t>
  </si>
  <si>
    <t>ARMARIO COMBINADO FUERZA Y CONTROL</t>
  </si>
  <si>
    <t>Total 07.08.01</t>
  </si>
  <si>
    <t>07.08.02</t>
  </si>
  <si>
    <t>SISTEMA DE EXTRACCIÓN</t>
  </si>
  <si>
    <t>I01MVA200EX</t>
  </si>
  <si>
    <t>VENTILADOR EXTRACCIÓN</t>
  </si>
  <si>
    <t>I01EB015EX</t>
  </si>
  <si>
    <t>ARMARIO POTENCIA</t>
  </si>
  <si>
    <t>Total 07.08.02</t>
  </si>
  <si>
    <t>07.08.03</t>
  </si>
  <si>
    <t>SISTEMA DE MEDICIÓN DE GASES</t>
  </si>
  <si>
    <t>DITCPX00EM</t>
  </si>
  <si>
    <t>ESTACIÓN MEDICIÓN MULTIGAS</t>
  </si>
  <si>
    <t>Total 07.08.03</t>
  </si>
  <si>
    <t>07.04.03</t>
  </si>
  <si>
    <t>Total 07.08</t>
  </si>
  <si>
    <t>TOTAL OFERTA SIN IVA (€)</t>
  </si>
  <si>
    <t>IMPORTE DEL IVA (€)</t>
  </si>
  <si>
    <t>TOTAL OFERTA IVA INCLUIDO (€)</t>
  </si>
  <si>
    <r>
      <rPr>
        <b/>
        <i/>
        <sz val="9"/>
        <color rgb="FFFF0000"/>
        <rFont val="Calibri"/>
        <family val="2"/>
        <scheme val="minor"/>
      </rPr>
      <t>*</t>
    </r>
    <r>
      <rPr>
        <b/>
        <i/>
        <sz val="9"/>
        <color theme="1"/>
        <rFont val="Calibri"/>
        <family val="2"/>
        <scheme val="minor"/>
      </rPr>
      <t xml:space="preserve">  El precio ofertado en cada una de las partidas y/o unidades no puede superar el precio unitario de licitación, a excepción del importe correspondiente al capítulo de Seguridad y Salud que sólo podrá modificarse en los términos establecidos en el R.D. 1627/97. El incumplimiento de lo señalado anteriormente supondrá la exclusión de la oferta. </t>
    </r>
  </si>
  <si>
    <r>
      <rPr>
        <b/>
        <i/>
        <sz val="9"/>
        <color rgb="FFFF0000"/>
        <rFont val="Calibri"/>
        <family val="2"/>
        <scheme val="minor"/>
      </rPr>
      <t xml:space="preserve">** </t>
    </r>
    <r>
      <rPr>
        <b/>
        <i/>
        <sz val="9"/>
        <color theme="1"/>
        <rFont val="Calibri"/>
        <family val="2"/>
        <scheme val="minor"/>
      </rPr>
      <t>Serán excluidas las ofertas que excedan del presupuesto de licitación (tanto sin IVA como con IVA), bien en su conjunto bien respecto del lote o lotes a los que la oferta se refiera.</t>
    </r>
  </si>
  <si>
    <r>
      <rPr>
        <b/>
        <i/>
        <sz val="9"/>
        <color rgb="FFFF0000"/>
        <rFont val="Calibri"/>
        <family val="2"/>
        <scheme val="minor"/>
      </rPr>
      <t xml:space="preserve">*** </t>
    </r>
    <r>
      <rPr>
        <b/>
        <i/>
        <sz val="9"/>
        <color theme="1"/>
        <rFont val="Calibri"/>
        <family val="2"/>
        <scheme val="minor"/>
      </rPr>
      <t>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
• El importe de las partidas alzadas no podrá verse modificado en la oferta presentada respecto al importe de licitación.</t>
    </r>
  </si>
  <si>
    <r>
      <rPr>
        <b/>
        <i/>
        <sz val="9"/>
        <color rgb="FFFF0000"/>
        <rFont val="Calibri"/>
        <family val="2"/>
        <scheme val="minor"/>
      </rPr>
      <t xml:space="preserve">**** </t>
    </r>
    <r>
      <rPr>
        <b/>
        <i/>
        <sz val="9"/>
        <color theme="1"/>
        <rFont val="Calibri"/>
        <family val="2"/>
        <scheme val="minor"/>
      </rPr>
      <t xml:space="preserve">La partida “COSTE DE GESTIÓN DE CHATARRA FÉRRICA” deberá rellenarse con importe negativo, cuyo valor absoluto deberá ser igual o superior al valor absoluto del precio unitario de licitación (-104,33 €).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</si>
</sst>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9"/>
      <name val="Calibri"/>
      <family val="2"/>
      <scheme val="minor"/>
    </font>
    <font>
      <b/>
      <sz val="10"/>
      <name val="Calibri"/>
      <family val="2"/>
      <scheme val="minor"/>
    </font>
    <font>
      <sz val="11"/>
      <name val="Calibri"/>
      <family val="2"/>
      <scheme val="minor"/>
    </font>
    <font>
      <b/>
      <sz val="14"/>
      <name val="Calibri"/>
      <family val="2"/>
      <scheme val="minor"/>
    </font>
    <font>
      <b/>
      <sz val="8"/>
      <name val="Calibri"/>
      <family val="2"/>
      <scheme val="minor"/>
    </font>
    <font>
      <sz val="8"/>
      <name val="Calibri"/>
      <family val="2"/>
      <scheme val="minor"/>
    </font>
    <font>
      <b/>
      <sz val="11"/>
      <name val="Calibri"/>
      <family val="2"/>
      <scheme val="minor"/>
    </font>
    <font>
      <sz val="11"/>
      <color theme="1"/>
      <name val="Calibri"/>
      <family val="2"/>
      <scheme val="minor"/>
    </font>
    <font>
      <sz val="11"/>
      <color rgb="FFFF0000"/>
      <name val="Calibri"/>
      <family val="2"/>
      <scheme val="minor"/>
    </font>
    <font>
      <sz val="10"/>
      <name val="Calibri"/>
      <family val="2"/>
      <scheme val="minor"/>
    </font>
    <font>
      <sz val="12"/>
      <color rgb="FF0070C0"/>
      <name val="Calibri"/>
      <family val="2"/>
      <scheme val="minor"/>
    </font>
    <font>
      <b/>
      <sz val="13"/>
      <color rgb="FF0070C0"/>
      <name val="Calibri"/>
      <family val="2"/>
      <scheme val="minor"/>
    </font>
    <font>
      <b/>
      <sz val="13"/>
      <name val="Calibri"/>
      <family val="2"/>
      <scheme val="minor"/>
    </font>
    <font>
      <b/>
      <sz val="16"/>
      <color rgb="FF0070C0"/>
      <name val="Calibri"/>
      <family val="2"/>
      <scheme val="minor"/>
    </font>
    <font>
      <b/>
      <sz val="12"/>
      <name val="Calibri"/>
      <family val="2"/>
      <scheme val="minor"/>
    </font>
    <font>
      <b/>
      <sz val="12"/>
      <color rgb="FF0070C0"/>
      <name val="Calibri"/>
      <family val="2"/>
      <scheme val="minor"/>
    </font>
    <font>
      <b/>
      <sz val="14"/>
      <color rgb="FF0070C0"/>
      <name val="Calibri"/>
      <family val="2"/>
      <scheme val="minor"/>
    </font>
    <font>
      <b/>
      <sz val="12"/>
      <color theme="1"/>
      <name val="Calibri"/>
      <family val="2"/>
      <scheme val="minor"/>
    </font>
    <font>
      <b/>
      <i/>
      <sz val="9"/>
      <color theme="1"/>
      <name val="Calibri"/>
      <family val="2"/>
      <scheme val="minor"/>
    </font>
    <font>
      <b/>
      <i/>
      <sz val="9"/>
      <color rgb="FFFF0000"/>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D1E1ED"/>
        <bgColor indexed="64"/>
      </patternFill>
    </fill>
    <fill>
      <patternFill patternType="solid">
        <fgColor rgb="FFE2E9F1"/>
        <bgColor indexed="64"/>
      </patternFill>
    </fill>
    <fill>
      <patternFill patternType="solid">
        <fgColor rgb="FFF0F4F9"/>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8" fillId="0" borderId="0" applyFont="0" applyFill="0" applyBorder="0" applyAlignment="0" applyProtection="0"/>
  </cellStyleXfs>
  <cellXfs count="66">
    <xf numFmtId="0" fontId="0" fillId="0" borderId="0" xfId="0"/>
    <xf numFmtId="4" fontId="1" fillId="0" borderId="1" xfId="0" applyNumberFormat="1" applyFont="1" applyBorder="1" applyAlignment="1">
      <alignment vertical="top"/>
    </xf>
    <xf numFmtId="4" fontId="2" fillId="0" borderId="1" xfId="0" applyNumberFormat="1" applyFont="1" applyBorder="1" applyAlignment="1">
      <alignment vertical="top"/>
    </xf>
    <xf numFmtId="0" fontId="3" fillId="0" borderId="0" xfId="0" applyFont="1" applyAlignment="1">
      <alignment vertical="top"/>
    </xf>
    <xf numFmtId="0" fontId="3" fillId="0" borderId="0" xfId="0" applyFont="1"/>
    <xf numFmtId="0" fontId="4" fillId="0" borderId="0" xfId="0" applyFont="1" applyAlignment="1">
      <alignment vertical="top"/>
    </xf>
    <xf numFmtId="49" fontId="5" fillId="2" borderId="1" xfId="0" applyNumberFormat="1" applyFont="1" applyFill="1" applyBorder="1" applyAlignment="1">
      <alignment vertical="top"/>
    </xf>
    <xf numFmtId="49" fontId="5" fillId="2" borderId="1" xfId="0" applyNumberFormat="1" applyFont="1" applyFill="1" applyBorder="1" applyAlignment="1">
      <alignment vertical="top" wrapText="1"/>
    </xf>
    <xf numFmtId="3" fontId="5" fillId="2" borderId="1" xfId="0" applyNumberFormat="1" applyFont="1" applyFill="1" applyBorder="1" applyAlignment="1">
      <alignment vertical="top"/>
    </xf>
    <xf numFmtId="4" fontId="5" fillId="2" borderId="1" xfId="0" applyNumberFormat="1" applyFont="1" applyFill="1" applyBorder="1" applyAlignment="1">
      <alignment vertical="top"/>
    </xf>
    <xf numFmtId="49" fontId="5" fillId="3" borderId="1" xfId="0" applyNumberFormat="1" applyFont="1" applyFill="1" applyBorder="1" applyAlignment="1">
      <alignment vertical="top"/>
    </xf>
    <xf numFmtId="49" fontId="5" fillId="3" borderId="1" xfId="0" applyNumberFormat="1" applyFont="1" applyFill="1" applyBorder="1" applyAlignment="1">
      <alignment vertical="top" wrapText="1"/>
    </xf>
    <xf numFmtId="4" fontId="5" fillId="3" borderId="1" xfId="0" applyNumberFormat="1" applyFont="1" applyFill="1" applyBorder="1" applyAlignment="1">
      <alignment vertical="top"/>
    </xf>
    <xf numFmtId="49" fontId="6" fillId="4" borderId="1" xfId="0" applyNumberFormat="1" applyFont="1" applyFill="1" applyBorder="1" applyAlignment="1">
      <alignment vertical="top"/>
    </xf>
    <xf numFmtId="49" fontId="6" fillId="0" borderId="1" xfId="0" applyNumberFormat="1" applyFont="1" applyBorder="1" applyAlignment="1">
      <alignment vertical="top"/>
    </xf>
    <xf numFmtId="49" fontId="6" fillId="0" borderId="1" xfId="0" applyNumberFormat="1" applyFont="1" applyBorder="1" applyAlignment="1">
      <alignment vertical="top" wrapText="1"/>
    </xf>
    <xf numFmtId="4" fontId="6" fillId="0" borderId="1" xfId="0" applyNumberFormat="1" applyFont="1" applyBorder="1" applyAlignment="1">
      <alignment vertical="top"/>
    </xf>
    <xf numFmtId="0" fontId="6" fillId="0" borderId="1" xfId="0" applyFont="1" applyBorder="1" applyAlignment="1">
      <alignment vertical="top"/>
    </xf>
    <xf numFmtId="49" fontId="5" fillId="0" borderId="1" xfId="0" applyNumberFormat="1" applyFont="1" applyBorder="1" applyAlignment="1">
      <alignment vertical="top" wrapText="1"/>
    </xf>
    <xf numFmtId="4" fontId="5" fillId="0" borderId="1" xfId="0" applyNumberFormat="1" applyFont="1" applyBorder="1" applyAlignment="1">
      <alignment vertical="top"/>
    </xf>
    <xf numFmtId="49" fontId="5" fillId="5" borderId="1" xfId="0" applyNumberFormat="1" applyFont="1" applyFill="1" applyBorder="1" applyAlignment="1">
      <alignment vertical="top"/>
    </xf>
    <xf numFmtId="49" fontId="5" fillId="5" borderId="1" xfId="0" applyNumberFormat="1" applyFont="1" applyFill="1" applyBorder="1" applyAlignment="1">
      <alignment vertical="top" wrapText="1"/>
    </xf>
    <xf numFmtId="4" fontId="5" fillId="5" borderId="1" xfId="0" applyNumberFormat="1" applyFont="1" applyFill="1" applyBorder="1" applyAlignment="1">
      <alignment vertical="top"/>
    </xf>
    <xf numFmtId="49" fontId="5" fillId="6" borderId="1" xfId="0" applyNumberFormat="1" applyFont="1" applyFill="1" applyBorder="1" applyAlignment="1">
      <alignment vertical="top"/>
    </xf>
    <xf numFmtId="49" fontId="5" fillId="6" borderId="1" xfId="0" applyNumberFormat="1" applyFont="1" applyFill="1" applyBorder="1" applyAlignment="1">
      <alignment vertical="top" wrapText="1"/>
    </xf>
    <xf numFmtId="4" fontId="5" fillId="6" borderId="1" xfId="0" applyNumberFormat="1" applyFont="1" applyFill="1" applyBorder="1" applyAlignment="1">
      <alignment vertical="top"/>
    </xf>
    <xf numFmtId="49" fontId="5" fillId="7" borderId="1" xfId="0" applyNumberFormat="1" applyFont="1" applyFill="1" applyBorder="1" applyAlignment="1">
      <alignment vertical="top"/>
    </xf>
    <xf numFmtId="49" fontId="5" fillId="7" borderId="1" xfId="0" applyNumberFormat="1" applyFont="1" applyFill="1" applyBorder="1" applyAlignment="1">
      <alignment vertical="top" wrapText="1"/>
    </xf>
    <xf numFmtId="4" fontId="5" fillId="7" borderId="1" xfId="0" applyNumberFormat="1" applyFont="1" applyFill="1" applyBorder="1" applyAlignment="1">
      <alignment vertical="top"/>
    </xf>
    <xf numFmtId="3" fontId="6" fillId="0" borderId="1" xfId="0" applyNumberFormat="1" applyFont="1" applyBorder="1" applyAlignment="1">
      <alignment vertical="top"/>
    </xf>
    <xf numFmtId="0" fontId="3" fillId="0" borderId="1" xfId="0" applyFont="1" applyBorder="1"/>
    <xf numFmtId="0" fontId="2" fillId="0" borderId="1" xfId="0" applyFont="1" applyBorder="1" applyAlignment="1">
      <alignment vertical="top"/>
    </xf>
    <xf numFmtId="0" fontId="2" fillId="0" borderId="1" xfId="0" applyFont="1" applyBorder="1" applyAlignment="1">
      <alignment vertical="top" wrapText="1"/>
    </xf>
    <xf numFmtId="0" fontId="10" fillId="0" borderId="1" xfId="0" applyFont="1" applyBorder="1"/>
    <xf numFmtId="0" fontId="3" fillId="0" borderId="2" xfId="0" applyFont="1" applyBorder="1"/>
    <xf numFmtId="0" fontId="10" fillId="0" borderId="2" xfId="0" applyFont="1" applyBorder="1"/>
    <xf numFmtId="4" fontId="1" fillId="0" borderId="2" xfId="0" applyNumberFormat="1" applyFont="1" applyBorder="1" applyAlignment="1">
      <alignment vertical="top"/>
    </xf>
    <xf numFmtId="0" fontId="2" fillId="0" borderId="1" xfId="0" applyFont="1" applyFill="1" applyBorder="1" applyAlignment="1" applyProtection="1">
      <alignment horizontal="left" vertical="center"/>
    </xf>
    <xf numFmtId="0" fontId="11" fillId="8" borderId="1" xfId="0" applyFont="1" applyFill="1" applyBorder="1" applyAlignment="1" applyProtection="1">
      <alignment horizontal="center" vertical="center"/>
    </xf>
    <xf numFmtId="4" fontId="12" fillId="8" borderId="1" xfId="0" applyNumberFormat="1" applyFont="1" applyFill="1" applyBorder="1" applyAlignment="1" applyProtection="1">
      <alignment horizontal="center" vertical="center"/>
    </xf>
    <xf numFmtId="0" fontId="12" fillId="8" borderId="1" xfId="0" applyFont="1" applyFill="1" applyBorder="1" applyAlignment="1" applyProtection="1">
      <alignment horizontal="center" vertical="center"/>
    </xf>
    <xf numFmtId="4" fontId="1" fillId="8" borderId="1" xfId="0" applyNumberFormat="1" applyFont="1" applyFill="1" applyBorder="1" applyAlignment="1" applyProtection="1">
      <alignment horizontal="center" vertical="center"/>
    </xf>
    <xf numFmtId="4" fontId="13" fillId="8" borderId="1" xfId="0" applyNumberFormat="1" applyFont="1" applyFill="1" applyBorder="1" applyAlignment="1" applyProtection="1">
      <alignment horizontal="center" vertical="center"/>
    </xf>
    <xf numFmtId="4" fontId="14" fillId="0" borderId="1" xfId="0" applyNumberFormat="1" applyFont="1" applyFill="1" applyBorder="1" applyAlignment="1" applyProtection="1">
      <alignment horizontal="center" vertical="center" wrapText="1"/>
      <protection locked="0"/>
    </xf>
    <xf numFmtId="0" fontId="15" fillId="9" borderId="1" xfId="0" applyFont="1" applyFill="1" applyBorder="1" applyAlignment="1" applyProtection="1">
      <alignment horizontal="center" vertical="center" wrapText="1"/>
    </xf>
    <xf numFmtId="4" fontId="16" fillId="0" borderId="1" xfId="0" applyNumberFormat="1" applyFont="1" applyFill="1" applyBorder="1" applyAlignment="1" applyProtection="1">
      <alignment horizontal="center" vertical="center" wrapText="1"/>
      <protection locked="0"/>
    </xf>
    <xf numFmtId="0" fontId="17" fillId="0" borderId="1" xfId="0" applyNumberFormat="1" applyFont="1" applyFill="1" applyBorder="1" applyAlignment="1" applyProtection="1">
      <alignment horizontal="center" vertical="center" wrapText="1"/>
      <protection locked="0"/>
    </xf>
    <xf numFmtId="9" fontId="6" fillId="0" borderId="1" xfId="1" applyFont="1" applyBorder="1" applyAlignment="1">
      <alignment vertical="top"/>
    </xf>
    <xf numFmtId="9" fontId="6" fillId="0" borderId="2" xfId="1" applyFont="1" applyBorder="1" applyAlignment="1">
      <alignment vertical="top"/>
    </xf>
    <xf numFmtId="0" fontId="9" fillId="0" borderId="0" xfId="0" applyFont="1"/>
    <xf numFmtId="9" fontId="6" fillId="0" borderId="1" xfId="1" applyFont="1" applyBorder="1" applyAlignment="1" applyProtection="1">
      <alignment vertical="top"/>
      <protection locked="0"/>
    </xf>
    <xf numFmtId="9" fontId="6" fillId="0" borderId="2" xfId="1" applyFont="1" applyBorder="1" applyAlignment="1" applyProtection="1">
      <alignment vertical="top"/>
      <protection locked="0"/>
    </xf>
    <xf numFmtId="4" fontId="3" fillId="0" borderId="0" xfId="0" applyNumberFormat="1" applyFont="1"/>
    <xf numFmtId="4" fontId="9" fillId="0" borderId="0" xfId="0" applyNumberFormat="1" applyFont="1"/>
    <xf numFmtId="4" fontId="6" fillId="0" borderId="1" xfId="0" applyNumberFormat="1" applyFont="1" applyBorder="1" applyAlignment="1" applyProtection="1">
      <alignment vertical="top"/>
      <protection locked="0"/>
    </xf>
    <xf numFmtId="4" fontId="5" fillId="7" borderId="1" xfId="0" applyNumberFormat="1" applyFont="1" applyFill="1" applyBorder="1" applyAlignment="1" applyProtection="1">
      <alignment vertical="top"/>
      <protection locked="0"/>
    </xf>
    <xf numFmtId="0" fontId="9" fillId="0" borderId="0" xfId="0" applyFont="1" applyFill="1"/>
    <xf numFmtId="0" fontId="4" fillId="9" borderId="1" xfId="0" applyFont="1" applyFill="1" applyBorder="1" applyAlignment="1" applyProtection="1">
      <alignment horizontal="center" vertical="center" wrapText="1"/>
    </xf>
    <xf numFmtId="0" fontId="18" fillId="9" borderId="1" xfId="0" applyFont="1" applyFill="1" applyBorder="1" applyAlignment="1" applyProtection="1">
      <alignment horizontal="center" vertical="center" wrapText="1"/>
    </xf>
    <xf numFmtId="0" fontId="19" fillId="10" borderId="1" xfId="0" applyFont="1" applyFill="1" applyBorder="1" applyAlignment="1" applyProtection="1">
      <alignment horizontal="left"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2" fillId="0" borderId="0" xfId="0" applyFont="1" applyAlignment="1">
      <alignment horizontal="center" vertical="top"/>
    </xf>
    <xf numFmtId="0" fontId="7" fillId="0" borderId="1" xfId="0" applyFont="1" applyBorder="1" applyAlignment="1">
      <alignment horizontal="center" vertical="top"/>
    </xf>
    <xf numFmtId="0" fontId="3" fillId="0" borderId="0" xfId="0" applyFont="1" applyAlignment="1">
      <alignmen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19A57-B4C8-4873-88FB-7D84D45AA464}">
  <dimension ref="A1:L898"/>
  <sheetViews>
    <sheetView tabSelected="1" workbookViewId="0">
      <pane xSplit="3" ySplit="4" topLeftCell="D5" activePane="bottomRight" state="frozen"/>
      <selection pane="topRight" activeCell="E1" sqref="E1"/>
      <selection pane="bottomLeft" activeCell="A4" sqref="A4"/>
      <selection pane="bottomRight" activeCell="N895" sqref="N895"/>
    </sheetView>
  </sheetViews>
  <sheetFormatPr baseColWidth="10" defaultColWidth="11.44140625" defaultRowHeight="14.4" x14ac:dyDescent="0.3"/>
  <cols>
    <col min="1" max="1" width="12.6640625" style="4" customWidth="1"/>
    <col min="2" max="2" width="5.109375" style="4" bestFit="1" customWidth="1"/>
    <col min="3" max="3" width="55.6640625" style="4" customWidth="1"/>
    <col min="4" max="4" width="8.6640625" style="4" customWidth="1"/>
    <col min="5" max="6" width="12.6640625" style="4" customWidth="1"/>
    <col min="7" max="7" width="8.6640625" style="4" customWidth="1"/>
    <col min="8" max="9" width="12.6640625" style="4" customWidth="1"/>
    <col min="10" max="10" width="11.44140625" style="56"/>
    <col min="11" max="11" width="11.88671875" style="49" bestFit="1" customWidth="1"/>
    <col min="12" max="16384" width="11.44140625" style="4"/>
  </cols>
  <sheetData>
    <row r="1" spans="1:11" x14ac:dyDescent="0.3">
      <c r="A1" s="63" t="s">
        <v>0</v>
      </c>
      <c r="B1" s="63"/>
      <c r="C1" s="63"/>
      <c r="D1" s="63"/>
      <c r="E1" s="63"/>
      <c r="F1" s="63"/>
      <c r="G1" s="63"/>
      <c r="H1" s="63"/>
      <c r="I1" s="63"/>
    </row>
    <row r="2" spans="1:11" ht="18" x14ac:dyDescent="0.3">
      <c r="A2" s="5"/>
      <c r="B2" s="3"/>
      <c r="C2" s="3"/>
      <c r="D2" s="3"/>
      <c r="E2" s="3"/>
      <c r="F2" s="3"/>
      <c r="G2" s="3"/>
      <c r="H2" s="3"/>
      <c r="I2" s="3"/>
    </row>
    <row r="3" spans="1:11" customFormat="1" ht="18" x14ac:dyDescent="0.3">
      <c r="A3" s="5"/>
      <c r="B3" s="3"/>
      <c r="C3" s="3"/>
      <c r="D3" s="64" t="s">
        <v>1285</v>
      </c>
      <c r="E3" s="64"/>
      <c r="F3" s="64"/>
      <c r="G3" s="64" t="s">
        <v>1286</v>
      </c>
      <c r="H3" s="64"/>
      <c r="I3" s="64"/>
      <c r="J3" s="56"/>
      <c r="K3" s="49"/>
    </row>
    <row r="4" spans="1:11" customFormat="1" x14ac:dyDescent="0.3">
      <c r="A4" s="31" t="s">
        <v>1</v>
      </c>
      <c r="B4" s="31" t="s">
        <v>2</v>
      </c>
      <c r="C4" s="32" t="s">
        <v>3</v>
      </c>
      <c r="D4" s="31" t="s">
        <v>1287</v>
      </c>
      <c r="E4" s="31" t="s">
        <v>1288</v>
      </c>
      <c r="F4" s="31" t="s">
        <v>1289</v>
      </c>
      <c r="G4" s="31" t="s">
        <v>1287</v>
      </c>
      <c r="H4" s="31" t="s">
        <v>1288</v>
      </c>
      <c r="I4" s="31" t="s">
        <v>1289</v>
      </c>
      <c r="J4" s="56"/>
      <c r="K4" s="49"/>
    </row>
    <row r="5" spans="1:11" x14ac:dyDescent="0.3">
      <c r="A5" s="6" t="s">
        <v>4</v>
      </c>
      <c r="B5" s="6" t="s">
        <v>5</v>
      </c>
      <c r="C5" s="7" t="s">
        <v>6</v>
      </c>
      <c r="D5" s="8">
        <f t="shared" ref="D5:I5" si="0">D407</f>
        <v>1</v>
      </c>
      <c r="E5" s="9">
        <f t="shared" si="0"/>
        <v>654573.4</v>
      </c>
      <c r="F5" s="9">
        <f t="shared" si="0"/>
        <v>654573.4</v>
      </c>
      <c r="G5" s="8">
        <f t="shared" si="0"/>
        <v>1</v>
      </c>
      <c r="H5" s="9">
        <f t="shared" si="0"/>
        <v>35000</v>
      </c>
      <c r="I5" s="9">
        <f t="shared" si="0"/>
        <v>35000</v>
      </c>
      <c r="J5" s="49" t="str">
        <f t="shared" ref="J5:J68" si="1">IF(AND(H5&lt;&gt;"",H5&gt;E5),"VALOR MAYOR DEL PERMITIDO","")</f>
        <v/>
      </c>
    </row>
    <row r="6" spans="1:11" x14ac:dyDescent="0.3">
      <c r="A6" s="10" t="s">
        <v>7</v>
      </c>
      <c r="B6" s="10" t="s">
        <v>5</v>
      </c>
      <c r="C6" s="11" t="s">
        <v>8</v>
      </c>
      <c r="D6" s="12">
        <f t="shared" ref="D6:I6" si="2">D19</f>
        <v>1</v>
      </c>
      <c r="E6" s="12">
        <f t="shared" si="2"/>
        <v>76971.240000000005</v>
      </c>
      <c r="F6" s="12">
        <f t="shared" si="2"/>
        <v>76971.240000000005</v>
      </c>
      <c r="G6" s="12">
        <f t="shared" si="2"/>
        <v>1</v>
      </c>
      <c r="H6" s="12">
        <f t="shared" si="2"/>
        <v>20000</v>
      </c>
      <c r="I6" s="12">
        <f t="shared" si="2"/>
        <v>20000</v>
      </c>
      <c r="J6" s="49" t="str">
        <f t="shared" si="1"/>
        <v/>
      </c>
    </row>
    <row r="7" spans="1:11" x14ac:dyDescent="0.3">
      <c r="A7" s="13" t="s">
        <v>9</v>
      </c>
      <c r="B7" s="14" t="s">
        <v>10</v>
      </c>
      <c r="C7" s="15" t="s">
        <v>11</v>
      </c>
      <c r="D7" s="16">
        <v>1</v>
      </c>
      <c r="E7" s="16">
        <v>859.65</v>
      </c>
      <c r="F7" s="16">
        <f t="shared" ref="F7:F19" si="3">ROUND(D7*E7,2)</f>
        <v>859.65</v>
      </c>
      <c r="G7" s="16">
        <f>D7</f>
        <v>1</v>
      </c>
      <c r="H7" s="54"/>
      <c r="I7" s="16">
        <f t="shared" ref="I7:I19" si="4">ROUND(G7*H7,2)</f>
        <v>0</v>
      </c>
      <c r="J7" s="49" t="str">
        <f t="shared" si="1"/>
        <v/>
      </c>
    </row>
    <row r="8" spans="1:11" x14ac:dyDescent="0.3">
      <c r="A8" s="13" t="s">
        <v>12</v>
      </c>
      <c r="B8" s="14" t="s">
        <v>10</v>
      </c>
      <c r="C8" s="15" t="s">
        <v>13</v>
      </c>
      <c r="D8" s="16">
        <v>4</v>
      </c>
      <c r="E8" s="16">
        <v>213.95</v>
      </c>
      <c r="F8" s="16">
        <f t="shared" si="3"/>
        <v>855.8</v>
      </c>
      <c r="G8" s="16">
        <f t="shared" ref="G8:G19" si="5">D8</f>
        <v>4</v>
      </c>
      <c r="H8" s="54"/>
      <c r="I8" s="16">
        <f t="shared" si="4"/>
        <v>0</v>
      </c>
      <c r="J8" s="49" t="str">
        <f t="shared" si="1"/>
        <v/>
      </c>
    </row>
    <row r="9" spans="1:11" x14ac:dyDescent="0.3">
      <c r="A9" s="13" t="s">
        <v>14</v>
      </c>
      <c r="B9" s="14" t="s">
        <v>10</v>
      </c>
      <c r="C9" s="15" t="s">
        <v>15</v>
      </c>
      <c r="D9" s="16">
        <v>10</v>
      </c>
      <c r="E9" s="16">
        <v>113.35</v>
      </c>
      <c r="F9" s="16">
        <f t="shared" si="3"/>
        <v>1133.5</v>
      </c>
      <c r="G9" s="16">
        <f t="shared" si="5"/>
        <v>10</v>
      </c>
      <c r="H9" s="54"/>
      <c r="I9" s="16">
        <f t="shared" si="4"/>
        <v>0</v>
      </c>
      <c r="J9" s="49" t="str">
        <f t="shared" si="1"/>
        <v/>
      </c>
    </row>
    <row r="10" spans="1:11" ht="20.399999999999999" x14ac:dyDescent="0.3">
      <c r="A10" s="13" t="s">
        <v>16</v>
      </c>
      <c r="B10" s="14" t="s">
        <v>17</v>
      </c>
      <c r="C10" s="15" t="s">
        <v>18</v>
      </c>
      <c r="D10" s="16">
        <v>39.5</v>
      </c>
      <c r="E10" s="16">
        <v>150.54</v>
      </c>
      <c r="F10" s="16">
        <f t="shared" si="3"/>
        <v>5946.33</v>
      </c>
      <c r="G10" s="16">
        <f t="shared" si="5"/>
        <v>39.5</v>
      </c>
      <c r="H10" s="54"/>
      <c r="I10" s="16">
        <f t="shared" si="4"/>
        <v>0</v>
      </c>
      <c r="J10" s="49" t="str">
        <f t="shared" si="1"/>
        <v/>
      </c>
    </row>
    <row r="11" spans="1:11" x14ac:dyDescent="0.3">
      <c r="A11" s="13" t="s">
        <v>19</v>
      </c>
      <c r="B11" s="14" t="s">
        <v>17</v>
      </c>
      <c r="C11" s="15" t="s">
        <v>20</v>
      </c>
      <c r="D11" s="16">
        <v>39.5</v>
      </c>
      <c r="E11" s="16">
        <v>132.91999999999999</v>
      </c>
      <c r="F11" s="16">
        <f t="shared" si="3"/>
        <v>5250.34</v>
      </c>
      <c r="G11" s="16">
        <f t="shared" si="5"/>
        <v>39.5</v>
      </c>
      <c r="H11" s="54"/>
      <c r="I11" s="16">
        <f t="shared" si="4"/>
        <v>0</v>
      </c>
      <c r="J11" s="49" t="str">
        <f t="shared" si="1"/>
        <v/>
      </c>
    </row>
    <row r="12" spans="1:11" ht="20.399999999999999" x14ac:dyDescent="0.3">
      <c r="A12" s="13" t="s">
        <v>21</v>
      </c>
      <c r="B12" s="14" t="s">
        <v>22</v>
      </c>
      <c r="C12" s="15" t="s">
        <v>23</v>
      </c>
      <c r="D12" s="16">
        <v>50</v>
      </c>
      <c r="E12" s="16">
        <v>11.86</v>
      </c>
      <c r="F12" s="16">
        <f t="shared" si="3"/>
        <v>593</v>
      </c>
      <c r="G12" s="16">
        <f t="shared" si="5"/>
        <v>50</v>
      </c>
      <c r="H12" s="54"/>
      <c r="I12" s="16">
        <f t="shared" si="4"/>
        <v>0</v>
      </c>
      <c r="J12" s="49" t="str">
        <f t="shared" si="1"/>
        <v/>
      </c>
    </row>
    <row r="13" spans="1:11" x14ac:dyDescent="0.3">
      <c r="A13" s="13" t="s">
        <v>24</v>
      </c>
      <c r="B13" s="14" t="s">
        <v>10</v>
      </c>
      <c r="C13" s="15" t="s">
        <v>25</v>
      </c>
      <c r="D13" s="16">
        <v>2</v>
      </c>
      <c r="E13" s="16">
        <v>10176</v>
      </c>
      <c r="F13" s="16">
        <f t="shared" si="3"/>
        <v>20352</v>
      </c>
      <c r="G13" s="16">
        <f t="shared" si="5"/>
        <v>2</v>
      </c>
      <c r="H13" s="54"/>
      <c r="I13" s="16">
        <f t="shared" si="4"/>
        <v>0</v>
      </c>
      <c r="J13" s="49" t="str">
        <f t="shared" si="1"/>
        <v/>
      </c>
    </row>
    <row r="14" spans="1:11" ht="20.399999999999999" x14ac:dyDescent="0.3">
      <c r="A14" s="13" t="s">
        <v>26</v>
      </c>
      <c r="B14" s="14" t="s">
        <v>10</v>
      </c>
      <c r="C14" s="15" t="s">
        <v>27</v>
      </c>
      <c r="D14" s="16">
        <v>2</v>
      </c>
      <c r="E14" s="16">
        <v>3827.65</v>
      </c>
      <c r="F14" s="16">
        <f t="shared" si="3"/>
        <v>7655.3</v>
      </c>
      <c r="G14" s="16">
        <f t="shared" si="5"/>
        <v>2</v>
      </c>
      <c r="H14" s="54"/>
      <c r="I14" s="16">
        <f t="shared" si="4"/>
        <v>0</v>
      </c>
      <c r="J14" s="49" t="str">
        <f t="shared" si="1"/>
        <v/>
      </c>
    </row>
    <row r="15" spans="1:11" ht="20.399999999999999" x14ac:dyDescent="0.3">
      <c r="A15" s="13" t="s">
        <v>28</v>
      </c>
      <c r="B15" s="14" t="s">
        <v>10</v>
      </c>
      <c r="C15" s="15" t="s">
        <v>29</v>
      </c>
      <c r="D15" s="16">
        <v>1</v>
      </c>
      <c r="E15" s="16">
        <v>8480</v>
      </c>
      <c r="F15" s="16">
        <f t="shared" si="3"/>
        <v>8480</v>
      </c>
      <c r="G15" s="16">
        <f t="shared" si="5"/>
        <v>1</v>
      </c>
      <c r="H15" s="54"/>
      <c r="I15" s="16">
        <f t="shared" si="4"/>
        <v>0</v>
      </c>
      <c r="J15" s="49" t="str">
        <f t="shared" si="1"/>
        <v/>
      </c>
    </row>
    <row r="16" spans="1:11" ht="20.399999999999999" x14ac:dyDescent="0.3">
      <c r="A16" s="13" t="s">
        <v>30</v>
      </c>
      <c r="B16" s="14" t="s">
        <v>10</v>
      </c>
      <c r="C16" s="15" t="s">
        <v>31</v>
      </c>
      <c r="D16" s="16">
        <v>6</v>
      </c>
      <c r="E16" s="16">
        <v>20.22</v>
      </c>
      <c r="F16" s="16">
        <f t="shared" si="3"/>
        <v>121.32</v>
      </c>
      <c r="G16" s="16">
        <f t="shared" si="5"/>
        <v>6</v>
      </c>
      <c r="H16" s="54"/>
      <c r="I16" s="16">
        <f t="shared" si="4"/>
        <v>0</v>
      </c>
      <c r="J16" s="49" t="str">
        <f t="shared" si="1"/>
        <v/>
      </c>
    </row>
    <row r="17" spans="1:10" x14ac:dyDescent="0.3">
      <c r="A17" s="13" t="s">
        <v>32</v>
      </c>
      <c r="B17" s="14" t="s">
        <v>10</v>
      </c>
      <c r="C17" s="15" t="s">
        <v>33</v>
      </c>
      <c r="D17" s="16">
        <v>3</v>
      </c>
      <c r="E17" s="16">
        <v>1908</v>
      </c>
      <c r="F17" s="16">
        <f t="shared" si="3"/>
        <v>5724</v>
      </c>
      <c r="G17" s="16">
        <f t="shared" si="5"/>
        <v>3</v>
      </c>
      <c r="H17" s="54"/>
      <c r="I17" s="16">
        <f t="shared" si="4"/>
        <v>0</v>
      </c>
      <c r="J17" s="49" t="str">
        <f t="shared" si="1"/>
        <v/>
      </c>
    </row>
    <row r="18" spans="1:10" x14ac:dyDescent="0.3">
      <c r="A18" s="13" t="s">
        <v>34</v>
      </c>
      <c r="B18" s="14" t="s">
        <v>35</v>
      </c>
      <c r="C18" s="15" t="s">
        <v>36</v>
      </c>
      <c r="D18" s="16">
        <v>1</v>
      </c>
      <c r="E18" s="16">
        <v>20000</v>
      </c>
      <c r="F18" s="16">
        <f t="shared" si="3"/>
        <v>20000</v>
      </c>
      <c r="G18" s="16">
        <f t="shared" si="5"/>
        <v>1</v>
      </c>
      <c r="H18" s="16">
        <v>20000</v>
      </c>
      <c r="I18" s="16">
        <f t="shared" si="4"/>
        <v>20000</v>
      </c>
      <c r="J18" s="49" t="str">
        <f t="shared" si="1"/>
        <v/>
      </c>
    </row>
    <row r="19" spans="1:10" x14ac:dyDescent="0.3">
      <c r="A19" s="17"/>
      <c r="B19" s="17"/>
      <c r="C19" s="18" t="s">
        <v>37</v>
      </c>
      <c r="D19" s="16">
        <v>1</v>
      </c>
      <c r="E19" s="19">
        <f>SUM(F7:F18)</f>
        <v>76971.240000000005</v>
      </c>
      <c r="F19" s="19">
        <f t="shared" si="3"/>
        <v>76971.240000000005</v>
      </c>
      <c r="G19" s="16">
        <f t="shared" si="5"/>
        <v>1</v>
      </c>
      <c r="H19" s="19">
        <f>SUM(I7:I18)</f>
        <v>20000</v>
      </c>
      <c r="I19" s="19">
        <f t="shared" si="4"/>
        <v>20000</v>
      </c>
      <c r="J19" s="49" t="str">
        <f t="shared" si="1"/>
        <v/>
      </c>
    </row>
    <row r="20" spans="1:10" x14ac:dyDescent="0.3">
      <c r="A20" s="10" t="s">
        <v>38</v>
      </c>
      <c r="B20" s="10" t="s">
        <v>5</v>
      </c>
      <c r="C20" s="11" t="s">
        <v>39</v>
      </c>
      <c r="D20" s="12">
        <f t="shared" ref="D20:I20" si="6">D33</f>
        <v>1</v>
      </c>
      <c r="E20" s="12">
        <f t="shared" si="6"/>
        <v>98359.16</v>
      </c>
      <c r="F20" s="12">
        <f t="shared" si="6"/>
        <v>98359.16</v>
      </c>
      <c r="G20" s="12">
        <f t="shared" si="6"/>
        <v>1</v>
      </c>
      <c r="H20" s="12">
        <f t="shared" si="6"/>
        <v>0</v>
      </c>
      <c r="I20" s="12">
        <f t="shared" si="6"/>
        <v>0</v>
      </c>
      <c r="J20" s="49" t="str">
        <f t="shared" si="1"/>
        <v/>
      </c>
    </row>
    <row r="21" spans="1:10" x14ac:dyDescent="0.3">
      <c r="A21" s="20" t="s">
        <v>40</v>
      </c>
      <c r="B21" s="20" t="s">
        <v>5</v>
      </c>
      <c r="C21" s="21" t="s">
        <v>41</v>
      </c>
      <c r="D21" s="22">
        <f t="shared" ref="D21:I21" si="7">D25</f>
        <v>1</v>
      </c>
      <c r="E21" s="22">
        <f t="shared" si="7"/>
        <v>861.48</v>
      </c>
      <c r="F21" s="22">
        <f t="shared" si="7"/>
        <v>861.48</v>
      </c>
      <c r="G21" s="22">
        <f t="shared" si="7"/>
        <v>1</v>
      </c>
      <c r="H21" s="22">
        <f t="shared" si="7"/>
        <v>0</v>
      </c>
      <c r="I21" s="22">
        <f t="shared" si="7"/>
        <v>0</v>
      </c>
      <c r="J21" s="49" t="str">
        <f t="shared" si="1"/>
        <v/>
      </c>
    </row>
    <row r="22" spans="1:10" x14ac:dyDescent="0.3">
      <c r="A22" s="13" t="s">
        <v>42</v>
      </c>
      <c r="B22" s="14" t="s">
        <v>10</v>
      </c>
      <c r="C22" s="15" t="s">
        <v>43</v>
      </c>
      <c r="D22" s="16">
        <v>2</v>
      </c>
      <c r="E22" s="16">
        <v>64.06</v>
      </c>
      <c r="F22" s="16">
        <f>ROUND(D22*E22,2)</f>
        <v>128.12</v>
      </c>
      <c r="G22" s="16">
        <f t="shared" ref="G22:G25" si="8">D22</f>
        <v>2</v>
      </c>
      <c r="H22" s="54"/>
      <c r="I22" s="16">
        <f>ROUND(G22*H22,2)</f>
        <v>0</v>
      </c>
      <c r="J22" s="49" t="str">
        <f t="shared" si="1"/>
        <v/>
      </c>
    </row>
    <row r="23" spans="1:10" x14ac:dyDescent="0.3">
      <c r="A23" s="13" t="s">
        <v>44</v>
      </c>
      <c r="B23" s="14" t="s">
        <v>10</v>
      </c>
      <c r="C23" s="15" t="s">
        <v>45</v>
      </c>
      <c r="D23" s="16">
        <v>8</v>
      </c>
      <c r="E23" s="16">
        <v>59.07</v>
      </c>
      <c r="F23" s="16">
        <f>ROUND(D23*E23,2)</f>
        <v>472.56</v>
      </c>
      <c r="G23" s="16">
        <f t="shared" si="8"/>
        <v>8</v>
      </c>
      <c r="H23" s="54"/>
      <c r="I23" s="16">
        <f>ROUND(G23*H23,2)</f>
        <v>0</v>
      </c>
      <c r="J23" s="49" t="str">
        <f t="shared" si="1"/>
        <v/>
      </c>
    </row>
    <row r="24" spans="1:10" ht="20.399999999999999" x14ac:dyDescent="0.3">
      <c r="A24" s="13" t="s">
        <v>46</v>
      </c>
      <c r="B24" s="14" t="s">
        <v>10</v>
      </c>
      <c r="C24" s="15" t="s">
        <v>47</v>
      </c>
      <c r="D24" s="16">
        <v>8</v>
      </c>
      <c r="E24" s="16">
        <v>32.6</v>
      </c>
      <c r="F24" s="16">
        <f>ROUND(D24*E24,2)</f>
        <v>260.8</v>
      </c>
      <c r="G24" s="16">
        <f t="shared" si="8"/>
        <v>8</v>
      </c>
      <c r="H24" s="54"/>
      <c r="I24" s="16">
        <f>ROUND(G24*H24,2)</f>
        <v>0</v>
      </c>
      <c r="J24" s="49" t="str">
        <f t="shared" si="1"/>
        <v/>
      </c>
    </row>
    <row r="25" spans="1:10" x14ac:dyDescent="0.3">
      <c r="A25" s="17"/>
      <c r="B25" s="17"/>
      <c r="C25" s="18" t="s">
        <v>48</v>
      </c>
      <c r="D25" s="16">
        <v>1</v>
      </c>
      <c r="E25" s="19">
        <f>SUM(F22:F24)</f>
        <v>861.48</v>
      </c>
      <c r="F25" s="19">
        <f>ROUND(D25*E25,2)</f>
        <v>861.48</v>
      </c>
      <c r="G25" s="16">
        <f t="shared" si="8"/>
        <v>1</v>
      </c>
      <c r="H25" s="19">
        <f>SUM(I22:I24)</f>
        <v>0</v>
      </c>
      <c r="I25" s="19">
        <f>ROUND(G25*H25,2)</f>
        <v>0</v>
      </c>
      <c r="J25" s="49" t="str">
        <f t="shared" si="1"/>
        <v/>
      </c>
    </row>
    <row r="26" spans="1:10" x14ac:dyDescent="0.3">
      <c r="A26" s="20" t="s">
        <v>49</v>
      </c>
      <c r="B26" s="20" t="s">
        <v>5</v>
      </c>
      <c r="C26" s="21" t="s">
        <v>50</v>
      </c>
      <c r="D26" s="22">
        <f t="shared" ref="D26:I26" si="9">D32</f>
        <v>1</v>
      </c>
      <c r="E26" s="22">
        <f t="shared" si="9"/>
        <v>97497.68</v>
      </c>
      <c r="F26" s="22">
        <f t="shared" si="9"/>
        <v>97497.68</v>
      </c>
      <c r="G26" s="22">
        <f t="shared" si="9"/>
        <v>1</v>
      </c>
      <c r="H26" s="22">
        <f t="shared" si="9"/>
        <v>0</v>
      </c>
      <c r="I26" s="22">
        <f t="shared" si="9"/>
        <v>0</v>
      </c>
      <c r="J26" s="49" t="str">
        <f t="shared" si="1"/>
        <v/>
      </c>
    </row>
    <row r="27" spans="1:10" x14ac:dyDescent="0.3">
      <c r="A27" s="13" t="s">
        <v>51</v>
      </c>
      <c r="B27" s="14" t="s">
        <v>22</v>
      </c>
      <c r="C27" s="15" t="s">
        <v>52</v>
      </c>
      <c r="D27" s="16">
        <v>150</v>
      </c>
      <c r="E27" s="16">
        <v>30</v>
      </c>
      <c r="F27" s="16">
        <f t="shared" ref="F27:F32" si="10">ROUND(D27*E27,2)</f>
        <v>4500</v>
      </c>
      <c r="G27" s="16">
        <f t="shared" ref="G27:G33" si="11">D27</f>
        <v>150</v>
      </c>
      <c r="H27" s="54"/>
      <c r="I27" s="16">
        <f t="shared" ref="I27:I32" si="12">ROUND(G27*H27,2)</f>
        <v>0</v>
      </c>
      <c r="J27" s="49" t="str">
        <f t="shared" si="1"/>
        <v/>
      </c>
    </row>
    <row r="28" spans="1:10" ht="20.399999999999999" x14ac:dyDescent="0.3">
      <c r="A28" s="13" t="s">
        <v>16</v>
      </c>
      <c r="B28" s="14" t="s">
        <v>17</v>
      </c>
      <c r="C28" s="15" t="s">
        <v>18</v>
      </c>
      <c r="D28" s="16">
        <v>386</v>
      </c>
      <c r="E28" s="16">
        <v>150.54</v>
      </c>
      <c r="F28" s="16">
        <f t="shared" si="10"/>
        <v>58108.44</v>
      </c>
      <c r="G28" s="16">
        <f t="shared" si="11"/>
        <v>386</v>
      </c>
      <c r="H28" s="54"/>
      <c r="I28" s="16">
        <f t="shared" si="12"/>
        <v>0</v>
      </c>
      <c r="J28" s="49" t="str">
        <f t="shared" si="1"/>
        <v/>
      </c>
    </row>
    <row r="29" spans="1:10" ht="20.399999999999999" x14ac:dyDescent="0.3">
      <c r="A29" s="13" t="s">
        <v>53</v>
      </c>
      <c r="B29" s="14" t="s">
        <v>17</v>
      </c>
      <c r="C29" s="15" t="s">
        <v>54</v>
      </c>
      <c r="D29" s="16">
        <v>5</v>
      </c>
      <c r="E29" s="16">
        <v>246.1</v>
      </c>
      <c r="F29" s="16">
        <f t="shared" si="10"/>
        <v>1230.5</v>
      </c>
      <c r="G29" s="16">
        <f t="shared" si="11"/>
        <v>5</v>
      </c>
      <c r="H29" s="54"/>
      <c r="I29" s="16">
        <f t="shared" si="12"/>
        <v>0</v>
      </c>
      <c r="J29" s="49" t="str">
        <f t="shared" si="1"/>
        <v/>
      </c>
    </row>
    <row r="30" spans="1:10" ht="20.399999999999999" x14ac:dyDescent="0.3">
      <c r="A30" s="13" t="s">
        <v>55</v>
      </c>
      <c r="B30" s="14" t="s">
        <v>10</v>
      </c>
      <c r="C30" s="15" t="s">
        <v>56</v>
      </c>
      <c r="D30" s="16">
        <v>4</v>
      </c>
      <c r="E30" s="16">
        <v>645.66</v>
      </c>
      <c r="F30" s="16">
        <f t="shared" si="10"/>
        <v>2582.64</v>
      </c>
      <c r="G30" s="16">
        <f t="shared" si="11"/>
        <v>4</v>
      </c>
      <c r="H30" s="54"/>
      <c r="I30" s="16">
        <f t="shared" si="12"/>
        <v>0</v>
      </c>
      <c r="J30" s="49" t="str">
        <f t="shared" si="1"/>
        <v/>
      </c>
    </row>
    <row r="31" spans="1:10" ht="20.399999999999999" x14ac:dyDescent="0.3">
      <c r="A31" s="13" t="s">
        <v>57</v>
      </c>
      <c r="B31" s="14" t="s">
        <v>58</v>
      </c>
      <c r="C31" s="15" t="s">
        <v>59</v>
      </c>
      <c r="D31" s="16">
        <v>430</v>
      </c>
      <c r="E31" s="16">
        <v>72.27</v>
      </c>
      <c r="F31" s="16">
        <f t="shared" si="10"/>
        <v>31076.1</v>
      </c>
      <c r="G31" s="16">
        <f t="shared" si="11"/>
        <v>430</v>
      </c>
      <c r="H31" s="54"/>
      <c r="I31" s="16">
        <f t="shared" si="12"/>
        <v>0</v>
      </c>
      <c r="J31" s="49" t="str">
        <f t="shared" si="1"/>
        <v/>
      </c>
    </row>
    <row r="32" spans="1:10" x14ac:dyDescent="0.3">
      <c r="A32" s="17"/>
      <c r="B32" s="17"/>
      <c r="C32" s="18" t="s">
        <v>60</v>
      </c>
      <c r="D32" s="16">
        <v>1</v>
      </c>
      <c r="E32" s="19">
        <f>SUM(F27:F31)</f>
        <v>97497.68</v>
      </c>
      <c r="F32" s="19">
        <f t="shared" si="10"/>
        <v>97497.68</v>
      </c>
      <c r="G32" s="16">
        <f t="shared" si="11"/>
        <v>1</v>
      </c>
      <c r="H32" s="19">
        <f>SUM(I27:I31)</f>
        <v>0</v>
      </c>
      <c r="I32" s="19">
        <f t="shared" si="12"/>
        <v>0</v>
      </c>
      <c r="J32" s="49" t="str">
        <f t="shared" si="1"/>
        <v/>
      </c>
    </row>
    <row r="33" spans="1:10" x14ac:dyDescent="0.3">
      <c r="A33" s="17"/>
      <c r="B33" s="17"/>
      <c r="C33" s="18" t="s">
        <v>61</v>
      </c>
      <c r="D33" s="16">
        <v>1</v>
      </c>
      <c r="E33" s="19">
        <f>F21+F26</f>
        <v>98359.16</v>
      </c>
      <c r="F33" s="19">
        <f>ROUND(D33*E33,2)</f>
        <v>98359.16</v>
      </c>
      <c r="G33" s="16">
        <f t="shared" si="11"/>
        <v>1</v>
      </c>
      <c r="H33" s="19">
        <f>I21+I26</f>
        <v>0</v>
      </c>
      <c r="I33" s="19">
        <f>ROUND(G33*H33,2)</f>
        <v>0</v>
      </c>
      <c r="J33" s="49" t="str">
        <f t="shared" si="1"/>
        <v/>
      </c>
    </row>
    <row r="34" spans="1:10" x14ac:dyDescent="0.3">
      <c r="A34" s="10" t="s">
        <v>62</v>
      </c>
      <c r="B34" s="10" t="s">
        <v>5</v>
      </c>
      <c r="C34" s="11" t="s">
        <v>63</v>
      </c>
      <c r="D34" s="12">
        <f t="shared" ref="D34:I34" si="13">D143</f>
        <v>1</v>
      </c>
      <c r="E34" s="12">
        <f t="shared" si="13"/>
        <v>37282.080000000002</v>
      </c>
      <c r="F34" s="12">
        <f t="shared" si="13"/>
        <v>37282.080000000002</v>
      </c>
      <c r="G34" s="12">
        <f t="shared" si="13"/>
        <v>1</v>
      </c>
      <c r="H34" s="12">
        <f t="shared" si="13"/>
        <v>15000</v>
      </c>
      <c r="I34" s="12">
        <f t="shared" si="13"/>
        <v>15000</v>
      </c>
      <c r="J34" s="49" t="str">
        <f t="shared" si="1"/>
        <v/>
      </c>
    </row>
    <row r="35" spans="1:10" x14ac:dyDescent="0.3">
      <c r="A35" s="20" t="s">
        <v>64</v>
      </c>
      <c r="B35" s="20" t="s">
        <v>5</v>
      </c>
      <c r="C35" s="21" t="s">
        <v>65</v>
      </c>
      <c r="D35" s="22">
        <f t="shared" ref="D35:I35" si="14">D69</f>
        <v>1</v>
      </c>
      <c r="E35" s="22">
        <f t="shared" si="14"/>
        <v>14204.88</v>
      </c>
      <c r="F35" s="22">
        <f t="shared" si="14"/>
        <v>14204.88</v>
      </c>
      <c r="G35" s="22">
        <f t="shared" si="14"/>
        <v>1</v>
      </c>
      <c r="H35" s="22">
        <f t="shared" si="14"/>
        <v>0</v>
      </c>
      <c r="I35" s="22">
        <f t="shared" si="14"/>
        <v>0</v>
      </c>
      <c r="J35" s="49" t="str">
        <f t="shared" si="1"/>
        <v/>
      </c>
    </row>
    <row r="36" spans="1:10" x14ac:dyDescent="0.3">
      <c r="A36" s="23" t="s">
        <v>66</v>
      </c>
      <c r="B36" s="23" t="s">
        <v>5</v>
      </c>
      <c r="C36" s="24" t="s">
        <v>67</v>
      </c>
      <c r="D36" s="25">
        <f t="shared" ref="D36:I36" si="15">D47</f>
        <v>1</v>
      </c>
      <c r="E36" s="25">
        <f t="shared" si="15"/>
        <v>4204.84</v>
      </c>
      <c r="F36" s="25">
        <f t="shared" si="15"/>
        <v>4204.84</v>
      </c>
      <c r="G36" s="25">
        <f t="shared" si="15"/>
        <v>1</v>
      </c>
      <c r="H36" s="25">
        <f t="shared" si="15"/>
        <v>0</v>
      </c>
      <c r="I36" s="25">
        <f t="shared" si="15"/>
        <v>0</v>
      </c>
      <c r="J36" s="49" t="str">
        <f t="shared" si="1"/>
        <v/>
      </c>
    </row>
    <row r="37" spans="1:10" x14ac:dyDescent="0.3">
      <c r="A37" s="13" t="s">
        <v>68</v>
      </c>
      <c r="B37" s="14" t="s">
        <v>10</v>
      </c>
      <c r="C37" s="15" t="s">
        <v>69</v>
      </c>
      <c r="D37" s="16">
        <v>4</v>
      </c>
      <c r="E37" s="16">
        <v>11.66</v>
      </c>
      <c r="F37" s="16">
        <f t="shared" ref="F37:F47" si="16">ROUND(D37*E37,2)</f>
        <v>46.64</v>
      </c>
      <c r="G37" s="16">
        <f t="shared" ref="G37:G47" si="17">D37</f>
        <v>4</v>
      </c>
      <c r="H37" s="54"/>
      <c r="I37" s="16">
        <f t="shared" ref="I37:I47" si="18">ROUND(G37*H37,2)</f>
        <v>0</v>
      </c>
      <c r="J37" s="49" t="str">
        <f t="shared" si="1"/>
        <v/>
      </c>
    </row>
    <row r="38" spans="1:10" x14ac:dyDescent="0.3">
      <c r="A38" s="13" t="s">
        <v>70</v>
      </c>
      <c r="B38" s="14" t="s">
        <v>10</v>
      </c>
      <c r="C38" s="15" t="s">
        <v>71</v>
      </c>
      <c r="D38" s="16">
        <v>20</v>
      </c>
      <c r="E38" s="16">
        <v>26.5</v>
      </c>
      <c r="F38" s="16">
        <f t="shared" si="16"/>
        <v>530</v>
      </c>
      <c r="G38" s="16">
        <f t="shared" si="17"/>
        <v>20</v>
      </c>
      <c r="H38" s="54"/>
      <c r="I38" s="16">
        <f t="shared" si="18"/>
        <v>0</v>
      </c>
      <c r="J38" s="49" t="str">
        <f t="shared" si="1"/>
        <v/>
      </c>
    </row>
    <row r="39" spans="1:10" x14ac:dyDescent="0.3">
      <c r="A39" s="13" t="s">
        <v>72</v>
      </c>
      <c r="B39" s="14" t="s">
        <v>10</v>
      </c>
      <c r="C39" s="15" t="s">
        <v>73</v>
      </c>
      <c r="D39" s="16">
        <v>100</v>
      </c>
      <c r="E39" s="16">
        <v>11.66</v>
      </c>
      <c r="F39" s="16">
        <f t="shared" si="16"/>
        <v>1166</v>
      </c>
      <c r="G39" s="16">
        <f t="shared" si="17"/>
        <v>100</v>
      </c>
      <c r="H39" s="54"/>
      <c r="I39" s="16">
        <f t="shared" si="18"/>
        <v>0</v>
      </c>
      <c r="J39" s="49" t="str">
        <f t="shared" si="1"/>
        <v/>
      </c>
    </row>
    <row r="40" spans="1:10" x14ac:dyDescent="0.3">
      <c r="A40" s="13" t="s">
        <v>74</v>
      </c>
      <c r="B40" s="14" t="s">
        <v>10</v>
      </c>
      <c r="C40" s="15" t="s">
        <v>75</v>
      </c>
      <c r="D40" s="16">
        <v>30</v>
      </c>
      <c r="E40" s="16">
        <v>26.5</v>
      </c>
      <c r="F40" s="16">
        <f t="shared" si="16"/>
        <v>795</v>
      </c>
      <c r="G40" s="16">
        <f t="shared" si="17"/>
        <v>30</v>
      </c>
      <c r="H40" s="54"/>
      <c r="I40" s="16">
        <f t="shared" si="18"/>
        <v>0</v>
      </c>
      <c r="J40" s="49" t="str">
        <f t="shared" si="1"/>
        <v/>
      </c>
    </row>
    <row r="41" spans="1:10" x14ac:dyDescent="0.3">
      <c r="A41" s="13" t="s">
        <v>76</v>
      </c>
      <c r="B41" s="14" t="s">
        <v>10</v>
      </c>
      <c r="C41" s="15" t="s">
        <v>77</v>
      </c>
      <c r="D41" s="16">
        <v>15</v>
      </c>
      <c r="E41" s="16">
        <v>82.68</v>
      </c>
      <c r="F41" s="16">
        <f t="shared" si="16"/>
        <v>1240.2</v>
      </c>
      <c r="G41" s="16">
        <f t="shared" si="17"/>
        <v>15</v>
      </c>
      <c r="H41" s="54"/>
      <c r="I41" s="16">
        <f t="shared" si="18"/>
        <v>0</v>
      </c>
      <c r="J41" s="49" t="str">
        <f t="shared" si="1"/>
        <v/>
      </c>
    </row>
    <row r="42" spans="1:10" x14ac:dyDescent="0.3">
      <c r="A42" s="13" t="s">
        <v>78</v>
      </c>
      <c r="B42" s="14" t="s">
        <v>10</v>
      </c>
      <c r="C42" s="15" t="s">
        <v>79</v>
      </c>
      <c r="D42" s="16">
        <v>10</v>
      </c>
      <c r="E42" s="16">
        <v>14.84</v>
      </c>
      <c r="F42" s="16">
        <f t="shared" si="16"/>
        <v>148.4</v>
      </c>
      <c r="G42" s="16">
        <f t="shared" si="17"/>
        <v>10</v>
      </c>
      <c r="H42" s="54"/>
      <c r="I42" s="16">
        <f t="shared" si="18"/>
        <v>0</v>
      </c>
      <c r="J42" s="49" t="str">
        <f t="shared" si="1"/>
        <v/>
      </c>
    </row>
    <row r="43" spans="1:10" x14ac:dyDescent="0.3">
      <c r="A43" s="13" t="s">
        <v>80</v>
      </c>
      <c r="B43" s="14" t="s">
        <v>10</v>
      </c>
      <c r="C43" s="15" t="s">
        <v>81</v>
      </c>
      <c r="D43" s="16">
        <v>130</v>
      </c>
      <c r="E43" s="16">
        <v>0.64</v>
      </c>
      <c r="F43" s="16">
        <f t="shared" si="16"/>
        <v>83.2</v>
      </c>
      <c r="G43" s="16">
        <f t="shared" si="17"/>
        <v>130</v>
      </c>
      <c r="H43" s="54"/>
      <c r="I43" s="16">
        <f t="shared" si="18"/>
        <v>0</v>
      </c>
      <c r="J43" s="49" t="str">
        <f t="shared" si="1"/>
        <v/>
      </c>
    </row>
    <row r="44" spans="1:10" x14ac:dyDescent="0.3">
      <c r="A44" s="13" t="s">
        <v>82</v>
      </c>
      <c r="B44" s="14" t="s">
        <v>10</v>
      </c>
      <c r="C44" s="15" t="s">
        <v>83</v>
      </c>
      <c r="D44" s="16">
        <v>130</v>
      </c>
      <c r="E44" s="16">
        <v>0.64</v>
      </c>
      <c r="F44" s="16">
        <f t="shared" si="16"/>
        <v>83.2</v>
      </c>
      <c r="G44" s="16">
        <f t="shared" si="17"/>
        <v>130</v>
      </c>
      <c r="H44" s="54"/>
      <c r="I44" s="16">
        <f t="shared" si="18"/>
        <v>0</v>
      </c>
      <c r="J44" s="49" t="str">
        <f t="shared" si="1"/>
        <v/>
      </c>
    </row>
    <row r="45" spans="1:10" x14ac:dyDescent="0.3">
      <c r="A45" s="13" t="s">
        <v>84</v>
      </c>
      <c r="B45" s="14" t="s">
        <v>10</v>
      </c>
      <c r="C45" s="15" t="s">
        <v>85</v>
      </c>
      <c r="D45" s="16">
        <v>130</v>
      </c>
      <c r="E45" s="16">
        <v>0.74</v>
      </c>
      <c r="F45" s="16">
        <f t="shared" si="16"/>
        <v>96.2</v>
      </c>
      <c r="G45" s="16">
        <f t="shared" si="17"/>
        <v>130</v>
      </c>
      <c r="H45" s="54"/>
      <c r="I45" s="16">
        <f t="shared" si="18"/>
        <v>0</v>
      </c>
      <c r="J45" s="49" t="str">
        <f t="shared" si="1"/>
        <v/>
      </c>
    </row>
    <row r="46" spans="1:10" x14ac:dyDescent="0.3">
      <c r="A46" s="13" t="s">
        <v>86</v>
      </c>
      <c r="B46" s="14" t="s">
        <v>10</v>
      </c>
      <c r="C46" s="15" t="s">
        <v>87</v>
      </c>
      <c r="D46" s="16">
        <v>50</v>
      </c>
      <c r="E46" s="16">
        <v>0.32</v>
      </c>
      <c r="F46" s="16">
        <f t="shared" si="16"/>
        <v>16</v>
      </c>
      <c r="G46" s="16">
        <f t="shared" si="17"/>
        <v>50</v>
      </c>
      <c r="H46" s="54"/>
      <c r="I46" s="16">
        <f t="shared" si="18"/>
        <v>0</v>
      </c>
      <c r="J46" s="49" t="str">
        <f t="shared" si="1"/>
        <v/>
      </c>
    </row>
    <row r="47" spans="1:10" x14ac:dyDescent="0.3">
      <c r="A47" s="17"/>
      <c r="B47" s="17"/>
      <c r="C47" s="18" t="s">
        <v>88</v>
      </c>
      <c r="D47" s="16">
        <v>1</v>
      </c>
      <c r="E47" s="19">
        <f>SUM(F37:F46)</f>
        <v>4204.84</v>
      </c>
      <c r="F47" s="19">
        <f t="shared" si="16"/>
        <v>4204.84</v>
      </c>
      <c r="G47" s="16">
        <f t="shared" si="17"/>
        <v>1</v>
      </c>
      <c r="H47" s="19">
        <f>SUM(I37:I46)</f>
        <v>0</v>
      </c>
      <c r="I47" s="19">
        <f t="shared" si="18"/>
        <v>0</v>
      </c>
      <c r="J47" s="49" t="str">
        <f t="shared" si="1"/>
        <v/>
      </c>
    </row>
    <row r="48" spans="1:10" x14ac:dyDescent="0.3">
      <c r="A48" s="23" t="s">
        <v>89</v>
      </c>
      <c r="B48" s="23" t="s">
        <v>5</v>
      </c>
      <c r="C48" s="24" t="s">
        <v>90</v>
      </c>
      <c r="D48" s="25">
        <f t="shared" ref="D48:I48" si="19">D51</f>
        <v>1</v>
      </c>
      <c r="E48" s="25">
        <f t="shared" si="19"/>
        <v>1791.4</v>
      </c>
      <c r="F48" s="25">
        <f t="shared" si="19"/>
        <v>1791.4</v>
      </c>
      <c r="G48" s="25">
        <f t="shared" si="19"/>
        <v>1</v>
      </c>
      <c r="H48" s="25">
        <f t="shared" si="19"/>
        <v>0</v>
      </c>
      <c r="I48" s="25">
        <f t="shared" si="19"/>
        <v>0</v>
      </c>
      <c r="J48" s="49" t="str">
        <f t="shared" si="1"/>
        <v/>
      </c>
    </row>
    <row r="49" spans="1:10" x14ac:dyDescent="0.3">
      <c r="A49" s="13" t="s">
        <v>91</v>
      </c>
      <c r="B49" s="14" t="s">
        <v>10</v>
      </c>
      <c r="C49" s="15" t="s">
        <v>92</v>
      </c>
      <c r="D49" s="16">
        <v>2</v>
      </c>
      <c r="E49" s="16">
        <v>275.60000000000002</v>
      </c>
      <c r="F49" s="16">
        <f>ROUND(D49*E49,2)</f>
        <v>551.20000000000005</v>
      </c>
      <c r="G49" s="16">
        <f t="shared" ref="G49:G51" si="20">D49</f>
        <v>2</v>
      </c>
      <c r="H49" s="54"/>
      <c r="I49" s="16">
        <f>ROUND(G49*H49,2)</f>
        <v>0</v>
      </c>
      <c r="J49" s="49" t="str">
        <f t="shared" si="1"/>
        <v/>
      </c>
    </row>
    <row r="50" spans="1:10" x14ac:dyDescent="0.3">
      <c r="A50" s="13" t="s">
        <v>76</v>
      </c>
      <c r="B50" s="14" t="s">
        <v>10</v>
      </c>
      <c r="C50" s="15" t="s">
        <v>77</v>
      </c>
      <c r="D50" s="16">
        <v>15</v>
      </c>
      <c r="E50" s="16">
        <v>82.68</v>
      </c>
      <c r="F50" s="16">
        <f>ROUND(D50*E50,2)</f>
        <v>1240.2</v>
      </c>
      <c r="G50" s="16">
        <f t="shared" si="20"/>
        <v>15</v>
      </c>
      <c r="H50" s="54"/>
      <c r="I50" s="16">
        <f>ROUND(G50*H50,2)</f>
        <v>0</v>
      </c>
      <c r="J50" s="49" t="str">
        <f t="shared" si="1"/>
        <v/>
      </c>
    </row>
    <row r="51" spans="1:10" x14ac:dyDescent="0.3">
      <c r="A51" s="17"/>
      <c r="B51" s="17"/>
      <c r="C51" s="18" t="s">
        <v>93</v>
      </c>
      <c r="D51" s="16">
        <v>1</v>
      </c>
      <c r="E51" s="19">
        <f>SUM(F49:F50)</f>
        <v>1791.4</v>
      </c>
      <c r="F51" s="19">
        <f>ROUND(D51*E51,2)</f>
        <v>1791.4</v>
      </c>
      <c r="G51" s="16">
        <f t="shared" si="20"/>
        <v>1</v>
      </c>
      <c r="H51" s="19">
        <f>SUM(I49:I50)</f>
        <v>0</v>
      </c>
      <c r="I51" s="19">
        <f>ROUND(G51*H51,2)</f>
        <v>0</v>
      </c>
      <c r="J51" s="49" t="str">
        <f t="shared" si="1"/>
        <v/>
      </c>
    </row>
    <row r="52" spans="1:10" x14ac:dyDescent="0.3">
      <c r="A52" s="23" t="s">
        <v>94</v>
      </c>
      <c r="B52" s="23" t="s">
        <v>5</v>
      </c>
      <c r="C52" s="24" t="s">
        <v>95</v>
      </c>
      <c r="D52" s="25">
        <f t="shared" ref="D52:I52" si="21">D55</f>
        <v>1</v>
      </c>
      <c r="E52" s="25">
        <f t="shared" si="21"/>
        <v>2342.6</v>
      </c>
      <c r="F52" s="25">
        <f t="shared" si="21"/>
        <v>2342.6</v>
      </c>
      <c r="G52" s="25">
        <f t="shared" si="21"/>
        <v>1</v>
      </c>
      <c r="H52" s="25">
        <f t="shared" si="21"/>
        <v>0</v>
      </c>
      <c r="I52" s="25">
        <f t="shared" si="21"/>
        <v>0</v>
      </c>
      <c r="J52" s="49" t="str">
        <f t="shared" si="1"/>
        <v/>
      </c>
    </row>
    <row r="53" spans="1:10" x14ac:dyDescent="0.3">
      <c r="A53" s="13" t="s">
        <v>91</v>
      </c>
      <c r="B53" s="14" t="s">
        <v>10</v>
      </c>
      <c r="C53" s="15" t="s">
        <v>92</v>
      </c>
      <c r="D53" s="16">
        <v>4</v>
      </c>
      <c r="E53" s="16">
        <v>275.60000000000002</v>
      </c>
      <c r="F53" s="16">
        <f>ROUND(D53*E53,2)</f>
        <v>1102.4000000000001</v>
      </c>
      <c r="G53" s="16">
        <f t="shared" ref="G53:G55" si="22">D53</f>
        <v>4</v>
      </c>
      <c r="H53" s="54"/>
      <c r="I53" s="16">
        <f>ROUND(G53*H53,2)</f>
        <v>0</v>
      </c>
      <c r="J53" s="49" t="str">
        <f t="shared" si="1"/>
        <v/>
      </c>
    </row>
    <row r="54" spans="1:10" x14ac:dyDescent="0.3">
      <c r="A54" s="13" t="s">
        <v>76</v>
      </c>
      <c r="B54" s="14" t="s">
        <v>10</v>
      </c>
      <c r="C54" s="15" t="s">
        <v>77</v>
      </c>
      <c r="D54" s="16">
        <v>15</v>
      </c>
      <c r="E54" s="16">
        <v>82.68</v>
      </c>
      <c r="F54" s="16">
        <f>ROUND(D54*E54,2)</f>
        <v>1240.2</v>
      </c>
      <c r="G54" s="16">
        <f t="shared" si="22"/>
        <v>15</v>
      </c>
      <c r="H54" s="54"/>
      <c r="I54" s="16">
        <f>ROUND(G54*H54,2)</f>
        <v>0</v>
      </c>
      <c r="J54" s="49" t="str">
        <f t="shared" si="1"/>
        <v/>
      </c>
    </row>
    <row r="55" spans="1:10" x14ac:dyDescent="0.3">
      <c r="A55" s="17"/>
      <c r="B55" s="17"/>
      <c r="C55" s="18" t="s">
        <v>96</v>
      </c>
      <c r="D55" s="16">
        <v>1</v>
      </c>
      <c r="E55" s="19">
        <f>SUM(F53:F54)</f>
        <v>2342.6</v>
      </c>
      <c r="F55" s="19">
        <f>ROUND(D55*E55,2)</f>
        <v>2342.6</v>
      </c>
      <c r="G55" s="16">
        <f t="shared" si="22"/>
        <v>1</v>
      </c>
      <c r="H55" s="19">
        <f>SUM(I53:I54)</f>
        <v>0</v>
      </c>
      <c r="I55" s="19">
        <f>ROUND(G55*H55,2)</f>
        <v>0</v>
      </c>
      <c r="J55" s="49" t="str">
        <f t="shared" si="1"/>
        <v/>
      </c>
    </row>
    <row r="56" spans="1:10" x14ac:dyDescent="0.3">
      <c r="A56" s="23" t="s">
        <v>97</v>
      </c>
      <c r="B56" s="23" t="s">
        <v>5</v>
      </c>
      <c r="C56" s="24" t="s">
        <v>98</v>
      </c>
      <c r="D56" s="25">
        <f t="shared" ref="D56:I56" si="23">D59</f>
        <v>1</v>
      </c>
      <c r="E56" s="25">
        <f t="shared" si="23"/>
        <v>1791.4</v>
      </c>
      <c r="F56" s="25">
        <f t="shared" si="23"/>
        <v>1791.4</v>
      </c>
      <c r="G56" s="25">
        <f t="shared" si="23"/>
        <v>1</v>
      </c>
      <c r="H56" s="25">
        <f t="shared" si="23"/>
        <v>0</v>
      </c>
      <c r="I56" s="25">
        <f t="shared" si="23"/>
        <v>0</v>
      </c>
      <c r="J56" s="49" t="str">
        <f t="shared" si="1"/>
        <v/>
      </c>
    </row>
    <row r="57" spans="1:10" x14ac:dyDescent="0.3">
      <c r="A57" s="13" t="s">
        <v>91</v>
      </c>
      <c r="B57" s="14" t="s">
        <v>10</v>
      </c>
      <c r="C57" s="15" t="s">
        <v>92</v>
      </c>
      <c r="D57" s="16">
        <v>2</v>
      </c>
      <c r="E57" s="16">
        <v>275.60000000000002</v>
      </c>
      <c r="F57" s="16">
        <f>ROUND(D57*E57,2)</f>
        <v>551.20000000000005</v>
      </c>
      <c r="G57" s="16">
        <f t="shared" ref="G57:G59" si="24">D57</f>
        <v>2</v>
      </c>
      <c r="H57" s="54"/>
      <c r="I57" s="16">
        <f>ROUND(G57*H57,2)</f>
        <v>0</v>
      </c>
      <c r="J57" s="49" t="str">
        <f t="shared" si="1"/>
        <v/>
      </c>
    </row>
    <row r="58" spans="1:10" x14ac:dyDescent="0.3">
      <c r="A58" s="13" t="s">
        <v>76</v>
      </c>
      <c r="B58" s="14" t="s">
        <v>10</v>
      </c>
      <c r="C58" s="15" t="s">
        <v>77</v>
      </c>
      <c r="D58" s="16">
        <v>15</v>
      </c>
      <c r="E58" s="16">
        <v>82.68</v>
      </c>
      <c r="F58" s="16">
        <f>ROUND(D58*E58,2)</f>
        <v>1240.2</v>
      </c>
      <c r="G58" s="16">
        <f t="shared" si="24"/>
        <v>15</v>
      </c>
      <c r="H58" s="54"/>
      <c r="I58" s="16">
        <f>ROUND(G58*H58,2)</f>
        <v>0</v>
      </c>
      <c r="J58" s="49" t="str">
        <f t="shared" si="1"/>
        <v/>
      </c>
    </row>
    <row r="59" spans="1:10" x14ac:dyDescent="0.3">
      <c r="A59" s="17"/>
      <c r="B59" s="17"/>
      <c r="C59" s="18" t="s">
        <v>99</v>
      </c>
      <c r="D59" s="16">
        <v>1</v>
      </c>
      <c r="E59" s="19">
        <f>SUM(F57:F58)</f>
        <v>1791.4</v>
      </c>
      <c r="F59" s="19">
        <f>ROUND(D59*E59,2)</f>
        <v>1791.4</v>
      </c>
      <c r="G59" s="16">
        <f t="shared" si="24"/>
        <v>1</v>
      </c>
      <c r="H59" s="19">
        <f>SUM(I57:I58)</f>
        <v>0</v>
      </c>
      <c r="I59" s="19">
        <f>ROUND(G59*H59,2)</f>
        <v>0</v>
      </c>
      <c r="J59" s="49" t="str">
        <f t="shared" si="1"/>
        <v/>
      </c>
    </row>
    <row r="60" spans="1:10" x14ac:dyDescent="0.3">
      <c r="A60" s="23" t="s">
        <v>100</v>
      </c>
      <c r="B60" s="23" t="s">
        <v>5</v>
      </c>
      <c r="C60" s="24" t="s">
        <v>101</v>
      </c>
      <c r="D60" s="25">
        <f t="shared" ref="D60:I60" si="25">D68</f>
        <v>1</v>
      </c>
      <c r="E60" s="25">
        <f t="shared" si="25"/>
        <v>4074.64</v>
      </c>
      <c r="F60" s="25">
        <f t="shared" si="25"/>
        <v>4074.64</v>
      </c>
      <c r="G60" s="25">
        <f t="shared" si="25"/>
        <v>1</v>
      </c>
      <c r="H60" s="25">
        <f t="shared" si="25"/>
        <v>0</v>
      </c>
      <c r="I60" s="25">
        <f t="shared" si="25"/>
        <v>0</v>
      </c>
      <c r="J60" s="49" t="str">
        <f t="shared" si="1"/>
        <v/>
      </c>
    </row>
    <row r="61" spans="1:10" x14ac:dyDescent="0.3">
      <c r="A61" s="13" t="s">
        <v>68</v>
      </c>
      <c r="B61" s="14" t="s">
        <v>10</v>
      </c>
      <c r="C61" s="15" t="s">
        <v>69</v>
      </c>
      <c r="D61" s="16">
        <v>4</v>
      </c>
      <c r="E61" s="16">
        <v>11.66</v>
      </c>
      <c r="F61" s="16">
        <f t="shared" ref="F61:F68" si="26">ROUND(D61*E61,2)</f>
        <v>46.64</v>
      </c>
      <c r="G61" s="16">
        <f t="shared" ref="G61:G68" si="27">D61</f>
        <v>4</v>
      </c>
      <c r="H61" s="54"/>
      <c r="I61" s="16">
        <f t="shared" ref="I61:I68" si="28">ROUND(G61*H61,2)</f>
        <v>0</v>
      </c>
      <c r="J61" s="49" t="str">
        <f t="shared" si="1"/>
        <v/>
      </c>
    </row>
    <row r="62" spans="1:10" x14ac:dyDescent="0.3">
      <c r="A62" s="13" t="s">
        <v>70</v>
      </c>
      <c r="B62" s="14" t="s">
        <v>10</v>
      </c>
      <c r="C62" s="15" t="s">
        <v>71</v>
      </c>
      <c r="D62" s="16">
        <v>10</v>
      </c>
      <c r="E62" s="16">
        <v>26.5</v>
      </c>
      <c r="F62" s="16">
        <f t="shared" si="26"/>
        <v>265</v>
      </c>
      <c r="G62" s="16">
        <f t="shared" si="27"/>
        <v>10</v>
      </c>
      <c r="H62" s="54"/>
      <c r="I62" s="16">
        <f t="shared" si="28"/>
        <v>0</v>
      </c>
      <c r="J62" s="49" t="str">
        <f t="shared" si="1"/>
        <v/>
      </c>
    </row>
    <row r="63" spans="1:10" x14ac:dyDescent="0.3">
      <c r="A63" s="13" t="s">
        <v>72</v>
      </c>
      <c r="B63" s="14" t="s">
        <v>10</v>
      </c>
      <c r="C63" s="15" t="s">
        <v>73</v>
      </c>
      <c r="D63" s="16">
        <v>40</v>
      </c>
      <c r="E63" s="16">
        <v>11.66</v>
      </c>
      <c r="F63" s="16">
        <f t="shared" si="26"/>
        <v>466.4</v>
      </c>
      <c r="G63" s="16">
        <f t="shared" si="27"/>
        <v>40</v>
      </c>
      <c r="H63" s="54"/>
      <c r="I63" s="16">
        <f t="shared" si="28"/>
        <v>0</v>
      </c>
      <c r="J63" s="49" t="str">
        <f t="shared" si="1"/>
        <v/>
      </c>
    </row>
    <row r="64" spans="1:10" x14ac:dyDescent="0.3">
      <c r="A64" s="13" t="s">
        <v>74</v>
      </c>
      <c r="B64" s="14" t="s">
        <v>10</v>
      </c>
      <c r="C64" s="15" t="s">
        <v>75</v>
      </c>
      <c r="D64" s="16">
        <v>40</v>
      </c>
      <c r="E64" s="16">
        <v>26.5</v>
      </c>
      <c r="F64" s="16">
        <f t="shared" si="26"/>
        <v>1060</v>
      </c>
      <c r="G64" s="16">
        <f t="shared" si="27"/>
        <v>40</v>
      </c>
      <c r="H64" s="54"/>
      <c r="I64" s="16">
        <f t="shared" si="28"/>
        <v>0</v>
      </c>
      <c r="J64" s="49" t="str">
        <f t="shared" si="1"/>
        <v/>
      </c>
    </row>
    <row r="65" spans="1:10" x14ac:dyDescent="0.3">
      <c r="A65" s="13" t="s">
        <v>76</v>
      </c>
      <c r="B65" s="14" t="s">
        <v>10</v>
      </c>
      <c r="C65" s="15" t="s">
        <v>77</v>
      </c>
      <c r="D65" s="16">
        <v>20</v>
      </c>
      <c r="E65" s="16">
        <v>82.68</v>
      </c>
      <c r="F65" s="16">
        <f t="shared" si="26"/>
        <v>1653.6</v>
      </c>
      <c r="G65" s="16">
        <f t="shared" si="27"/>
        <v>20</v>
      </c>
      <c r="H65" s="54"/>
      <c r="I65" s="16">
        <f t="shared" si="28"/>
        <v>0</v>
      </c>
      <c r="J65" s="49" t="str">
        <f t="shared" si="1"/>
        <v/>
      </c>
    </row>
    <row r="66" spans="1:10" x14ac:dyDescent="0.3">
      <c r="A66" s="13" t="s">
        <v>102</v>
      </c>
      <c r="B66" s="14" t="s">
        <v>10</v>
      </c>
      <c r="C66" s="15" t="s">
        <v>103</v>
      </c>
      <c r="D66" s="16">
        <v>10</v>
      </c>
      <c r="E66" s="16">
        <v>3.18</v>
      </c>
      <c r="F66" s="16">
        <f t="shared" si="26"/>
        <v>31.8</v>
      </c>
      <c r="G66" s="16">
        <f t="shared" si="27"/>
        <v>10</v>
      </c>
      <c r="H66" s="54"/>
      <c r="I66" s="16">
        <f t="shared" si="28"/>
        <v>0</v>
      </c>
      <c r="J66" s="49" t="str">
        <f t="shared" si="1"/>
        <v/>
      </c>
    </row>
    <row r="67" spans="1:10" x14ac:dyDescent="0.3">
      <c r="A67" s="13" t="s">
        <v>91</v>
      </c>
      <c r="B67" s="14" t="s">
        <v>10</v>
      </c>
      <c r="C67" s="15" t="s">
        <v>92</v>
      </c>
      <c r="D67" s="16">
        <v>2</v>
      </c>
      <c r="E67" s="16">
        <v>275.60000000000002</v>
      </c>
      <c r="F67" s="16">
        <f t="shared" si="26"/>
        <v>551.20000000000005</v>
      </c>
      <c r="G67" s="16">
        <f t="shared" si="27"/>
        <v>2</v>
      </c>
      <c r="H67" s="54"/>
      <c r="I67" s="16">
        <f t="shared" si="28"/>
        <v>0</v>
      </c>
      <c r="J67" s="49" t="str">
        <f t="shared" si="1"/>
        <v/>
      </c>
    </row>
    <row r="68" spans="1:10" x14ac:dyDescent="0.3">
      <c r="A68" s="17"/>
      <c r="B68" s="17"/>
      <c r="C68" s="18" t="s">
        <v>104</v>
      </c>
      <c r="D68" s="16">
        <v>1</v>
      </c>
      <c r="E68" s="19">
        <f>SUM(F61:F67)</f>
        <v>4074.64</v>
      </c>
      <c r="F68" s="19">
        <f t="shared" si="26"/>
        <v>4074.64</v>
      </c>
      <c r="G68" s="16">
        <f t="shared" si="27"/>
        <v>1</v>
      </c>
      <c r="H68" s="19">
        <f>SUM(I61:I67)</f>
        <v>0</v>
      </c>
      <c r="I68" s="19">
        <f t="shared" si="28"/>
        <v>0</v>
      </c>
      <c r="J68" s="49" t="str">
        <f t="shared" si="1"/>
        <v/>
      </c>
    </row>
    <row r="69" spans="1:10" x14ac:dyDescent="0.3">
      <c r="A69" s="17"/>
      <c r="B69" s="17"/>
      <c r="C69" s="18" t="s">
        <v>105</v>
      </c>
      <c r="D69" s="16">
        <v>1</v>
      </c>
      <c r="E69" s="19">
        <f>F36+F48+F52+F56+F60</f>
        <v>14204.88</v>
      </c>
      <c r="F69" s="19">
        <f>ROUND(D69*E69,2)</f>
        <v>14204.88</v>
      </c>
      <c r="G69" s="16">
        <f t="shared" ref="G69" si="29">D69</f>
        <v>1</v>
      </c>
      <c r="H69" s="19">
        <f>I36+I48+I52+I56+I60</f>
        <v>0</v>
      </c>
      <c r="I69" s="19">
        <f>ROUND(G69*H69,2)</f>
        <v>0</v>
      </c>
      <c r="J69" s="49" t="str">
        <f t="shared" ref="J69:J132" si="30">IF(AND(H69&lt;&gt;"",H69&gt;E69),"VALOR MAYOR DEL PERMITIDO","")</f>
        <v/>
      </c>
    </row>
    <row r="70" spans="1:10" x14ac:dyDescent="0.3">
      <c r="A70" s="20" t="s">
        <v>106</v>
      </c>
      <c r="B70" s="20" t="s">
        <v>5</v>
      </c>
      <c r="C70" s="21" t="s">
        <v>107</v>
      </c>
      <c r="D70" s="22">
        <f t="shared" ref="D70:I70" si="31">D141</f>
        <v>1</v>
      </c>
      <c r="E70" s="22">
        <f t="shared" si="31"/>
        <v>8077.2</v>
      </c>
      <c r="F70" s="22">
        <f t="shared" si="31"/>
        <v>8077.2</v>
      </c>
      <c r="G70" s="22">
        <f t="shared" si="31"/>
        <v>1</v>
      </c>
      <c r="H70" s="22">
        <f t="shared" si="31"/>
        <v>0</v>
      </c>
      <c r="I70" s="22">
        <f t="shared" si="31"/>
        <v>0</v>
      </c>
      <c r="J70" s="49" t="str">
        <f t="shared" si="30"/>
        <v/>
      </c>
    </row>
    <row r="71" spans="1:10" x14ac:dyDescent="0.3">
      <c r="A71" s="23" t="s">
        <v>108</v>
      </c>
      <c r="B71" s="23" t="s">
        <v>5</v>
      </c>
      <c r="C71" s="24" t="s">
        <v>109</v>
      </c>
      <c r="D71" s="25">
        <f t="shared" ref="D71:I71" si="32">D105</f>
        <v>1</v>
      </c>
      <c r="E71" s="25">
        <f t="shared" si="32"/>
        <v>4038.6</v>
      </c>
      <c r="F71" s="25">
        <f t="shared" si="32"/>
        <v>4038.6</v>
      </c>
      <c r="G71" s="25">
        <f t="shared" si="32"/>
        <v>1</v>
      </c>
      <c r="H71" s="25">
        <f t="shared" si="32"/>
        <v>0</v>
      </c>
      <c r="I71" s="25">
        <f t="shared" si="32"/>
        <v>0</v>
      </c>
      <c r="J71" s="49" t="str">
        <f t="shared" si="30"/>
        <v/>
      </c>
    </row>
    <row r="72" spans="1:10" x14ac:dyDescent="0.3">
      <c r="A72" s="26" t="s">
        <v>110</v>
      </c>
      <c r="B72" s="26" t="s">
        <v>5</v>
      </c>
      <c r="C72" s="27" t="s">
        <v>111</v>
      </c>
      <c r="D72" s="28">
        <f t="shared" ref="D72:I72" si="33">D83</f>
        <v>1</v>
      </c>
      <c r="E72" s="28">
        <f t="shared" si="33"/>
        <v>2199.5</v>
      </c>
      <c r="F72" s="28">
        <f t="shared" si="33"/>
        <v>2199.5</v>
      </c>
      <c r="G72" s="28">
        <f t="shared" si="33"/>
        <v>1</v>
      </c>
      <c r="H72" s="28">
        <f t="shared" si="33"/>
        <v>0</v>
      </c>
      <c r="I72" s="28">
        <f t="shared" si="33"/>
        <v>0</v>
      </c>
      <c r="J72" s="49" t="str">
        <f t="shared" si="30"/>
        <v/>
      </c>
    </row>
    <row r="73" spans="1:10" x14ac:dyDescent="0.3">
      <c r="A73" s="13" t="s">
        <v>112</v>
      </c>
      <c r="B73" s="14" t="s">
        <v>10</v>
      </c>
      <c r="C73" s="15" t="s">
        <v>113</v>
      </c>
      <c r="D73" s="16">
        <v>4</v>
      </c>
      <c r="E73" s="16">
        <v>5.3</v>
      </c>
      <c r="F73" s="16">
        <f t="shared" ref="F73:F83" si="34">ROUND(D73*E73,2)</f>
        <v>21.2</v>
      </c>
      <c r="G73" s="16">
        <f t="shared" ref="G73:G83" si="35">D73</f>
        <v>4</v>
      </c>
      <c r="H73" s="54"/>
      <c r="I73" s="16">
        <f t="shared" ref="I73:I83" si="36">ROUND(G73*H73,2)</f>
        <v>0</v>
      </c>
      <c r="J73" s="49" t="str">
        <f t="shared" si="30"/>
        <v/>
      </c>
    </row>
    <row r="74" spans="1:10" x14ac:dyDescent="0.3">
      <c r="A74" s="13" t="s">
        <v>114</v>
      </c>
      <c r="B74" s="14" t="s">
        <v>10</v>
      </c>
      <c r="C74" s="15" t="s">
        <v>115</v>
      </c>
      <c r="D74" s="16">
        <v>20</v>
      </c>
      <c r="E74" s="16">
        <v>5.3</v>
      </c>
      <c r="F74" s="16">
        <f t="shared" si="34"/>
        <v>106</v>
      </c>
      <c r="G74" s="16">
        <f t="shared" si="35"/>
        <v>20</v>
      </c>
      <c r="H74" s="54"/>
      <c r="I74" s="16">
        <f t="shared" si="36"/>
        <v>0</v>
      </c>
      <c r="J74" s="49" t="str">
        <f t="shared" si="30"/>
        <v/>
      </c>
    </row>
    <row r="75" spans="1:10" x14ac:dyDescent="0.3">
      <c r="A75" s="13" t="s">
        <v>116</v>
      </c>
      <c r="B75" s="14" t="s">
        <v>10</v>
      </c>
      <c r="C75" s="15" t="s">
        <v>117</v>
      </c>
      <c r="D75" s="16">
        <v>100</v>
      </c>
      <c r="E75" s="16">
        <v>5.3</v>
      </c>
      <c r="F75" s="16">
        <f t="shared" si="34"/>
        <v>530</v>
      </c>
      <c r="G75" s="16">
        <f t="shared" si="35"/>
        <v>100</v>
      </c>
      <c r="H75" s="54"/>
      <c r="I75" s="16">
        <f t="shared" si="36"/>
        <v>0</v>
      </c>
      <c r="J75" s="49" t="str">
        <f t="shared" si="30"/>
        <v/>
      </c>
    </row>
    <row r="76" spans="1:10" x14ac:dyDescent="0.3">
      <c r="A76" s="13" t="s">
        <v>118</v>
      </c>
      <c r="B76" s="14" t="s">
        <v>10</v>
      </c>
      <c r="C76" s="15" t="s">
        <v>119</v>
      </c>
      <c r="D76" s="16">
        <v>30</v>
      </c>
      <c r="E76" s="16">
        <v>5.3</v>
      </c>
      <c r="F76" s="16">
        <f t="shared" si="34"/>
        <v>159</v>
      </c>
      <c r="G76" s="16">
        <f t="shared" si="35"/>
        <v>30</v>
      </c>
      <c r="H76" s="54"/>
      <c r="I76" s="16">
        <f t="shared" si="36"/>
        <v>0</v>
      </c>
      <c r="J76" s="49" t="str">
        <f t="shared" si="30"/>
        <v/>
      </c>
    </row>
    <row r="77" spans="1:10" x14ac:dyDescent="0.3">
      <c r="A77" s="13" t="s">
        <v>120</v>
      </c>
      <c r="B77" s="14" t="s">
        <v>10</v>
      </c>
      <c r="C77" s="15" t="s">
        <v>121</v>
      </c>
      <c r="D77" s="16">
        <v>15</v>
      </c>
      <c r="E77" s="16">
        <v>15.9</v>
      </c>
      <c r="F77" s="16">
        <f t="shared" si="34"/>
        <v>238.5</v>
      </c>
      <c r="G77" s="16">
        <f t="shared" si="35"/>
        <v>15</v>
      </c>
      <c r="H77" s="54"/>
      <c r="I77" s="16">
        <f t="shared" si="36"/>
        <v>0</v>
      </c>
      <c r="J77" s="49" t="str">
        <f t="shared" si="30"/>
        <v/>
      </c>
    </row>
    <row r="78" spans="1:10" x14ac:dyDescent="0.3">
      <c r="A78" s="13" t="s">
        <v>122</v>
      </c>
      <c r="B78" s="14" t="s">
        <v>10</v>
      </c>
      <c r="C78" s="15" t="s">
        <v>123</v>
      </c>
      <c r="D78" s="16">
        <v>10</v>
      </c>
      <c r="E78" s="16">
        <v>43.46</v>
      </c>
      <c r="F78" s="16">
        <f t="shared" si="34"/>
        <v>434.6</v>
      </c>
      <c r="G78" s="16">
        <f t="shared" si="35"/>
        <v>10</v>
      </c>
      <c r="H78" s="54"/>
      <c r="I78" s="16">
        <f t="shared" si="36"/>
        <v>0</v>
      </c>
      <c r="J78" s="49" t="str">
        <f t="shared" si="30"/>
        <v/>
      </c>
    </row>
    <row r="79" spans="1:10" x14ac:dyDescent="0.3">
      <c r="A79" s="13" t="s">
        <v>124</v>
      </c>
      <c r="B79" s="14" t="s">
        <v>10</v>
      </c>
      <c r="C79" s="15" t="s">
        <v>125</v>
      </c>
      <c r="D79" s="16">
        <v>130</v>
      </c>
      <c r="E79" s="16">
        <v>2.12</v>
      </c>
      <c r="F79" s="16">
        <f t="shared" si="34"/>
        <v>275.60000000000002</v>
      </c>
      <c r="G79" s="16">
        <f t="shared" si="35"/>
        <v>130</v>
      </c>
      <c r="H79" s="54"/>
      <c r="I79" s="16">
        <f t="shared" si="36"/>
        <v>0</v>
      </c>
      <c r="J79" s="49" t="str">
        <f t="shared" si="30"/>
        <v/>
      </c>
    </row>
    <row r="80" spans="1:10" x14ac:dyDescent="0.3">
      <c r="A80" s="13" t="s">
        <v>126</v>
      </c>
      <c r="B80" s="14" t="s">
        <v>10</v>
      </c>
      <c r="C80" s="15" t="s">
        <v>127</v>
      </c>
      <c r="D80" s="16">
        <v>130</v>
      </c>
      <c r="E80" s="16">
        <v>2.12</v>
      </c>
      <c r="F80" s="16">
        <f t="shared" si="34"/>
        <v>275.60000000000002</v>
      </c>
      <c r="G80" s="16">
        <f t="shared" si="35"/>
        <v>130</v>
      </c>
      <c r="H80" s="54"/>
      <c r="I80" s="16">
        <f t="shared" si="36"/>
        <v>0</v>
      </c>
      <c r="J80" s="49" t="str">
        <f t="shared" si="30"/>
        <v/>
      </c>
    </row>
    <row r="81" spans="1:10" x14ac:dyDescent="0.3">
      <c r="A81" s="13" t="s">
        <v>128</v>
      </c>
      <c r="B81" s="14" t="s">
        <v>10</v>
      </c>
      <c r="C81" s="15" t="s">
        <v>129</v>
      </c>
      <c r="D81" s="16">
        <v>50</v>
      </c>
      <c r="E81" s="16">
        <v>2.12</v>
      </c>
      <c r="F81" s="16">
        <f t="shared" si="34"/>
        <v>106</v>
      </c>
      <c r="G81" s="16">
        <f t="shared" si="35"/>
        <v>50</v>
      </c>
      <c r="H81" s="54"/>
      <c r="I81" s="16">
        <f t="shared" si="36"/>
        <v>0</v>
      </c>
      <c r="J81" s="49" t="str">
        <f t="shared" si="30"/>
        <v/>
      </c>
    </row>
    <row r="82" spans="1:10" x14ac:dyDescent="0.3">
      <c r="A82" s="13" t="s">
        <v>130</v>
      </c>
      <c r="B82" s="14" t="s">
        <v>10</v>
      </c>
      <c r="C82" s="15" t="s">
        <v>131</v>
      </c>
      <c r="D82" s="16">
        <v>10</v>
      </c>
      <c r="E82" s="16">
        <v>5.3</v>
      </c>
      <c r="F82" s="16">
        <f t="shared" si="34"/>
        <v>53</v>
      </c>
      <c r="G82" s="16">
        <f t="shared" si="35"/>
        <v>10</v>
      </c>
      <c r="H82" s="54"/>
      <c r="I82" s="16">
        <f t="shared" si="36"/>
        <v>0</v>
      </c>
      <c r="J82" s="49" t="str">
        <f t="shared" si="30"/>
        <v/>
      </c>
    </row>
    <row r="83" spans="1:10" x14ac:dyDescent="0.3">
      <c r="A83" s="17"/>
      <c r="B83" s="17"/>
      <c r="C83" s="18" t="s">
        <v>132</v>
      </c>
      <c r="D83" s="16">
        <v>1</v>
      </c>
      <c r="E83" s="19">
        <f>SUM(F73:F82)</f>
        <v>2199.5</v>
      </c>
      <c r="F83" s="19">
        <f t="shared" si="34"/>
        <v>2199.5</v>
      </c>
      <c r="G83" s="16">
        <f t="shared" si="35"/>
        <v>1</v>
      </c>
      <c r="H83" s="19">
        <f>SUM(I73:I82)</f>
        <v>0</v>
      </c>
      <c r="I83" s="19">
        <f t="shared" si="36"/>
        <v>0</v>
      </c>
      <c r="J83" s="49" t="str">
        <f t="shared" si="30"/>
        <v/>
      </c>
    </row>
    <row r="84" spans="1:10" x14ac:dyDescent="0.3">
      <c r="A84" s="26" t="s">
        <v>133</v>
      </c>
      <c r="B84" s="26" t="s">
        <v>5</v>
      </c>
      <c r="C84" s="27" t="s">
        <v>134</v>
      </c>
      <c r="D84" s="28">
        <f t="shared" ref="D84:I84" si="37">D87</f>
        <v>1</v>
      </c>
      <c r="E84" s="28">
        <f t="shared" si="37"/>
        <v>291.5</v>
      </c>
      <c r="F84" s="28">
        <f t="shared" si="37"/>
        <v>291.5</v>
      </c>
      <c r="G84" s="28">
        <f t="shared" si="37"/>
        <v>1</v>
      </c>
      <c r="H84" s="28">
        <f t="shared" si="37"/>
        <v>0</v>
      </c>
      <c r="I84" s="28">
        <f t="shared" si="37"/>
        <v>0</v>
      </c>
      <c r="J84" s="49" t="str">
        <f t="shared" si="30"/>
        <v/>
      </c>
    </row>
    <row r="85" spans="1:10" x14ac:dyDescent="0.3">
      <c r="A85" s="13" t="s">
        <v>135</v>
      </c>
      <c r="B85" s="14" t="s">
        <v>10</v>
      </c>
      <c r="C85" s="15" t="s">
        <v>136</v>
      </c>
      <c r="D85" s="16">
        <v>2</v>
      </c>
      <c r="E85" s="16">
        <v>26.5</v>
      </c>
      <c r="F85" s="16">
        <f>ROUND(D85*E85,2)</f>
        <v>53</v>
      </c>
      <c r="G85" s="16">
        <f t="shared" ref="G85:G87" si="38">D85</f>
        <v>2</v>
      </c>
      <c r="H85" s="54"/>
      <c r="I85" s="16">
        <f>ROUND(G85*H85,2)</f>
        <v>0</v>
      </c>
      <c r="J85" s="49" t="str">
        <f t="shared" si="30"/>
        <v/>
      </c>
    </row>
    <row r="86" spans="1:10" x14ac:dyDescent="0.3">
      <c r="A86" s="13" t="s">
        <v>120</v>
      </c>
      <c r="B86" s="14" t="s">
        <v>10</v>
      </c>
      <c r="C86" s="15" t="s">
        <v>121</v>
      </c>
      <c r="D86" s="16">
        <v>15</v>
      </c>
      <c r="E86" s="16">
        <v>15.9</v>
      </c>
      <c r="F86" s="16">
        <f>ROUND(D86*E86,2)</f>
        <v>238.5</v>
      </c>
      <c r="G86" s="16">
        <f t="shared" si="38"/>
        <v>15</v>
      </c>
      <c r="H86" s="54"/>
      <c r="I86" s="16">
        <f>ROUND(G86*H86,2)</f>
        <v>0</v>
      </c>
      <c r="J86" s="49" t="str">
        <f t="shared" si="30"/>
        <v/>
      </c>
    </row>
    <row r="87" spans="1:10" x14ac:dyDescent="0.3">
      <c r="A87" s="17"/>
      <c r="B87" s="17"/>
      <c r="C87" s="18" t="s">
        <v>137</v>
      </c>
      <c r="D87" s="16">
        <v>1</v>
      </c>
      <c r="E87" s="19">
        <f>SUM(F85:F86)</f>
        <v>291.5</v>
      </c>
      <c r="F87" s="19">
        <f>ROUND(D87*E87,2)</f>
        <v>291.5</v>
      </c>
      <c r="G87" s="16">
        <f t="shared" si="38"/>
        <v>1</v>
      </c>
      <c r="H87" s="19">
        <f>SUM(I85:I86)</f>
        <v>0</v>
      </c>
      <c r="I87" s="19">
        <f>ROUND(G87*H87,2)</f>
        <v>0</v>
      </c>
      <c r="J87" s="49" t="str">
        <f t="shared" si="30"/>
        <v/>
      </c>
    </row>
    <row r="88" spans="1:10" x14ac:dyDescent="0.3">
      <c r="A88" s="26" t="s">
        <v>138</v>
      </c>
      <c r="B88" s="26" t="s">
        <v>5</v>
      </c>
      <c r="C88" s="27" t="s">
        <v>139</v>
      </c>
      <c r="D88" s="28">
        <f t="shared" ref="D88:I88" si="39">D91</f>
        <v>1</v>
      </c>
      <c r="E88" s="28">
        <f t="shared" si="39"/>
        <v>344.5</v>
      </c>
      <c r="F88" s="28">
        <f t="shared" si="39"/>
        <v>344.5</v>
      </c>
      <c r="G88" s="28">
        <f t="shared" si="39"/>
        <v>1</v>
      </c>
      <c r="H88" s="28">
        <f t="shared" si="39"/>
        <v>0</v>
      </c>
      <c r="I88" s="28">
        <f t="shared" si="39"/>
        <v>0</v>
      </c>
      <c r="J88" s="49" t="str">
        <f t="shared" si="30"/>
        <v/>
      </c>
    </row>
    <row r="89" spans="1:10" x14ac:dyDescent="0.3">
      <c r="A89" s="13" t="s">
        <v>135</v>
      </c>
      <c r="B89" s="14" t="s">
        <v>10</v>
      </c>
      <c r="C89" s="15" t="s">
        <v>136</v>
      </c>
      <c r="D89" s="16">
        <v>4</v>
      </c>
      <c r="E89" s="16">
        <v>26.5</v>
      </c>
      <c r="F89" s="16">
        <f>ROUND(D89*E89,2)</f>
        <v>106</v>
      </c>
      <c r="G89" s="16">
        <f t="shared" ref="G89:G91" si="40">D89</f>
        <v>4</v>
      </c>
      <c r="H89" s="54"/>
      <c r="I89" s="16">
        <f>ROUND(G89*H89,2)</f>
        <v>0</v>
      </c>
      <c r="J89" s="49" t="str">
        <f t="shared" si="30"/>
        <v/>
      </c>
    </row>
    <row r="90" spans="1:10" x14ac:dyDescent="0.3">
      <c r="A90" s="13" t="s">
        <v>120</v>
      </c>
      <c r="B90" s="14" t="s">
        <v>10</v>
      </c>
      <c r="C90" s="15" t="s">
        <v>121</v>
      </c>
      <c r="D90" s="16">
        <v>15</v>
      </c>
      <c r="E90" s="16">
        <v>15.9</v>
      </c>
      <c r="F90" s="16">
        <f>ROUND(D90*E90,2)</f>
        <v>238.5</v>
      </c>
      <c r="G90" s="16">
        <f t="shared" si="40"/>
        <v>15</v>
      </c>
      <c r="H90" s="54"/>
      <c r="I90" s="16">
        <f>ROUND(G90*H90,2)</f>
        <v>0</v>
      </c>
      <c r="J90" s="49" t="str">
        <f t="shared" si="30"/>
        <v/>
      </c>
    </row>
    <row r="91" spans="1:10" x14ac:dyDescent="0.3">
      <c r="A91" s="17"/>
      <c r="B91" s="17"/>
      <c r="C91" s="18" t="s">
        <v>140</v>
      </c>
      <c r="D91" s="16">
        <v>1</v>
      </c>
      <c r="E91" s="19">
        <f>SUM(F89:F90)</f>
        <v>344.5</v>
      </c>
      <c r="F91" s="19">
        <f>ROUND(D91*E91,2)</f>
        <v>344.5</v>
      </c>
      <c r="G91" s="16">
        <f t="shared" si="40"/>
        <v>1</v>
      </c>
      <c r="H91" s="19">
        <f>SUM(I89:I90)</f>
        <v>0</v>
      </c>
      <c r="I91" s="19">
        <f>ROUND(G91*H91,2)</f>
        <v>0</v>
      </c>
      <c r="J91" s="49" t="str">
        <f t="shared" si="30"/>
        <v/>
      </c>
    </row>
    <row r="92" spans="1:10" x14ac:dyDescent="0.3">
      <c r="A92" s="26" t="s">
        <v>141</v>
      </c>
      <c r="B92" s="26" t="s">
        <v>5</v>
      </c>
      <c r="C92" s="27" t="s">
        <v>142</v>
      </c>
      <c r="D92" s="28">
        <f t="shared" ref="D92:I92" si="41">D95</f>
        <v>1</v>
      </c>
      <c r="E92" s="28">
        <f t="shared" si="41"/>
        <v>291.5</v>
      </c>
      <c r="F92" s="28">
        <f t="shared" si="41"/>
        <v>291.5</v>
      </c>
      <c r="G92" s="28">
        <f t="shared" si="41"/>
        <v>1</v>
      </c>
      <c r="H92" s="28">
        <f t="shared" si="41"/>
        <v>0</v>
      </c>
      <c r="I92" s="28">
        <f t="shared" si="41"/>
        <v>0</v>
      </c>
      <c r="J92" s="49" t="str">
        <f t="shared" si="30"/>
        <v/>
      </c>
    </row>
    <row r="93" spans="1:10" x14ac:dyDescent="0.3">
      <c r="A93" s="13" t="s">
        <v>135</v>
      </c>
      <c r="B93" s="14" t="s">
        <v>10</v>
      </c>
      <c r="C93" s="15" t="s">
        <v>136</v>
      </c>
      <c r="D93" s="16">
        <v>2</v>
      </c>
      <c r="E93" s="16">
        <v>26.5</v>
      </c>
      <c r="F93" s="16">
        <f>ROUND(D93*E93,2)</f>
        <v>53</v>
      </c>
      <c r="G93" s="16">
        <f t="shared" ref="G93:G95" si="42">D93</f>
        <v>2</v>
      </c>
      <c r="H93" s="54"/>
      <c r="I93" s="16">
        <f>ROUND(G93*H93,2)</f>
        <v>0</v>
      </c>
      <c r="J93" s="49" t="str">
        <f t="shared" si="30"/>
        <v/>
      </c>
    </row>
    <row r="94" spans="1:10" x14ac:dyDescent="0.3">
      <c r="A94" s="13" t="s">
        <v>120</v>
      </c>
      <c r="B94" s="14" t="s">
        <v>10</v>
      </c>
      <c r="C94" s="15" t="s">
        <v>121</v>
      </c>
      <c r="D94" s="16">
        <v>15</v>
      </c>
      <c r="E94" s="16">
        <v>15.9</v>
      </c>
      <c r="F94" s="16">
        <f>ROUND(D94*E94,2)</f>
        <v>238.5</v>
      </c>
      <c r="G94" s="16">
        <f t="shared" si="42"/>
        <v>15</v>
      </c>
      <c r="H94" s="54"/>
      <c r="I94" s="16">
        <f>ROUND(G94*H94,2)</f>
        <v>0</v>
      </c>
      <c r="J94" s="49" t="str">
        <f t="shared" si="30"/>
        <v/>
      </c>
    </row>
    <row r="95" spans="1:10" x14ac:dyDescent="0.3">
      <c r="A95" s="17"/>
      <c r="B95" s="17"/>
      <c r="C95" s="18" t="s">
        <v>143</v>
      </c>
      <c r="D95" s="16">
        <v>1</v>
      </c>
      <c r="E95" s="19">
        <f>SUM(F93:F94)</f>
        <v>291.5</v>
      </c>
      <c r="F95" s="19">
        <f>ROUND(D95*E95,2)</f>
        <v>291.5</v>
      </c>
      <c r="G95" s="16">
        <f t="shared" si="42"/>
        <v>1</v>
      </c>
      <c r="H95" s="19">
        <f>SUM(I93:I94)</f>
        <v>0</v>
      </c>
      <c r="I95" s="19">
        <f>ROUND(G95*H95,2)</f>
        <v>0</v>
      </c>
      <c r="J95" s="49" t="str">
        <f t="shared" si="30"/>
        <v/>
      </c>
    </row>
    <row r="96" spans="1:10" x14ac:dyDescent="0.3">
      <c r="A96" s="26" t="s">
        <v>144</v>
      </c>
      <c r="B96" s="26" t="s">
        <v>5</v>
      </c>
      <c r="C96" s="27" t="s">
        <v>145</v>
      </c>
      <c r="D96" s="28">
        <f t="shared" ref="D96:I96" si="43">D104</f>
        <v>1</v>
      </c>
      <c r="E96" s="28">
        <f t="shared" si="43"/>
        <v>911.6</v>
      </c>
      <c r="F96" s="28">
        <f t="shared" si="43"/>
        <v>911.6</v>
      </c>
      <c r="G96" s="28">
        <f t="shared" si="43"/>
        <v>1</v>
      </c>
      <c r="H96" s="28">
        <f t="shared" si="43"/>
        <v>0</v>
      </c>
      <c r="I96" s="28">
        <f t="shared" si="43"/>
        <v>0</v>
      </c>
      <c r="J96" s="49" t="str">
        <f t="shared" si="30"/>
        <v/>
      </c>
    </row>
    <row r="97" spans="1:10" x14ac:dyDescent="0.3">
      <c r="A97" s="13" t="s">
        <v>112</v>
      </c>
      <c r="B97" s="14" t="s">
        <v>10</v>
      </c>
      <c r="C97" s="15" t="s">
        <v>113</v>
      </c>
      <c r="D97" s="16">
        <v>4</v>
      </c>
      <c r="E97" s="16">
        <v>5.3</v>
      </c>
      <c r="F97" s="16">
        <f t="shared" ref="F97:F104" si="44">ROUND(D97*E97,2)</f>
        <v>21.2</v>
      </c>
      <c r="G97" s="16">
        <f t="shared" ref="G97:G104" si="45">D97</f>
        <v>4</v>
      </c>
      <c r="H97" s="54"/>
      <c r="I97" s="16">
        <f t="shared" ref="I97:I104" si="46">ROUND(G97*H97,2)</f>
        <v>0</v>
      </c>
      <c r="J97" s="49" t="str">
        <f t="shared" si="30"/>
        <v/>
      </c>
    </row>
    <row r="98" spans="1:10" x14ac:dyDescent="0.3">
      <c r="A98" s="13" t="s">
        <v>114</v>
      </c>
      <c r="B98" s="14" t="s">
        <v>10</v>
      </c>
      <c r="C98" s="15" t="s">
        <v>115</v>
      </c>
      <c r="D98" s="16">
        <v>10</v>
      </c>
      <c r="E98" s="16">
        <v>5.3</v>
      </c>
      <c r="F98" s="16">
        <f t="shared" si="44"/>
        <v>53</v>
      </c>
      <c r="G98" s="16">
        <f t="shared" si="45"/>
        <v>10</v>
      </c>
      <c r="H98" s="54"/>
      <c r="I98" s="16">
        <f t="shared" si="46"/>
        <v>0</v>
      </c>
      <c r="J98" s="49" t="str">
        <f t="shared" si="30"/>
        <v/>
      </c>
    </row>
    <row r="99" spans="1:10" x14ac:dyDescent="0.3">
      <c r="A99" s="13" t="s">
        <v>116</v>
      </c>
      <c r="B99" s="14" t="s">
        <v>10</v>
      </c>
      <c r="C99" s="15" t="s">
        <v>117</v>
      </c>
      <c r="D99" s="16">
        <v>40</v>
      </c>
      <c r="E99" s="16">
        <v>5.3</v>
      </c>
      <c r="F99" s="16">
        <f t="shared" si="44"/>
        <v>212</v>
      </c>
      <c r="G99" s="16">
        <f t="shared" si="45"/>
        <v>40</v>
      </c>
      <c r="H99" s="54"/>
      <c r="I99" s="16">
        <f t="shared" si="46"/>
        <v>0</v>
      </c>
      <c r="J99" s="49" t="str">
        <f t="shared" si="30"/>
        <v/>
      </c>
    </row>
    <row r="100" spans="1:10" x14ac:dyDescent="0.3">
      <c r="A100" s="13" t="s">
        <v>118</v>
      </c>
      <c r="B100" s="14" t="s">
        <v>10</v>
      </c>
      <c r="C100" s="15" t="s">
        <v>119</v>
      </c>
      <c r="D100" s="16">
        <v>40</v>
      </c>
      <c r="E100" s="16">
        <v>5.3</v>
      </c>
      <c r="F100" s="16">
        <f t="shared" si="44"/>
        <v>212</v>
      </c>
      <c r="G100" s="16">
        <f t="shared" si="45"/>
        <v>40</v>
      </c>
      <c r="H100" s="54"/>
      <c r="I100" s="16">
        <f t="shared" si="46"/>
        <v>0</v>
      </c>
      <c r="J100" s="49" t="str">
        <f t="shared" si="30"/>
        <v/>
      </c>
    </row>
    <row r="101" spans="1:10" x14ac:dyDescent="0.3">
      <c r="A101" s="13" t="s">
        <v>120</v>
      </c>
      <c r="B101" s="14" t="s">
        <v>10</v>
      </c>
      <c r="C101" s="15" t="s">
        <v>121</v>
      </c>
      <c r="D101" s="16">
        <v>20</v>
      </c>
      <c r="E101" s="16">
        <v>15.9</v>
      </c>
      <c r="F101" s="16">
        <f t="shared" si="44"/>
        <v>318</v>
      </c>
      <c r="G101" s="16">
        <f t="shared" si="45"/>
        <v>20</v>
      </c>
      <c r="H101" s="54"/>
      <c r="I101" s="16">
        <f t="shared" si="46"/>
        <v>0</v>
      </c>
      <c r="J101" s="49" t="str">
        <f t="shared" si="30"/>
        <v/>
      </c>
    </row>
    <row r="102" spans="1:10" x14ac:dyDescent="0.3">
      <c r="A102" s="13" t="s">
        <v>146</v>
      </c>
      <c r="B102" s="14" t="s">
        <v>10</v>
      </c>
      <c r="C102" s="15" t="s">
        <v>147</v>
      </c>
      <c r="D102" s="16">
        <v>10</v>
      </c>
      <c r="E102" s="16">
        <v>4.24</v>
      </c>
      <c r="F102" s="16">
        <f t="shared" si="44"/>
        <v>42.4</v>
      </c>
      <c r="G102" s="16">
        <f t="shared" si="45"/>
        <v>10</v>
      </c>
      <c r="H102" s="54"/>
      <c r="I102" s="16">
        <f t="shared" si="46"/>
        <v>0</v>
      </c>
      <c r="J102" s="49" t="str">
        <f t="shared" si="30"/>
        <v/>
      </c>
    </row>
    <row r="103" spans="1:10" x14ac:dyDescent="0.3">
      <c r="A103" s="13" t="s">
        <v>135</v>
      </c>
      <c r="B103" s="14" t="s">
        <v>10</v>
      </c>
      <c r="C103" s="15" t="s">
        <v>136</v>
      </c>
      <c r="D103" s="16">
        <v>2</v>
      </c>
      <c r="E103" s="16">
        <v>26.5</v>
      </c>
      <c r="F103" s="16">
        <f t="shared" si="44"/>
        <v>53</v>
      </c>
      <c r="G103" s="16">
        <f t="shared" si="45"/>
        <v>2</v>
      </c>
      <c r="H103" s="54"/>
      <c r="I103" s="16">
        <f t="shared" si="46"/>
        <v>0</v>
      </c>
      <c r="J103" s="49" t="str">
        <f t="shared" si="30"/>
        <v/>
      </c>
    </row>
    <row r="104" spans="1:10" x14ac:dyDescent="0.3">
      <c r="A104" s="17"/>
      <c r="B104" s="17"/>
      <c r="C104" s="18" t="s">
        <v>148</v>
      </c>
      <c r="D104" s="16">
        <v>1</v>
      </c>
      <c r="E104" s="19">
        <f>SUM(F97:F103)</f>
        <v>911.6</v>
      </c>
      <c r="F104" s="19">
        <f t="shared" si="44"/>
        <v>911.6</v>
      </c>
      <c r="G104" s="16">
        <f t="shared" si="45"/>
        <v>1</v>
      </c>
      <c r="H104" s="19">
        <f>SUM(I97:I103)</f>
        <v>0</v>
      </c>
      <c r="I104" s="19">
        <f t="shared" si="46"/>
        <v>0</v>
      </c>
      <c r="J104" s="49" t="str">
        <f t="shared" si="30"/>
        <v/>
      </c>
    </row>
    <row r="105" spans="1:10" x14ac:dyDescent="0.3">
      <c r="A105" s="17"/>
      <c r="B105" s="17"/>
      <c r="C105" s="18" t="s">
        <v>149</v>
      </c>
      <c r="D105" s="16">
        <v>1</v>
      </c>
      <c r="E105" s="19">
        <f>F72+F84+F88+F92+F96</f>
        <v>4038.6</v>
      </c>
      <c r="F105" s="19">
        <f>ROUND(D105*E105,2)</f>
        <v>4038.6</v>
      </c>
      <c r="G105" s="16">
        <f t="shared" ref="G105" si="47">D105</f>
        <v>1</v>
      </c>
      <c r="H105" s="19">
        <f>I72+I84+I88+I92+I96</f>
        <v>0</v>
      </c>
      <c r="I105" s="19">
        <f>ROUND(G105*H105,2)</f>
        <v>0</v>
      </c>
      <c r="J105" s="49" t="str">
        <f t="shared" si="30"/>
        <v/>
      </c>
    </row>
    <row r="106" spans="1:10" x14ac:dyDescent="0.3">
      <c r="A106" s="23" t="s">
        <v>150</v>
      </c>
      <c r="B106" s="23" t="s">
        <v>5</v>
      </c>
      <c r="C106" s="24" t="s">
        <v>151</v>
      </c>
      <c r="D106" s="25">
        <f t="shared" ref="D106:I106" si="48">D140</f>
        <v>1</v>
      </c>
      <c r="E106" s="25">
        <f t="shared" si="48"/>
        <v>4038.6</v>
      </c>
      <c r="F106" s="25">
        <f t="shared" si="48"/>
        <v>4038.6</v>
      </c>
      <c r="G106" s="25">
        <f t="shared" si="48"/>
        <v>1</v>
      </c>
      <c r="H106" s="25">
        <f t="shared" si="48"/>
        <v>0</v>
      </c>
      <c r="I106" s="25">
        <f t="shared" si="48"/>
        <v>0</v>
      </c>
      <c r="J106" s="49" t="str">
        <f t="shared" si="30"/>
        <v/>
      </c>
    </row>
    <row r="107" spans="1:10" x14ac:dyDescent="0.3">
      <c r="A107" s="26" t="s">
        <v>152</v>
      </c>
      <c r="B107" s="26" t="s">
        <v>5</v>
      </c>
      <c r="C107" s="27" t="s">
        <v>111</v>
      </c>
      <c r="D107" s="28">
        <f t="shared" ref="D107:I107" si="49">D118</f>
        <v>1</v>
      </c>
      <c r="E107" s="28">
        <f t="shared" si="49"/>
        <v>2199.5</v>
      </c>
      <c r="F107" s="28">
        <f t="shared" si="49"/>
        <v>2199.5</v>
      </c>
      <c r="G107" s="28">
        <f t="shared" si="49"/>
        <v>1</v>
      </c>
      <c r="H107" s="28">
        <f t="shared" si="49"/>
        <v>0</v>
      </c>
      <c r="I107" s="28">
        <f t="shared" si="49"/>
        <v>0</v>
      </c>
      <c r="J107" s="49" t="str">
        <f t="shared" si="30"/>
        <v/>
      </c>
    </row>
    <row r="108" spans="1:10" x14ac:dyDescent="0.3">
      <c r="A108" s="13" t="s">
        <v>153</v>
      </c>
      <c r="B108" s="14" t="s">
        <v>10</v>
      </c>
      <c r="C108" s="15" t="s">
        <v>154</v>
      </c>
      <c r="D108" s="16">
        <v>4</v>
      </c>
      <c r="E108" s="16">
        <v>5.3</v>
      </c>
      <c r="F108" s="16">
        <f t="shared" ref="F108:F118" si="50">ROUND(D108*E108,2)</f>
        <v>21.2</v>
      </c>
      <c r="G108" s="16">
        <f t="shared" ref="G108:G118" si="51">D108</f>
        <v>4</v>
      </c>
      <c r="H108" s="54"/>
      <c r="I108" s="16">
        <f t="shared" ref="I108:I118" si="52">ROUND(G108*H108,2)</f>
        <v>0</v>
      </c>
      <c r="J108" s="49" t="str">
        <f t="shared" si="30"/>
        <v/>
      </c>
    </row>
    <row r="109" spans="1:10" x14ac:dyDescent="0.3">
      <c r="A109" s="13" t="s">
        <v>155</v>
      </c>
      <c r="B109" s="14" t="s">
        <v>10</v>
      </c>
      <c r="C109" s="15" t="s">
        <v>156</v>
      </c>
      <c r="D109" s="16">
        <v>20</v>
      </c>
      <c r="E109" s="16">
        <v>5.3</v>
      </c>
      <c r="F109" s="16">
        <f t="shared" si="50"/>
        <v>106</v>
      </c>
      <c r="G109" s="16">
        <f t="shared" si="51"/>
        <v>20</v>
      </c>
      <c r="H109" s="54"/>
      <c r="I109" s="16">
        <f t="shared" si="52"/>
        <v>0</v>
      </c>
      <c r="J109" s="49" t="str">
        <f t="shared" si="30"/>
        <v/>
      </c>
    </row>
    <row r="110" spans="1:10" x14ac:dyDescent="0.3">
      <c r="A110" s="13" t="s">
        <v>157</v>
      </c>
      <c r="B110" s="14" t="s">
        <v>10</v>
      </c>
      <c r="C110" s="15" t="s">
        <v>158</v>
      </c>
      <c r="D110" s="16">
        <v>100</v>
      </c>
      <c r="E110" s="16">
        <v>5.3</v>
      </c>
      <c r="F110" s="16">
        <f t="shared" si="50"/>
        <v>530</v>
      </c>
      <c r="G110" s="16">
        <f t="shared" si="51"/>
        <v>100</v>
      </c>
      <c r="H110" s="54"/>
      <c r="I110" s="16">
        <f t="shared" si="52"/>
        <v>0</v>
      </c>
      <c r="J110" s="49" t="str">
        <f t="shared" si="30"/>
        <v/>
      </c>
    </row>
    <row r="111" spans="1:10" x14ac:dyDescent="0.3">
      <c r="A111" s="13" t="s">
        <v>159</v>
      </c>
      <c r="B111" s="14" t="s">
        <v>10</v>
      </c>
      <c r="C111" s="15" t="s">
        <v>160</v>
      </c>
      <c r="D111" s="16">
        <v>30</v>
      </c>
      <c r="E111" s="16">
        <v>5.3</v>
      </c>
      <c r="F111" s="16">
        <f t="shared" si="50"/>
        <v>159</v>
      </c>
      <c r="G111" s="16">
        <f t="shared" si="51"/>
        <v>30</v>
      </c>
      <c r="H111" s="54"/>
      <c r="I111" s="16">
        <f t="shared" si="52"/>
        <v>0</v>
      </c>
      <c r="J111" s="49" t="str">
        <f t="shared" si="30"/>
        <v/>
      </c>
    </row>
    <row r="112" spans="1:10" x14ac:dyDescent="0.3">
      <c r="A112" s="13" t="s">
        <v>161</v>
      </c>
      <c r="B112" s="14" t="s">
        <v>10</v>
      </c>
      <c r="C112" s="15" t="s">
        <v>162</v>
      </c>
      <c r="D112" s="16">
        <v>15</v>
      </c>
      <c r="E112" s="16">
        <v>15.9</v>
      </c>
      <c r="F112" s="16">
        <f t="shared" si="50"/>
        <v>238.5</v>
      </c>
      <c r="G112" s="16">
        <f t="shared" si="51"/>
        <v>15</v>
      </c>
      <c r="H112" s="54"/>
      <c r="I112" s="16">
        <f t="shared" si="52"/>
        <v>0</v>
      </c>
      <c r="J112" s="49" t="str">
        <f t="shared" si="30"/>
        <v/>
      </c>
    </row>
    <row r="113" spans="1:10" x14ac:dyDescent="0.3">
      <c r="A113" s="13" t="s">
        <v>163</v>
      </c>
      <c r="B113" s="14" t="s">
        <v>10</v>
      </c>
      <c r="C113" s="15" t="s">
        <v>123</v>
      </c>
      <c r="D113" s="16">
        <v>10</v>
      </c>
      <c r="E113" s="16">
        <v>43.46</v>
      </c>
      <c r="F113" s="16">
        <f t="shared" si="50"/>
        <v>434.6</v>
      </c>
      <c r="G113" s="16">
        <f t="shared" si="51"/>
        <v>10</v>
      </c>
      <c r="H113" s="54"/>
      <c r="I113" s="16">
        <f t="shared" si="52"/>
        <v>0</v>
      </c>
      <c r="J113" s="49" t="str">
        <f t="shared" si="30"/>
        <v/>
      </c>
    </row>
    <row r="114" spans="1:10" x14ac:dyDescent="0.3">
      <c r="A114" s="13" t="s">
        <v>164</v>
      </c>
      <c r="B114" s="14" t="s">
        <v>10</v>
      </c>
      <c r="C114" s="15" t="s">
        <v>165</v>
      </c>
      <c r="D114" s="16">
        <v>130</v>
      </c>
      <c r="E114" s="16">
        <v>2.12</v>
      </c>
      <c r="F114" s="16">
        <f t="shared" si="50"/>
        <v>275.60000000000002</v>
      </c>
      <c r="G114" s="16">
        <f t="shared" si="51"/>
        <v>130</v>
      </c>
      <c r="H114" s="54"/>
      <c r="I114" s="16">
        <f t="shared" si="52"/>
        <v>0</v>
      </c>
      <c r="J114" s="49" t="str">
        <f t="shared" si="30"/>
        <v/>
      </c>
    </row>
    <row r="115" spans="1:10" x14ac:dyDescent="0.3">
      <c r="A115" s="13" t="s">
        <v>166</v>
      </c>
      <c r="B115" s="14" t="s">
        <v>10</v>
      </c>
      <c r="C115" s="15" t="s">
        <v>167</v>
      </c>
      <c r="D115" s="16">
        <v>130</v>
      </c>
      <c r="E115" s="16">
        <v>2.12</v>
      </c>
      <c r="F115" s="16">
        <f t="shared" si="50"/>
        <v>275.60000000000002</v>
      </c>
      <c r="G115" s="16">
        <f t="shared" si="51"/>
        <v>130</v>
      </c>
      <c r="H115" s="54"/>
      <c r="I115" s="16">
        <f t="shared" si="52"/>
        <v>0</v>
      </c>
      <c r="J115" s="49" t="str">
        <f t="shared" si="30"/>
        <v/>
      </c>
    </row>
    <row r="116" spans="1:10" x14ac:dyDescent="0.3">
      <c r="A116" s="13" t="s">
        <v>168</v>
      </c>
      <c r="B116" s="14" t="s">
        <v>10</v>
      </c>
      <c r="C116" s="15" t="s">
        <v>169</v>
      </c>
      <c r="D116" s="16">
        <v>50</v>
      </c>
      <c r="E116" s="16">
        <v>2.12</v>
      </c>
      <c r="F116" s="16">
        <f t="shared" si="50"/>
        <v>106</v>
      </c>
      <c r="G116" s="16">
        <f t="shared" si="51"/>
        <v>50</v>
      </c>
      <c r="H116" s="54"/>
      <c r="I116" s="16">
        <f t="shared" si="52"/>
        <v>0</v>
      </c>
      <c r="J116" s="49" t="str">
        <f t="shared" si="30"/>
        <v/>
      </c>
    </row>
    <row r="117" spans="1:10" x14ac:dyDescent="0.3">
      <c r="A117" s="13" t="s">
        <v>170</v>
      </c>
      <c r="B117" s="14" t="s">
        <v>10</v>
      </c>
      <c r="C117" s="15" t="s">
        <v>171</v>
      </c>
      <c r="D117" s="16">
        <v>10</v>
      </c>
      <c r="E117" s="16">
        <v>5.3</v>
      </c>
      <c r="F117" s="16">
        <f t="shared" si="50"/>
        <v>53</v>
      </c>
      <c r="G117" s="16">
        <f t="shared" si="51"/>
        <v>10</v>
      </c>
      <c r="H117" s="54"/>
      <c r="I117" s="16">
        <f t="shared" si="52"/>
        <v>0</v>
      </c>
      <c r="J117" s="49" t="str">
        <f t="shared" si="30"/>
        <v/>
      </c>
    </row>
    <row r="118" spans="1:10" x14ac:dyDescent="0.3">
      <c r="A118" s="17"/>
      <c r="B118" s="17"/>
      <c r="C118" s="18" t="s">
        <v>172</v>
      </c>
      <c r="D118" s="16">
        <v>1</v>
      </c>
      <c r="E118" s="19">
        <f>SUM(F108:F117)</f>
        <v>2199.5</v>
      </c>
      <c r="F118" s="19">
        <f t="shared" si="50"/>
        <v>2199.5</v>
      </c>
      <c r="G118" s="16">
        <f t="shared" si="51"/>
        <v>1</v>
      </c>
      <c r="H118" s="19">
        <f>SUM(I108:I117)</f>
        <v>0</v>
      </c>
      <c r="I118" s="19">
        <f t="shared" si="52"/>
        <v>0</v>
      </c>
      <c r="J118" s="49" t="str">
        <f t="shared" si="30"/>
        <v/>
      </c>
    </row>
    <row r="119" spans="1:10" x14ac:dyDescent="0.3">
      <c r="A119" s="26" t="s">
        <v>173</v>
      </c>
      <c r="B119" s="26" t="s">
        <v>5</v>
      </c>
      <c r="C119" s="27" t="s">
        <v>134</v>
      </c>
      <c r="D119" s="28">
        <f t="shared" ref="D119:I119" si="53">D122</f>
        <v>1</v>
      </c>
      <c r="E119" s="28">
        <f t="shared" si="53"/>
        <v>291.5</v>
      </c>
      <c r="F119" s="28">
        <f t="shared" si="53"/>
        <v>291.5</v>
      </c>
      <c r="G119" s="28">
        <f t="shared" si="53"/>
        <v>1</v>
      </c>
      <c r="H119" s="28">
        <f t="shared" si="53"/>
        <v>0</v>
      </c>
      <c r="I119" s="28">
        <f t="shared" si="53"/>
        <v>0</v>
      </c>
      <c r="J119" s="49" t="str">
        <f t="shared" si="30"/>
        <v/>
      </c>
    </row>
    <row r="120" spans="1:10" x14ac:dyDescent="0.3">
      <c r="A120" s="13" t="s">
        <v>174</v>
      </c>
      <c r="B120" s="14" t="s">
        <v>10</v>
      </c>
      <c r="C120" s="15" t="s">
        <v>175</v>
      </c>
      <c r="D120" s="16">
        <v>2</v>
      </c>
      <c r="E120" s="16">
        <v>26.5</v>
      </c>
      <c r="F120" s="16">
        <f>ROUND(D120*E120,2)</f>
        <v>53</v>
      </c>
      <c r="G120" s="16">
        <f t="shared" ref="G120:G122" si="54">D120</f>
        <v>2</v>
      </c>
      <c r="H120" s="54"/>
      <c r="I120" s="16">
        <f>ROUND(G120*H120,2)</f>
        <v>0</v>
      </c>
      <c r="J120" s="49" t="str">
        <f t="shared" si="30"/>
        <v/>
      </c>
    </row>
    <row r="121" spans="1:10" x14ac:dyDescent="0.3">
      <c r="A121" s="13" t="s">
        <v>161</v>
      </c>
      <c r="B121" s="14" t="s">
        <v>10</v>
      </c>
      <c r="C121" s="15" t="s">
        <v>162</v>
      </c>
      <c r="D121" s="16">
        <v>15</v>
      </c>
      <c r="E121" s="16">
        <v>15.9</v>
      </c>
      <c r="F121" s="16">
        <f>ROUND(D121*E121,2)</f>
        <v>238.5</v>
      </c>
      <c r="G121" s="16">
        <f t="shared" si="54"/>
        <v>15</v>
      </c>
      <c r="H121" s="54"/>
      <c r="I121" s="16">
        <f>ROUND(G121*H121,2)</f>
        <v>0</v>
      </c>
      <c r="J121" s="49" t="str">
        <f t="shared" si="30"/>
        <v/>
      </c>
    </row>
    <row r="122" spans="1:10" x14ac:dyDescent="0.3">
      <c r="A122" s="17"/>
      <c r="B122" s="17"/>
      <c r="C122" s="18" t="s">
        <v>176</v>
      </c>
      <c r="D122" s="16">
        <v>1</v>
      </c>
      <c r="E122" s="19">
        <f>SUM(F120:F121)</f>
        <v>291.5</v>
      </c>
      <c r="F122" s="19">
        <f>ROUND(D122*E122,2)</f>
        <v>291.5</v>
      </c>
      <c r="G122" s="16">
        <f t="shared" si="54"/>
        <v>1</v>
      </c>
      <c r="H122" s="19">
        <f>SUM(I120:I121)</f>
        <v>0</v>
      </c>
      <c r="I122" s="19">
        <f>ROUND(G122*H122,2)</f>
        <v>0</v>
      </c>
      <c r="J122" s="49" t="str">
        <f t="shared" si="30"/>
        <v/>
      </c>
    </row>
    <row r="123" spans="1:10" x14ac:dyDescent="0.3">
      <c r="A123" s="26" t="s">
        <v>177</v>
      </c>
      <c r="B123" s="26" t="s">
        <v>5</v>
      </c>
      <c r="C123" s="27" t="s">
        <v>139</v>
      </c>
      <c r="D123" s="28">
        <f t="shared" ref="D123:I123" si="55">D126</f>
        <v>1</v>
      </c>
      <c r="E123" s="28">
        <f t="shared" si="55"/>
        <v>344.5</v>
      </c>
      <c r="F123" s="28">
        <f t="shared" si="55"/>
        <v>344.5</v>
      </c>
      <c r="G123" s="28">
        <f t="shared" si="55"/>
        <v>1</v>
      </c>
      <c r="H123" s="28">
        <f t="shared" si="55"/>
        <v>0</v>
      </c>
      <c r="I123" s="28">
        <f t="shared" si="55"/>
        <v>0</v>
      </c>
      <c r="J123" s="49" t="str">
        <f t="shared" si="30"/>
        <v/>
      </c>
    </row>
    <row r="124" spans="1:10" x14ac:dyDescent="0.3">
      <c r="A124" s="13" t="s">
        <v>174</v>
      </c>
      <c r="B124" s="14" t="s">
        <v>10</v>
      </c>
      <c r="C124" s="15" t="s">
        <v>175</v>
      </c>
      <c r="D124" s="16">
        <v>4</v>
      </c>
      <c r="E124" s="16">
        <v>26.5</v>
      </c>
      <c r="F124" s="16">
        <f>ROUND(D124*E124,2)</f>
        <v>106</v>
      </c>
      <c r="G124" s="16">
        <f t="shared" ref="G124:G126" si="56">D124</f>
        <v>4</v>
      </c>
      <c r="H124" s="54"/>
      <c r="I124" s="16">
        <f>ROUND(G124*H124,2)</f>
        <v>0</v>
      </c>
      <c r="J124" s="49" t="str">
        <f t="shared" si="30"/>
        <v/>
      </c>
    </row>
    <row r="125" spans="1:10" x14ac:dyDescent="0.3">
      <c r="A125" s="13" t="s">
        <v>161</v>
      </c>
      <c r="B125" s="14" t="s">
        <v>10</v>
      </c>
      <c r="C125" s="15" t="s">
        <v>162</v>
      </c>
      <c r="D125" s="16">
        <v>15</v>
      </c>
      <c r="E125" s="16">
        <v>15.9</v>
      </c>
      <c r="F125" s="16">
        <f>ROUND(D125*E125,2)</f>
        <v>238.5</v>
      </c>
      <c r="G125" s="16">
        <f t="shared" si="56"/>
        <v>15</v>
      </c>
      <c r="H125" s="54"/>
      <c r="I125" s="16">
        <f>ROUND(G125*H125,2)</f>
        <v>0</v>
      </c>
      <c r="J125" s="49" t="str">
        <f t="shared" si="30"/>
        <v/>
      </c>
    </row>
    <row r="126" spans="1:10" x14ac:dyDescent="0.3">
      <c r="A126" s="17"/>
      <c r="B126" s="17"/>
      <c r="C126" s="18" t="s">
        <v>178</v>
      </c>
      <c r="D126" s="16">
        <v>1</v>
      </c>
      <c r="E126" s="19">
        <f>SUM(F124:F125)</f>
        <v>344.5</v>
      </c>
      <c r="F126" s="19">
        <f>ROUND(D126*E126,2)</f>
        <v>344.5</v>
      </c>
      <c r="G126" s="16">
        <f t="shared" si="56"/>
        <v>1</v>
      </c>
      <c r="H126" s="19">
        <f>SUM(I124:I125)</f>
        <v>0</v>
      </c>
      <c r="I126" s="19">
        <f>ROUND(G126*H126,2)</f>
        <v>0</v>
      </c>
      <c r="J126" s="49" t="str">
        <f t="shared" si="30"/>
        <v/>
      </c>
    </row>
    <row r="127" spans="1:10" x14ac:dyDescent="0.3">
      <c r="A127" s="26" t="s">
        <v>179</v>
      </c>
      <c r="B127" s="26" t="s">
        <v>5</v>
      </c>
      <c r="C127" s="27" t="s">
        <v>142</v>
      </c>
      <c r="D127" s="28">
        <f t="shared" ref="D127:I127" si="57">D130</f>
        <v>1</v>
      </c>
      <c r="E127" s="28">
        <f t="shared" si="57"/>
        <v>291.5</v>
      </c>
      <c r="F127" s="28">
        <f t="shared" si="57"/>
        <v>291.5</v>
      </c>
      <c r="G127" s="28">
        <f t="shared" si="57"/>
        <v>1</v>
      </c>
      <c r="H127" s="28">
        <f t="shared" si="57"/>
        <v>0</v>
      </c>
      <c r="I127" s="28">
        <f t="shared" si="57"/>
        <v>0</v>
      </c>
      <c r="J127" s="49" t="str">
        <f t="shared" si="30"/>
        <v/>
      </c>
    </row>
    <row r="128" spans="1:10" x14ac:dyDescent="0.3">
      <c r="A128" s="13" t="s">
        <v>174</v>
      </c>
      <c r="B128" s="14" t="s">
        <v>10</v>
      </c>
      <c r="C128" s="15" t="s">
        <v>175</v>
      </c>
      <c r="D128" s="16">
        <v>2</v>
      </c>
      <c r="E128" s="16">
        <v>26.5</v>
      </c>
      <c r="F128" s="16">
        <f>ROUND(D128*E128,2)</f>
        <v>53</v>
      </c>
      <c r="G128" s="16">
        <f t="shared" ref="G128:G130" si="58">D128</f>
        <v>2</v>
      </c>
      <c r="H128" s="54"/>
      <c r="I128" s="16">
        <f>ROUND(G128*H128,2)</f>
        <v>0</v>
      </c>
      <c r="J128" s="49" t="str">
        <f t="shared" si="30"/>
        <v/>
      </c>
    </row>
    <row r="129" spans="1:10" x14ac:dyDescent="0.3">
      <c r="A129" s="13" t="s">
        <v>161</v>
      </c>
      <c r="B129" s="14" t="s">
        <v>10</v>
      </c>
      <c r="C129" s="15" t="s">
        <v>162</v>
      </c>
      <c r="D129" s="16">
        <v>15</v>
      </c>
      <c r="E129" s="16">
        <v>15.9</v>
      </c>
      <c r="F129" s="16">
        <f>ROUND(D129*E129,2)</f>
        <v>238.5</v>
      </c>
      <c r="G129" s="16">
        <f t="shared" si="58"/>
        <v>15</v>
      </c>
      <c r="H129" s="54"/>
      <c r="I129" s="16">
        <f>ROUND(G129*H129,2)</f>
        <v>0</v>
      </c>
      <c r="J129" s="49" t="str">
        <f t="shared" si="30"/>
        <v/>
      </c>
    </row>
    <row r="130" spans="1:10" x14ac:dyDescent="0.3">
      <c r="A130" s="17"/>
      <c r="B130" s="17"/>
      <c r="C130" s="18" t="s">
        <v>180</v>
      </c>
      <c r="D130" s="16">
        <v>1</v>
      </c>
      <c r="E130" s="19">
        <f>SUM(F128:F129)</f>
        <v>291.5</v>
      </c>
      <c r="F130" s="19">
        <f>ROUND(D130*E130,2)</f>
        <v>291.5</v>
      </c>
      <c r="G130" s="16">
        <f t="shared" si="58"/>
        <v>1</v>
      </c>
      <c r="H130" s="19">
        <f>SUM(I128:I129)</f>
        <v>0</v>
      </c>
      <c r="I130" s="19">
        <f>ROUND(G130*H130,2)</f>
        <v>0</v>
      </c>
      <c r="J130" s="49" t="str">
        <f t="shared" si="30"/>
        <v/>
      </c>
    </row>
    <row r="131" spans="1:10" x14ac:dyDescent="0.3">
      <c r="A131" s="26" t="s">
        <v>181</v>
      </c>
      <c r="B131" s="26" t="s">
        <v>5</v>
      </c>
      <c r="C131" s="27" t="s">
        <v>145</v>
      </c>
      <c r="D131" s="28">
        <f t="shared" ref="D131:I131" si="59">D139</f>
        <v>1</v>
      </c>
      <c r="E131" s="28">
        <f t="shared" si="59"/>
        <v>911.6</v>
      </c>
      <c r="F131" s="28">
        <f t="shared" si="59"/>
        <v>911.6</v>
      </c>
      <c r="G131" s="28">
        <f t="shared" si="59"/>
        <v>1</v>
      </c>
      <c r="H131" s="28">
        <f t="shared" si="59"/>
        <v>0</v>
      </c>
      <c r="I131" s="28">
        <f t="shared" si="59"/>
        <v>0</v>
      </c>
      <c r="J131" s="49" t="str">
        <f t="shared" si="30"/>
        <v/>
      </c>
    </row>
    <row r="132" spans="1:10" x14ac:dyDescent="0.3">
      <c r="A132" s="13" t="s">
        <v>153</v>
      </c>
      <c r="B132" s="14" t="s">
        <v>10</v>
      </c>
      <c r="C132" s="15" t="s">
        <v>154</v>
      </c>
      <c r="D132" s="16">
        <v>4</v>
      </c>
      <c r="E132" s="16">
        <v>5.3</v>
      </c>
      <c r="F132" s="16">
        <f t="shared" ref="F132:F139" si="60">ROUND(D132*E132,2)</f>
        <v>21.2</v>
      </c>
      <c r="G132" s="16">
        <f t="shared" ref="G132:G139" si="61">D132</f>
        <v>4</v>
      </c>
      <c r="H132" s="54"/>
      <c r="I132" s="16">
        <f t="shared" ref="I132:I139" si="62">ROUND(G132*H132,2)</f>
        <v>0</v>
      </c>
      <c r="J132" s="49" t="str">
        <f t="shared" si="30"/>
        <v/>
      </c>
    </row>
    <row r="133" spans="1:10" x14ac:dyDescent="0.3">
      <c r="A133" s="13" t="s">
        <v>155</v>
      </c>
      <c r="B133" s="14" t="s">
        <v>10</v>
      </c>
      <c r="C133" s="15" t="s">
        <v>156</v>
      </c>
      <c r="D133" s="16">
        <v>10</v>
      </c>
      <c r="E133" s="16">
        <v>5.3</v>
      </c>
      <c r="F133" s="16">
        <f t="shared" si="60"/>
        <v>53</v>
      </c>
      <c r="G133" s="16">
        <f t="shared" si="61"/>
        <v>10</v>
      </c>
      <c r="H133" s="54"/>
      <c r="I133" s="16">
        <f t="shared" si="62"/>
        <v>0</v>
      </c>
      <c r="J133" s="49" t="str">
        <f t="shared" ref="J133:J196" si="63">IF(AND(H133&lt;&gt;"",H133&gt;E133),"VALOR MAYOR DEL PERMITIDO","")</f>
        <v/>
      </c>
    </row>
    <row r="134" spans="1:10" x14ac:dyDescent="0.3">
      <c r="A134" s="13" t="s">
        <v>157</v>
      </c>
      <c r="B134" s="14" t="s">
        <v>10</v>
      </c>
      <c r="C134" s="15" t="s">
        <v>158</v>
      </c>
      <c r="D134" s="16">
        <v>40</v>
      </c>
      <c r="E134" s="16">
        <v>5.3</v>
      </c>
      <c r="F134" s="16">
        <f t="shared" si="60"/>
        <v>212</v>
      </c>
      <c r="G134" s="16">
        <f t="shared" si="61"/>
        <v>40</v>
      </c>
      <c r="H134" s="54"/>
      <c r="I134" s="16">
        <f t="shared" si="62"/>
        <v>0</v>
      </c>
      <c r="J134" s="49" t="str">
        <f t="shared" si="63"/>
        <v/>
      </c>
    </row>
    <row r="135" spans="1:10" x14ac:dyDescent="0.3">
      <c r="A135" s="13" t="s">
        <v>159</v>
      </c>
      <c r="B135" s="14" t="s">
        <v>10</v>
      </c>
      <c r="C135" s="15" t="s">
        <v>160</v>
      </c>
      <c r="D135" s="16">
        <v>40</v>
      </c>
      <c r="E135" s="16">
        <v>5.3</v>
      </c>
      <c r="F135" s="16">
        <f t="shared" si="60"/>
        <v>212</v>
      </c>
      <c r="G135" s="16">
        <f t="shared" si="61"/>
        <v>40</v>
      </c>
      <c r="H135" s="54"/>
      <c r="I135" s="16">
        <f t="shared" si="62"/>
        <v>0</v>
      </c>
      <c r="J135" s="49" t="str">
        <f t="shared" si="63"/>
        <v/>
      </c>
    </row>
    <row r="136" spans="1:10" x14ac:dyDescent="0.3">
      <c r="A136" s="13" t="s">
        <v>161</v>
      </c>
      <c r="B136" s="14" t="s">
        <v>10</v>
      </c>
      <c r="C136" s="15" t="s">
        <v>162</v>
      </c>
      <c r="D136" s="16">
        <v>20</v>
      </c>
      <c r="E136" s="16">
        <v>15.9</v>
      </c>
      <c r="F136" s="16">
        <f t="shared" si="60"/>
        <v>318</v>
      </c>
      <c r="G136" s="16">
        <f t="shared" si="61"/>
        <v>20</v>
      </c>
      <c r="H136" s="54"/>
      <c r="I136" s="16">
        <f t="shared" si="62"/>
        <v>0</v>
      </c>
      <c r="J136" s="49" t="str">
        <f t="shared" si="63"/>
        <v/>
      </c>
    </row>
    <row r="137" spans="1:10" x14ac:dyDescent="0.3">
      <c r="A137" s="13" t="s">
        <v>182</v>
      </c>
      <c r="B137" s="14" t="s">
        <v>10</v>
      </c>
      <c r="C137" s="15" t="s">
        <v>183</v>
      </c>
      <c r="D137" s="16">
        <v>10</v>
      </c>
      <c r="E137" s="16">
        <v>4.24</v>
      </c>
      <c r="F137" s="16">
        <f t="shared" si="60"/>
        <v>42.4</v>
      </c>
      <c r="G137" s="16">
        <f t="shared" si="61"/>
        <v>10</v>
      </c>
      <c r="H137" s="54"/>
      <c r="I137" s="16">
        <f t="shared" si="62"/>
        <v>0</v>
      </c>
      <c r="J137" s="49" t="str">
        <f t="shared" si="63"/>
        <v/>
      </c>
    </row>
    <row r="138" spans="1:10" x14ac:dyDescent="0.3">
      <c r="A138" s="13" t="s">
        <v>174</v>
      </c>
      <c r="B138" s="14" t="s">
        <v>10</v>
      </c>
      <c r="C138" s="15" t="s">
        <v>175</v>
      </c>
      <c r="D138" s="16">
        <v>2</v>
      </c>
      <c r="E138" s="16">
        <v>26.5</v>
      </c>
      <c r="F138" s="16">
        <f t="shared" si="60"/>
        <v>53</v>
      </c>
      <c r="G138" s="16">
        <f t="shared" si="61"/>
        <v>2</v>
      </c>
      <c r="H138" s="54"/>
      <c r="I138" s="16">
        <f t="shared" si="62"/>
        <v>0</v>
      </c>
      <c r="J138" s="49" t="str">
        <f t="shared" si="63"/>
        <v/>
      </c>
    </row>
    <row r="139" spans="1:10" x14ac:dyDescent="0.3">
      <c r="A139" s="17"/>
      <c r="B139" s="17"/>
      <c r="C139" s="18" t="s">
        <v>184</v>
      </c>
      <c r="D139" s="16">
        <v>1</v>
      </c>
      <c r="E139" s="19">
        <f>SUM(F132:F138)</f>
        <v>911.6</v>
      </c>
      <c r="F139" s="19">
        <f t="shared" si="60"/>
        <v>911.6</v>
      </c>
      <c r="G139" s="16">
        <f t="shared" si="61"/>
        <v>1</v>
      </c>
      <c r="H139" s="19">
        <f>SUM(I132:I138)</f>
        <v>0</v>
      </c>
      <c r="I139" s="19">
        <f t="shared" si="62"/>
        <v>0</v>
      </c>
      <c r="J139" s="49" t="str">
        <f t="shared" si="63"/>
        <v/>
      </c>
    </row>
    <row r="140" spans="1:10" x14ac:dyDescent="0.3">
      <c r="A140" s="17"/>
      <c r="B140" s="17"/>
      <c r="C140" s="18" t="s">
        <v>185</v>
      </c>
      <c r="D140" s="16">
        <v>1</v>
      </c>
      <c r="E140" s="19">
        <f>F107+F119+F123+F127+F131</f>
        <v>4038.6</v>
      </c>
      <c r="F140" s="19">
        <f>ROUND(D140*E140,2)</f>
        <v>4038.6</v>
      </c>
      <c r="G140" s="16">
        <f t="shared" ref="G140" si="64">D140</f>
        <v>1</v>
      </c>
      <c r="H140" s="19">
        <f>I107+I119+I123+I127+I131</f>
        <v>0</v>
      </c>
      <c r="I140" s="19">
        <f>ROUND(G140*H140,2)</f>
        <v>0</v>
      </c>
      <c r="J140" s="49" t="str">
        <f t="shared" si="63"/>
        <v/>
      </c>
    </row>
    <row r="141" spans="1:10" x14ac:dyDescent="0.3">
      <c r="A141" s="17"/>
      <c r="B141" s="17"/>
      <c r="C141" s="18" t="s">
        <v>186</v>
      </c>
      <c r="D141" s="16">
        <v>1</v>
      </c>
      <c r="E141" s="19">
        <f>F71+F106</f>
        <v>8077.2</v>
      </c>
      <c r="F141" s="19">
        <f>ROUND(D141*E141,2)</f>
        <v>8077.2</v>
      </c>
      <c r="G141" s="16">
        <f t="shared" ref="G141" si="65">D141</f>
        <v>1</v>
      </c>
      <c r="H141" s="19">
        <f>I71+I106</f>
        <v>0</v>
      </c>
      <c r="I141" s="19">
        <f>ROUND(G141*H141,2)</f>
        <v>0</v>
      </c>
      <c r="J141" s="49" t="str">
        <f t="shared" si="63"/>
        <v/>
      </c>
    </row>
    <row r="142" spans="1:10" x14ac:dyDescent="0.3">
      <c r="A142" s="13" t="s">
        <v>187</v>
      </c>
      <c r="B142" s="14" t="s">
        <v>35</v>
      </c>
      <c r="C142" s="15" t="s">
        <v>188</v>
      </c>
      <c r="D142" s="16">
        <v>1</v>
      </c>
      <c r="E142" s="16">
        <v>15000</v>
      </c>
      <c r="F142" s="16">
        <f>ROUND(D142*E142,2)</f>
        <v>15000</v>
      </c>
      <c r="G142" s="16">
        <f t="shared" ref="G142:G143" si="66">D142</f>
        <v>1</v>
      </c>
      <c r="H142" s="16">
        <v>15000</v>
      </c>
      <c r="I142" s="16">
        <f>ROUND(G142*H142,2)</f>
        <v>15000</v>
      </c>
      <c r="J142" s="49" t="str">
        <f t="shared" si="63"/>
        <v/>
      </c>
    </row>
    <row r="143" spans="1:10" x14ac:dyDescent="0.3">
      <c r="A143" s="17"/>
      <c r="B143" s="17"/>
      <c r="C143" s="18" t="s">
        <v>189</v>
      </c>
      <c r="D143" s="16">
        <v>1</v>
      </c>
      <c r="E143" s="19">
        <f>F35+F70+F142</f>
        <v>37282.080000000002</v>
      </c>
      <c r="F143" s="19">
        <f>ROUND(D143*E143,2)</f>
        <v>37282.080000000002</v>
      </c>
      <c r="G143" s="16">
        <f t="shared" si="66"/>
        <v>1</v>
      </c>
      <c r="H143" s="19">
        <f>I35+I70+I142</f>
        <v>15000</v>
      </c>
      <c r="I143" s="19">
        <f>ROUND(G143*H143,2)</f>
        <v>15000</v>
      </c>
      <c r="J143" s="49" t="str">
        <f t="shared" si="63"/>
        <v/>
      </c>
    </row>
    <row r="144" spans="1:10" x14ac:dyDescent="0.3">
      <c r="A144" s="10" t="s">
        <v>190</v>
      </c>
      <c r="B144" s="10" t="s">
        <v>5</v>
      </c>
      <c r="C144" s="11" t="s">
        <v>191</v>
      </c>
      <c r="D144" s="12">
        <f t="shared" ref="D144:I144" si="67">D151</f>
        <v>1</v>
      </c>
      <c r="E144" s="12">
        <f t="shared" si="67"/>
        <v>33549</v>
      </c>
      <c r="F144" s="12">
        <f t="shared" si="67"/>
        <v>33549</v>
      </c>
      <c r="G144" s="12">
        <f t="shared" si="67"/>
        <v>1</v>
      </c>
      <c r="H144" s="12">
        <f t="shared" si="67"/>
        <v>0</v>
      </c>
      <c r="I144" s="12">
        <f t="shared" si="67"/>
        <v>0</v>
      </c>
      <c r="J144" s="49" t="str">
        <f t="shared" si="63"/>
        <v/>
      </c>
    </row>
    <row r="145" spans="1:10" x14ac:dyDescent="0.3">
      <c r="A145" s="13" t="s">
        <v>192</v>
      </c>
      <c r="B145" s="14" t="s">
        <v>193</v>
      </c>
      <c r="C145" s="15" t="s">
        <v>194</v>
      </c>
      <c r="D145" s="16">
        <v>10</v>
      </c>
      <c r="E145" s="16">
        <v>127.2</v>
      </c>
      <c r="F145" s="16">
        <f t="shared" ref="F145:F151" si="68">ROUND(D145*E145,2)</f>
        <v>1272</v>
      </c>
      <c r="G145" s="16">
        <f t="shared" ref="G145:G151" si="69">D145</f>
        <v>10</v>
      </c>
      <c r="H145" s="54"/>
      <c r="I145" s="16">
        <f t="shared" ref="I145:I151" si="70">ROUND(G145*H145,2)</f>
        <v>0</v>
      </c>
      <c r="J145" s="49" t="str">
        <f t="shared" si="63"/>
        <v/>
      </c>
    </row>
    <row r="146" spans="1:10" x14ac:dyDescent="0.3">
      <c r="A146" s="13" t="s">
        <v>195</v>
      </c>
      <c r="B146" s="14" t="s">
        <v>193</v>
      </c>
      <c r="C146" s="15" t="s">
        <v>196</v>
      </c>
      <c r="D146" s="16">
        <v>10</v>
      </c>
      <c r="E146" s="16">
        <v>954</v>
      </c>
      <c r="F146" s="16">
        <f t="shared" si="68"/>
        <v>9540</v>
      </c>
      <c r="G146" s="16">
        <f t="shared" si="69"/>
        <v>10</v>
      </c>
      <c r="H146" s="54"/>
      <c r="I146" s="16">
        <f t="shared" si="70"/>
        <v>0</v>
      </c>
      <c r="J146" s="49" t="str">
        <f t="shared" si="63"/>
        <v/>
      </c>
    </row>
    <row r="147" spans="1:10" x14ac:dyDescent="0.3">
      <c r="A147" s="13" t="s">
        <v>197</v>
      </c>
      <c r="B147" s="14" t="s">
        <v>193</v>
      </c>
      <c r="C147" s="15" t="s">
        <v>198</v>
      </c>
      <c r="D147" s="16">
        <v>10</v>
      </c>
      <c r="E147" s="16">
        <v>212</v>
      </c>
      <c r="F147" s="16">
        <f t="shared" si="68"/>
        <v>2120</v>
      </c>
      <c r="G147" s="16">
        <f t="shared" si="69"/>
        <v>10</v>
      </c>
      <c r="H147" s="54"/>
      <c r="I147" s="16">
        <f t="shared" si="70"/>
        <v>0</v>
      </c>
      <c r="J147" s="49" t="str">
        <f t="shared" si="63"/>
        <v/>
      </c>
    </row>
    <row r="148" spans="1:10" x14ac:dyDescent="0.3">
      <c r="A148" s="13" t="s">
        <v>199</v>
      </c>
      <c r="B148" s="14" t="s">
        <v>193</v>
      </c>
      <c r="C148" s="15" t="s">
        <v>200</v>
      </c>
      <c r="D148" s="16">
        <v>10</v>
      </c>
      <c r="E148" s="16">
        <v>371</v>
      </c>
      <c r="F148" s="16">
        <f t="shared" si="68"/>
        <v>3710</v>
      </c>
      <c r="G148" s="16">
        <f t="shared" si="69"/>
        <v>10</v>
      </c>
      <c r="H148" s="54"/>
      <c r="I148" s="16">
        <f t="shared" si="70"/>
        <v>0</v>
      </c>
      <c r="J148" s="49" t="str">
        <f t="shared" si="63"/>
        <v/>
      </c>
    </row>
    <row r="149" spans="1:10" x14ac:dyDescent="0.3">
      <c r="A149" s="13" t="s">
        <v>201</v>
      </c>
      <c r="B149" s="14" t="s">
        <v>193</v>
      </c>
      <c r="C149" s="15" t="s">
        <v>202</v>
      </c>
      <c r="D149" s="16">
        <v>5</v>
      </c>
      <c r="E149" s="16">
        <v>1690.7</v>
      </c>
      <c r="F149" s="16">
        <f t="shared" si="68"/>
        <v>8453.5</v>
      </c>
      <c r="G149" s="16">
        <f t="shared" si="69"/>
        <v>5</v>
      </c>
      <c r="H149" s="54"/>
      <c r="I149" s="16">
        <f t="shared" si="70"/>
        <v>0</v>
      </c>
      <c r="J149" s="49" t="str">
        <f t="shared" si="63"/>
        <v/>
      </c>
    </row>
    <row r="150" spans="1:10" x14ac:dyDescent="0.3">
      <c r="A150" s="13" t="s">
        <v>203</v>
      </c>
      <c r="B150" s="14" t="s">
        <v>193</v>
      </c>
      <c r="C150" s="15" t="s">
        <v>204</v>
      </c>
      <c r="D150" s="16">
        <v>5</v>
      </c>
      <c r="E150" s="16">
        <v>1690.7</v>
      </c>
      <c r="F150" s="16">
        <f t="shared" si="68"/>
        <v>8453.5</v>
      </c>
      <c r="G150" s="16">
        <f t="shared" si="69"/>
        <v>5</v>
      </c>
      <c r="H150" s="54"/>
      <c r="I150" s="16">
        <f t="shared" si="70"/>
        <v>0</v>
      </c>
      <c r="J150" s="49" t="str">
        <f t="shared" si="63"/>
        <v/>
      </c>
    </row>
    <row r="151" spans="1:10" x14ac:dyDescent="0.3">
      <c r="A151" s="17"/>
      <c r="B151" s="17"/>
      <c r="C151" s="18" t="s">
        <v>205</v>
      </c>
      <c r="D151" s="16">
        <v>1</v>
      </c>
      <c r="E151" s="19">
        <f>SUM(F145:F150)</f>
        <v>33549</v>
      </c>
      <c r="F151" s="19">
        <f t="shared" si="68"/>
        <v>33549</v>
      </c>
      <c r="G151" s="16">
        <f t="shared" si="69"/>
        <v>1</v>
      </c>
      <c r="H151" s="19">
        <f>SUM(I145:I150)</f>
        <v>0</v>
      </c>
      <c r="I151" s="19">
        <f t="shared" si="70"/>
        <v>0</v>
      </c>
      <c r="J151" s="49" t="str">
        <f t="shared" si="63"/>
        <v/>
      </c>
    </row>
    <row r="152" spans="1:10" x14ac:dyDescent="0.3">
      <c r="A152" s="10" t="s">
        <v>206</v>
      </c>
      <c r="B152" s="10" t="s">
        <v>5</v>
      </c>
      <c r="C152" s="11" t="s">
        <v>207</v>
      </c>
      <c r="D152" s="12">
        <f t="shared" ref="D152:I152" si="71">D293</f>
        <v>1</v>
      </c>
      <c r="E152" s="12">
        <f t="shared" si="71"/>
        <v>154841.54</v>
      </c>
      <c r="F152" s="12">
        <f t="shared" si="71"/>
        <v>154841.54</v>
      </c>
      <c r="G152" s="12">
        <f t="shared" si="71"/>
        <v>1</v>
      </c>
      <c r="H152" s="12">
        <f t="shared" si="71"/>
        <v>0</v>
      </c>
      <c r="I152" s="12">
        <f t="shared" si="71"/>
        <v>0</v>
      </c>
      <c r="J152" s="49" t="str">
        <f t="shared" si="63"/>
        <v/>
      </c>
    </row>
    <row r="153" spans="1:10" x14ac:dyDescent="0.3">
      <c r="A153" s="20" t="s">
        <v>208</v>
      </c>
      <c r="B153" s="20" t="s">
        <v>5</v>
      </c>
      <c r="C153" s="21" t="s">
        <v>209</v>
      </c>
      <c r="D153" s="22">
        <f t="shared" ref="D153:I153" si="72">D206</f>
        <v>1</v>
      </c>
      <c r="E153" s="22">
        <f t="shared" si="72"/>
        <v>31020.61</v>
      </c>
      <c r="F153" s="22">
        <f t="shared" si="72"/>
        <v>31020.61</v>
      </c>
      <c r="G153" s="22">
        <f t="shared" si="72"/>
        <v>1</v>
      </c>
      <c r="H153" s="22">
        <f t="shared" si="72"/>
        <v>0</v>
      </c>
      <c r="I153" s="22">
        <f t="shared" si="72"/>
        <v>0</v>
      </c>
      <c r="J153" s="49" t="str">
        <f t="shared" si="63"/>
        <v/>
      </c>
    </row>
    <row r="154" spans="1:10" x14ac:dyDescent="0.3">
      <c r="A154" s="23" t="s">
        <v>210</v>
      </c>
      <c r="B154" s="23" t="s">
        <v>5</v>
      </c>
      <c r="C154" s="24" t="s">
        <v>211</v>
      </c>
      <c r="D154" s="25">
        <f t="shared" ref="D154:I154" si="73">D181</f>
        <v>1</v>
      </c>
      <c r="E154" s="25">
        <f t="shared" si="73"/>
        <v>21972.51</v>
      </c>
      <c r="F154" s="25">
        <f t="shared" si="73"/>
        <v>21972.51</v>
      </c>
      <c r="G154" s="25">
        <f t="shared" si="73"/>
        <v>1</v>
      </c>
      <c r="H154" s="25">
        <f t="shared" si="73"/>
        <v>0</v>
      </c>
      <c r="I154" s="25">
        <f t="shared" si="73"/>
        <v>0</v>
      </c>
      <c r="J154" s="49" t="str">
        <f t="shared" si="63"/>
        <v/>
      </c>
    </row>
    <row r="155" spans="1:10" x14ac:dyDescent="0.3">
      <c r="A155" s="13" t="s">
        <v>212</v>
      </c>
      <c r="B155" s="14" t="s">
        <v>58</v>
      </c>
      <c r="C155" s="15" t="s">
        <v>213</v>
      </c>
      <c r="D155" s="16">
        <v>10</v>
      </c>
      <c r="E155" s="16">
        <v>17.510000000000002</v>
      </c>
      <c r="F155" s="16">
        <f t="shared" ref="F155:F181" si="74">ROUND(D155*E155,2)</f>
        <v>175.1</v>
      </c>
      <c r="G155" s="16">
        <f t="shared" ref="G155:G181" si="75">D155</f>
        <v>10</v>
      </c>
      <c r="H155" s="54"/>
      <c r="I155" s="16">
        <f t="shared" ref="I155:I181" si="76">ROUND(G155*H155,2)</f>
        <v>0</v>
      </c>
      <c r="J155" s="49" t="str">
        <f t="shared" si="63"/>
        <v/>
      </c>
    </row>
    <row r="156" spans="1:10" x14ac:dyDescent="0.3">
      <c r="A156" s="13" t="s">
        <v>214</v>
      </c>
      <c r="B156" s="14" t="s">
        <v>58</v>
      </c>
      <c r="C156" s="15" t="s">
        <v>215</v>
      </c>
      <c r="D156" s="16">
        <v>5</v>
      </c>
      <c r="E156" s="16">
        <v>17.39</v>
      </c>
      <c r="F156" s="16">
        <f t="shared" si="74"/>
        <v>86.95</v>
      </c>
      <c r="G156" s="16">
        <f t="shared" si="75"/>
        <v>5</v>
      </c>
      <c r="H156" s="54"/>
      <c r="I156" s="16">
        <f t="shared" si="76"/>
        <v>0</v>
      </c>
      <c r="J156" s="49" t="str">
        <f t="shared" si="63"/>
        <v/>
      </c>
    </row>
    <row r="157" spans="1:10" x14ac:dyDescent="0.3">
      <c r="A157" s="13" t="s">
        <v>216</v>
      </c>
      <c r="B157" s="14" t="s">
        <v>58</v>
      </c>
      <c r="C157" s="15" t="s">
        <v>217</v>
      </c>
      <c r="D157" s="16">
        <v>20</v>
      </c>
      <c r="E157" s="16">
        <v>18.25</v>
      </c>
      <c r="F157" s="16">
        <f t="shared" si="74"/>
        <v>365</v>
      </c>
      <c r="G157" s="16">
        <f t="shared" si="75"/>
        <v>20</v>
      </c>
      <c r="H157" s="54"/>
      <c r="I157" s="16">
        <f t="shared" si="76"/>
        <v>0</v>
      </c>
      <c r="J157" s="49" t="str">
        <f t="shared" si="63"/>
        <v/>
      </c>
    </row>
    <row r="158" spans="1:10" x14ac:dyDescent="0.3">
      <c r="A158" s="13" t="s">
        <v>218</v>
      </c>
      <c r="B158" s="14" t="s">
        <v>58</v>
      </c>
      <c r="C158" s="15" t="s">
        <v>219</v>
      </c>
      <c r="D158" s="16">
        <v>20</v>
      </c>
      <c r="E158" s="16">
        <v>19.850000000000001</v>
      </c>
      <c r="F158" s="16">
        <f t="shared" si="74"/>
        <v>397</v>
      </c>
      <c r="G158" s="16">
        <f t="shared" si="75"/>
        <v>20</v>
      </c>
      <c r="H158" s="54"/>
      <c r="I158" s="16">
        <f t="shared" si="76"/>
        <v>0</v>
      </c>
      <c r="J158" s="49" t="str">
        <f t="shared" si="63"/>
        <v/>
      </c>
    </row>
    <row r="159" spans="1:10" x14ac:dyDescent="0.3">
      <c r="A159" s="13" t="s">
        <v>220</v>
      </c>
      <c r="B159" s="14" t="s">
        <v>58</v>
      </c>
      <c r="C159" s="15" t="s">
        <v>221</v>
      </c>
      <c r="D159" s="16">
        <v>20</v>
      </c>
      <c r="E159" s="16">
        <v>19.850000000000001</v>
      </c>
      <c r="F159" s="16">
        <f t="shared" si="74"/>
        <v>397</v>
      </c>
      <c r="G159" s="16">
        <f t="shared" si="75"/>
        <v>20</v>
      </c>
      <c r="H159" s="54"/>
      <c r="I159" s="16">
        <f t="shared" si="76"/>
        <v>0</v>
      </c>
      <c r="J159" s="49" t="str">
        <f t="shared" si="63"/>
        <v/>
      </c>
    </row>
    <row r="160" spans="1:10" x14ac:dyDescent="0.3">
      <c r="A160" s="13" t="s">
        <v>222</v>
      </c>
      <c r="B160" s="14" t="s">
        <v>58</v>
      </c>
      <c r="C160" s="15" t="s">
        <v>223</v>
      </c>
      <c r="D160" s="16">
        <v>5</v>
      </c>
      <c r="E160" s="16">
        <v>20.059999999999999</v>
      </c>
      <c r="F160" s="16">
        <f t="shared" si="74"/>
        <v>100.3</v>
      </c>
      <c r="G160" s="16">
        <f t="shared" si="75"/>
        <v>5</v>
      </c>
      <c r="H160" s="54"/>
      <c r="I160" s="16">
        <f t="shared" si="76"/>
        <v>0</v>
      </c>
      <c r="J160" s="49" t="str">
        <f t="shared" si="63"/>
        <v/>
      </c>
    </row>
    <row r="161" spans="1:10" x14ac:dyDescent="0.3">
      <c r="A161" s="13" t="s">
        <v>224</v>
      </c>
      <c r="B161" s="14" t="s">
        <v>58</v>
      </c>
      <c r="C161" s="15" t="s">
        <v>225</v>
      </c>
      <c r="D161" s="16">
        <v>5</v>
      </c>
      <c r="E161" s="16">
        <v>20.440000000000001</v>
      </c>
      <c r="F161" s="16">
        <f t="shared" si="74"/>
        <v>102.2</v>
      </c>
      <c r="G161" s="16">
        <f t="shared" si="75"/>
        <v>5</v>
      </c>
      <c r="H161" s="54"/>
      <c r="I161" s="16">
        <f t="shared" si="76"/>
        <v>0</v>
      </c>
      <c r="J161" s="49" t="str">
        <f t="shared" si="63"/>
        <v/>
      </c>
    </row>
    <row r="162" spans="1:10" x14ac:dyDescent="0.3">
      <c r="A162" s="13" t="s">
        <v>226</v>
      </c>
      <c r="B162" s="14" t="s">
        <v>58</v>
      </c>
      <c r="C162" s="15" t="s">
        <v>227</v>
      </c>
      <c r="D162" s="16">
        <v>5</v>
      </c>
      <c r="E162" s="16">
        <v>33.840000000000003</v>
      </c>
      <c r="F162" s="16">
        <f t="shared" si="74"/>
        <v>169.2</v>
      </c>
      <c r="G162" s="16">
        <f t="shared" si="75"/>
        <v>5</v>
      </c>
      <c r="H162" s="54"/>
      <c r="I162" s="16">
        <f t="shared" si="76"/>
        <v>0</v>
      </c>
      <c r="J162" s="49" t="str">
        <f t="shared" si="63"/>
        <v/>
      </c>
    </row>
    <row r="163" spans="1:10" x14ac:dyDescent="0.3">
      <c r="A163" s="13" t="s">
        <v>228</v>
      </c>
      <c r="B163" s="14" t="s">
        <v>58</v>
      </c>
      <c r="C163" s="15" t="s">
        <v>229</v>
      </c>
      <c r="D163" s="16">
        <v>240</v>
      </c>
      <c r="E163" s="16">
        <v>31.64</v>
      </c>
      <c r="F163" s="16">
        <f t="shared" si="74"/>
        <v>7593.6</v>
      </c>
      <c r="G163" s="16">
        <f t="shared" si="75"/>
        <v>240</v>
      </c>
      <c r="H163" s="54"/>
      <c r="I163" s="16">
        <f t="shared" si="76"/>
        <v>0</v>
      </c>
      <c r="J163" s="49" t="str">
        <f t="shared" si="63"/>
        <v/>
      </c>
    </row>
    <row r="164" spans="1:10" x14ac:dyDescent="0.3">
      <c r="A164" s="13" t="s">
        <v>230</v>
      </c>
      <c r="B164" s="14" t="s">
        <v>58</v>
      </c>
      <c r="C164" s="15" t="s">
        <v>231</v>
      </c>
      <c r="D164" s="16">
        <v>60</v>
      </c>
      <c r="E164" s="16">
        <v>32.69</v>
      </c>
      <c r="F164" s="16">
        <f t="shared" si="74"/>
        <v>1961.4</v>
      </c>
      <c r="G164" s="16">
        <f t="shared" si="75"/>
        <v>60</v>
      </c>
      <c r="H164" s="54"/>
      <c r="I164" s="16">
        <f t="shared" si="76"/>
        <v>0</v>
      </c>
      <c r="J164" s="49" t="str">
        <f t="shared" si="63"/>
        <v/>
      </c>
    </row>
    <row r="165" spans="1:10" x14ac:dyDescent="0.3">
      <c r="A165" s="13" t="s">
        <v>232</v>
      </c>
      <c r="B165" s="14" t="s">
        <v>22</v>
      </c>
      <c r="C165" s="15" t="s">
        <v>233</v>
      </c>
      <c r="D165" s="16">
        <v>5</v>
      </c>
      <c r="E165" s="16">
        <v>12.58</v>
      </c>
      <c r="F165" s="16">
        <f t="shared" si="74"/>
        <v>62.9</v>
      </c>
      <c r="G165" s="16">
        <f t="shared" si="75"/>
        <v>5</v>
      </c>
      <c r="H165" s="54"/>
      <c r="I165" s="16">
        <f t="shared" si="76"/>
        <v>0</v>
      </c>
      <c r="J165" s="49" t="str">
        <f t="shared" si="63"/>
        <v/>
      </c>
    </row>
    <row r="166" spans="1:10" x14ac:dyDescent="0.3">
      <c r="A166" s="13" t="s">
        <v>234</v>
      </c>
      <c r="B166" s="14" t="s">
        <v>22</v>
      </c>
      <c r="C166" s="15" t="s">
        <v>235</v>
      </c>
      <c r="D166" s="16">
        <v>5</v>
      </c>
      <c r="E166" s="16">
        <v>10.75</v>
      </c>
      <c r="F166" s="16">
        <f t="shared" si="74"/>
        <v>53.75</v>
      </c>
      <c r="G166" s="16">
        <f t="shared" si="75"/>
        <v>5</v>
      </c>
      <c r="H166" s="54"/>
      <c r="I166" s="16">
        <f t="shared" si="76"/>
        <v>0</v>
      </c>
      <c r="J166" s="49" t="str">
        <f t="shared" si="63"/>
        <v/>
      </c>
    </row>
    <row r="167" spans="1:10" x14ac:dyDescent="0.3">
      <c r="A167" s="13" t="s">
        <v>236</v>
      </c>
      <c r="B167" s="14" t="s">
        <v>22</v>
      </c>
      <c r="C167" s="15" t="s">
        <v>237</v>
      </c>
      <c r="D167" s="16">
        <v>5</v>
      </c>
      <c r="E167" s="16">
        <v>14.25</v>
      </c>
      <c r="F167" s="16">
        <f t="shared" si="74"/>
        <v>71.25</v>
      </c>
      <c r="G167" s="16">
        <f t="shared" si="75"/>
        <v>5</v>
      </c>
      <c r="H167" s="54"/>
      <c r="I167" s="16">
        <f t="shared" si="76"/>
        <v>0</v>
      </c>
      <c r="J167" s="49" t="str">
        <f t="shared" si="63"/>
        <v/>
      </c>
    </row>
    <row r="168" spans="1:10" x14ac:dyDescent="0.3">
      <c r="A168" s="13" t="s">
        <v>238</v>
      </c>
      <c r="B168" s="14" t="s">
        <v>22</v>
      </c>
      <c r="C168" s="15" t="s">
        <v>239</v>
      </c>
      <c r="D168" s="16">
        <v>10</v>
      </c>
      <c r="E168" s="16">
        <v>9.2899999999999991</v>
      </c>
      <c r="F168" s="16">
        <f t="shared" si="74"/>
        <v>92.9</v>
      </c>
      <c r="G168" s="16">
        <f t="shared" si="75"/>
        <v>10</v>
      </c>
      <c r="H168" s="54"/>
      <c r="I168" s="16">
        <f t="shared" si="76"/>
        <v>0</v>
      </c>
      <c r="J168" s="49" t="str">
        <f t="shared" si="63"/>
        <v/>
      </c>
    </row>
    <row r="169" spans="1:10" x14ac:dyDescent="0.3">
      <c r="A169" s="13" t="s">
        <v>240</v>
      </c>
      <c r="B169" s="14" t="s">
        <v>22</v>
      </c>
      <c r="C169" s="15" t="s">
        <v>241</v>
      </c>
      <c r="D169" s="16">
        <v>5</v>
      </c>
      <c r="E169" s="16">
        <v>9.2899999999999991</v>
      </c>
      <c r="F169" s="16">
        <f t="shared" si="74"/>
        <v>46.45</v>
      </c>
      <c r="G169" s="16">
        <f t="shared" si="75"/>
        <v>5</v>
      </c>
      <c r="H169" s="54"/>
      <c r="I169" s="16">
        <f t="shared" si="76"/>
        <v>0</v>
      </c>
      <c r="J169" s="49" t="str">
        <f t="shared" si="63"/>
        <v/>
      </c>
    </row>
    <row r="170" spans="1:10" x14ac:dyDescent="0.3">
      <c r="A170" s="13" t="s">
        <v>242</v>
      </c>
      <c r="B170" s="14" t="s">
        <v>22</v>
      </c>
      <c r="C170" s="15" t="s">
        <v>243</v>
      </c>
      <c r="D170" s="16">
        <v>5</v>
      </c>
      <c r="E170" s="16">
        <v>11.45</v>
      </c>
      <c r="F170" s="16">
        <f t="shared" si="74"/>
        <v>57.25</v>
      </c>
      <c r="G170" s="16">
        <f t="shared" si="75"/>
        <v>5</v>
      </c>
      <c r="H170" s="54"/>
      <c r="I170" s="16">
        <f t="shared" si="76"/>
        <v>0</v>
      </c>
      <c r="J170" s="49" t="str">
        <f t="shared" si="63"/>
        <v/>
      </c>
    </row>
    <row r="171" spans="1:10" x14ac:dyDescent="0.3">
      <c r="A171" s="13" t="s">
        <v>244</v>
      </c>
      <c r="B171" s="14" t="s">
        <v>22</v>
      </c>
      <c r="C171" s="15" t="s">
        <v>245</v>
      </c>
      <c r="D171" s="16">
        <v>2</v>
      </c>
      <c r="E171" s="16">
        <v>12.55</v>
      </c>
      <c r="F171" s="16">
        <f t="shared" si="74"/>
        <v>25.1</v>
      </c>
      <c r="G171" s="16">
        <f t="shared" si="75"/>
        <v>2</v>
      </c>
      <c r="H171" s="54"/>
      <c r="I171" s="16">
        <f t="shared" si="76"/>
        <v>0</v>
      </c>
      <c r="J171" s="49" t="str">
        <f t="shared" si="63"/>
        <v/>
      </c>
    </row>
    <row r="172" spans="1:10" x14ac:dyDescent="0.3">
      <c r="A172" s="13" t="s">
        <v>246</v>
      </c>
      <c r="B172" s="14" t="s">
        <v>22</v>
      </c>
      <c r="C172" s="15" t="s">
        <v>247</v>
      </c>
      <c r="D172" s="16">
        <v>2</v>
      </c>
      <c r="E172" s="16">
        <v>12.53</v>
      </c>
      <c r="F172" s="16">
        <f t="shared" si="74"/>
        <v>25.06</v>
      </c>
      <c r="G172" s="16">
        <f t="shared" si="75"/>
        <v>2</v>
      </c>
      <c r="H172" s="54"/>
      <c r="I172" s="16">
        <f t="shared" si="76"/>
        <v>0</v>
      </c>
      <c r="J172" s="49" t="str">
        <f t="shared" si="63"/>
        <v/>
      </c>
    </row>
    <row r="173" spans="1:10" x14ac:dyDescent="0.3">
      <c r="A173" s="13" t="s">
        <v>248</v>
      </c>
      <c r="B173" s="14" t="s">
        <v>10</v>
      </c>
      <c r="C173" s="15" t="s">
        <v>249</v>
      </c>
      <c r="D173" s="16">
        <v>2</v>
      </c>
      <c r="E173" s="16">
        <v>11.88</v>
      </c>
      <c r="F173" s="16">
        <f t="shared" si="74"/>
        <v>23.76</v>
      </c>
      <c r="G173" s="16">
        <f t="shared" si="75"/>
        <v>2</v>
      </c>
      <c r="H173" s="54"/>
      <c r="I173" s="16">
        <f t="shared" si="76"/>
        <v>0</v>
      </c>
      <c r="J173" s="49" t="str">
        <f t="shared" si="63"/>
        <v/>
      </c>
    </row>
    <row r="174" spans="1:10" x14ac:dyDescent="0.3">
      <c r="A174" s="13" t="s">
        <v>250</v>
      </c>
      <c r="B174" s="14" t="s">
        <v>22</v>
      </c>
      <c r="C174" s="15" t="s">
        <v>251</v>
      </c>
      <c r="D174" s="16">
        <v>8</v>
      </c>
      <c r="E174" s="16">
        <v>5.95</v>
      </c>
      <c r="F174" s="16">
        <f t="shared" si="74"/>
        <v>47.6</v>
      </c>
      <c r="G174" s="16">
        <f t="shared" si="75"/>
        <v>8</v>
      </c>
      <c r="H174" s="54"/>
      <c r="I174" s="16">
        <f t="shared" si="76"/>
        <v>0</v>
      </c>
      <c r="J174" s="49" t="str">
        <f t="shared" si="63"/>
        <v/>
      </c>
    </row>
    <row r="175" spans="1:10" x14ac:dyDescent="0.3">
      <c r="A175" s="13" t="s">
        <v>252</v>
      </c>
      <c r="B175" s="14" t="s">
        <v>22</v>
      </c>
      <c r="C175" s="15" t="s">
        <v>253</v>
      </c>
      <c r="D175" s="16">
        <v>2</v>
      </c>
      <c r="E175" s="16">
        <v>7.92</v>
      </c>
      <c r="F175" s="16">
        <f t="shared" si="74"/>
        <v>15.84</v>
      </c>
      <c r="G175" s="16">
        <f t="shared" si="75"/>
        <v>2</v>
      </c>
      <c r="H175" s="54"/>
      <c r="I175" s="16">
        <f t="shared" si="76"/>
        <v>0</v>
      </c>
      <c r="J175" s="49" t="str">
        <f t="shared" si="63"/>
        <v/>
      </c>
    </row>
    <row r="176" spans="1:10" x14ac:dyDescent="0.3">
      <c r="A176" s="13" t="s">
        <v>254</v>
      </c>
      <c r="B176" s="14" t="s">
        <v>22</v>
      </c>
      <c r="C176" s="15" t="s">
        <v>255</v>
      </c>
      <c r="D176" s="16">
        <v>10</v>
      </c>
      <c r="E176" s="16">
        <v>15.25</v>
      </c>
      <c r="F176" s="16">
        <f t="shared" si="74"/>
        <v>152.5</v>
      </c>
      <c r="G176" s="16">
        <f t="shared" si="75"/>
        <v>10</v>
      </c>
      <c r="H176" s="54"/>
      <c r="I176" s="16">
        <f t="shared" si="76"/>
        <v>0</v>
      </c>
      <c r="J176" s="49" t="str">
        <f t="shared" si="63"/>
        <v/>
      </c>
    </row>
    <row r="177" spans="1:10" x14ac:dyDescent="0.3">
      <c r="A177" s="13" t="s">
        <v>256</v>
      </c>
      <c r="B177" s="14" t="s">
        <v>58</v>
      </c>
      <c r="C177" s="15" t="s">
        <v>257</v>
      </c>
      <c r="D177" s="16">
        <v>60</v>
      </c>
      <c r="E177" s="16">
        <v>67.66</v>
      </c>
      <c r="F177" s="16">
        <f t="shared" si="74"/>
        <v>4059.6</v>
      </c>
      <c r="G177" s="16">
        <f t="shared" si="75"/>
        <v>60</v>
      </c>
      <c r="H177" s="54"/>
      <c r="I177" s="16">
        <f t="shared" si="76"/>
        <v>0</v>
      </c>
      <c r="J177" s="49" t="str">
        <f t="shared" si="63"/>
        <v/>
      </c>
    </row>
    <row r="178" spans="1:10" x14ac:dyDescent="0.3">
      <c r="A178" s="13" t="s">
        <v>258</v>
      </c>
      <c r="B178" s="14" t="s">
        <v>58</v>
      </c>
      <c r="C178" s="15" t="s">
        <v>259</v>
      </c>
      <c r="D178" s="16">
        <v>60</v>
      </c>
      <c r="E178" s="16">
        <v>83.64</v>
      </c>
      <c r="F178" s="16">
        <f t="shared" si="74"/>
        <v>5018.3999999999996</v>
      </c>
      <c r="G178" s="16">
        <f t="shared" si="75"/>
        <v>60</v>
      </c>
      <c r="H178" s="54"/>
      <c r="I178" s="16">
        <f t="shared" si="76"/>
        <v>0</v>
      </c>
      <c r="J178" s="49" t="str">
        <f t="shared" si="63"/>
        <v/>
      </c>
    </row>
    <row r="179" spans="1:10" x14ac:dyDescent="0.3">
      <c r="A179" s="13" t="s">
        <v>260</v>
      </c>
      <c r="B179" s="14" t="s">
        <v>22</v>
      </c>
      <c r="C179" s="15" t="s">
        <v>261</v>
      </c>
      <c r="D179" s="16">
        <v>15</v>
      </c>
      <c r="E179" s="16">
        <v>37.119999999999997</v>
      </c>
      <c r="F179" s="16">
        <f t="shared" si="74"/>
        <v>556.79999999999995</v>
      </c>
      <c r="G179" s="16">
        <f t="shared" si="75"/>
        <v>15</v>
      </c>
      <c r="H179" s="54"/>
      <c r="I179" s="16">
        <f t="shared" si="76"/>
        <v>0</v>
      </c>
      <c r="J179" s="49" t="str">
        <f t="shared" si="63"/>
        <v/>
      </c>
    </row>
    <row r="180" spans="1:10" x14ac:dyDescent="0.3">
      <c r="A180" s="13" t="s">
        <v>262</v>
      </c>
      <c r="B180" s="14" t="s">
        <v>22</v>
      </c>
      <c r="C180" s="15" t="s">
        <v>263</v>
      </c>
      <c r="D180" s="16">
        <v>10</v>
      </c>
      <c r="E180" s="16">
        <v>31.56</v>
      </c>
      <c r="F180" s="16">
        <f t="shared" si="74"/>
        <v>315.60000000000002</v>
      </c>
      <c r="G180" s="16">
        <f t="shared" si="75"/>
        <v>10</v>
      </c>
      <c r="H180" s="54"/>
      <c r="I180" s="16">
        <f t="shared" si="76"/>
        <v>0</v>
      </c>
      <c r="J180" s="49" t="str">
        <f t="shared" si="63"/>
        <v/>
      </c>
    </row>
    <row r="181" spans="1:10" x14ac:dyDescent="0.3">
      <c r="A181" s="17"/>
      <c r="B181" s="17"/>
      <c r="C181" s="18" t="s">
        <v>264</v>
      </c>
      <c r="D181" s="16">
        <v>1</v>
      </c>
      <c r="E181" s="19">
        <f>SUM(F155:F180)</f>
        <v>21972.51</v>
      </c>
      <c r="F181" s="19">
        <f t="shared" si="74"/>
        <v>21972.51</v>
      </c>
      <c r="G181" s="16">
        <f t="shared" si="75"/>
        <v>1</v>
      </c>
      <c r="H181" s="19">
        <f>SUM(I155:I180)</f>
        <v>0</v>
      </c>
      <c r="I181" s="19">
        <f t="shared" si="76"/>
        <v>0</v>
      </c>
      <c r="J181" s="49" t="str">
        <f t="shared" si="63"/>
        <v/>
      </c>
    </row>
    <row r="182" spans="1:10" x14ac:dyDescent="0.3">
      <c r="A182" s="23" t="s">
        <v>265</v>
      </c>
      <c r="B182" s="23" t="s">
        <v>5</v>
      </c>
      <c r="C182" s="24" t="s">
        <v>266</v>
      </c>
      <c r="D182" s="25">
        <f t="shared" ref="D182:I182" si="77">D205</f>
        <v>1</v>
      </c>
      <c r="E182" s="25">
        <f t="shared" si="77"/>
        <v>9048.1</v>
      </c>
      <c r="F182" s="25">
        <f t="shared" si="77"/>
        <v>9048.1</v>
      </c>
      <c r="G182" s="25">
        <f t="shared" si="77"/>
        <v>1</v>
      </c>
      <c r="H182" s="25">
        <f t="shared" si="77"/>
        <v>0</v>
      </c>
      <c r="I182" s="25">
        <f t="shared" si="77"/>
        <v>0</v>
      </c>
      <c r="J182" s="49" t="str">
        <f t="shared" si="63"/>
        <v/>
      </c>
    </row>
    <row r="183" spans="1:10" x14ac:dyDescent="0.3">
      <c r="A183" s="13" t="s">
        <v>267</v>
      </c>
      <c r="B183" s="14" t="s">
        <v>58</v>
      </c>
      <c r="C183" s="15" t="s">
        <v>268</v>
      </c>
      <c r="D183" s="16">
        <v>100</v>
      </c>
      <c r="E183" s="16">
        <v>0.32</v>
      </c>
      <c r="F183" s="16">
        <f t="shared" ref="F183:F205" si="78">ROUND(D183*E183,2)</f>
        <v>32</v>
      </c>
      <c r="G183" s="16">
        <f t="shared" ref="G183:G205" si="79">D183</f>
        <v>100</v>
      </c>
      <c r="H183" s="54"/>
      <c r="I183" s="16">
        <f t="shared" ref="I183:I205" si="80">ROUND(G183*H183,2)</f>
        <v>0</v>
      </c>
      <c r="J183" s="49" t="str">
        <f t="shared" si="63"/>
        <v/>
      </c>
    </row>
    <row r="184" spans="1:10" x14ac:dyDescent="0.3">
      <c r="A184" s="13" t="s">
        <v>269</v>
      </c>
      <c r="B184" s="14" t="s">
        <v>270</v>
      </c>
      <c r="C184" s="15" t="s">
        <v>271</v>
      </c>
      <c r="D184" s="16">
        <v>100</v>
      </c>
      <c r="E184" s="16">
        <v>0.48</v>
      </c>
      <c r="F184" s="16">
        <f t="shared" si="78"/>
        <v>48</v>
      </c>
      <c r="G184" s="16">
        <f t="shared" si="79"/>
        <v>100</v>
      </c>
      <c r="H184" s="54"/>
      <c r="I184" s="16">
        <f t="shared" si="80"/>
        <v>0</v>
      </c>
      <c r="J184" s="49" t="str">
        <f t="shared" si="63"/>
        <v/>
      </c>
    </row>
    <row r="185" spans="1:10" x14ac:dyDescent="0.3">
      <c r="A185" s="13" t="s">
        <v>272</v>
      </c>
      <c r="B185" s="14" t="s">
        <v>58</v>
      </c>
      <c r="C185" s="15" t="s">
        <v>273</v>
      </c>
      <c r="D185" s="16">
        <v>100</v>
      </c>
      <c r="E185" s="16">
        <v>0.52</v>
      </c>
      <c r="F185" s="16">
        <f t="shared" si="78"/>
        <v>52</v>
      </c>
      <c r="G185" s="16">
        <f t="shared" si="79"/>
        <v>100</v>
      </c>
      <c r="H185" s="54"/>
      <c r="I185" s="16">
        <f t="shared" si="80"/>
        <v>0</v>
      </c>
      <c r="J185" s="49" t="str">
        <f t="shared" si="63"/>
        <v/>
      </c>
    </row>
    <row r="186" spans="1:10" x14ac:dyDescent="0.3">
      <c r="A186" s="13" t="s">
        <v>274</v>
      </c>
      <c r="B186" s="14" t="s">
        <v>58</v>
      </c>
      <c r="C186" s="15" t="s">
        <v>275</v>
      </c>
      <c r="D186" s="16">
        <v>100</v>
      </c>
      <c r="E186" s="16">
        <v>0.68</v>
      </c>
      <c r="F186" s="16">
        <f t="shared" si="78"/>
        <v>68</v>
      </c>
      <c r="G186" s="16">
        <f t="shared" si="79"/>
        <v>100</v>
      </c>
      <c r="H186" s="54"/>
      <c r="I186" s="16">
        <f t="shared" si="80"/>
        <v>0</v>
      </c>
      <c r="J186" s="49" t="str">
        <f t="shared" si="63"/>
        <v/>
      </c>
    </row>
    <row r="187" spans="1:10" x14ac:dyDescent="0.3">
      <c r="A187" s="13" t="s">
        <v>276</v>
      </c>
      <c r="B187" s="14" t="s">
        <v>58</v>
      </c>
      <c r="C187" s="15" t="s">
        <v>277</v>
      </c>
      <c r="D187" s="16">
        <v>100</v>
      </c>
      <c r="E187" s="16">
        <v>0.39</v>
      </c>
      <c r="F187" s="16">
        <f t="shared" si="78"/>
        <v>39</v>
      </c>
      <c r="G187" s="16">
        <f t="shared" si="79"/>
        <v>100</v>
      </c>
      <c r="H187" s="54"/>
      <c r="I187" s="16">
        <f t="shared" si="80"/>
        <v>0</v>
      </c>
      <c r="J187" s="49" t="str">
        <f t="shared" si="63"/>
        <v/>
      </c>
    </row>
    <row r="188" spans="1:10" x14ac:dyDescent="0.3">
      <c r="A188" s="13" t="s">
        <v>278</v>
      </c>
      <c r="B188" s="14" t="s">
        <v>58</v>
      </c>
      <c r="C188" s="15" t="s">
        <v>279</v>
      </c>
      <c r="D188" s="16">
        <v>100</v>
      </c>
      <c r="E188" s="16">
        <v>5.18</v>
      </c>
      <c r="F188" s="16">
        <f t="shared" si="78"/>
        <v>518</v>
      </c>
      <c r="G188" s="16">
        <f t="shared" si="79"/>
        <v>100</v>
      </c>
      <c r="H188" s="54"/>
      <c r="I188" s="16">
        <f t="shared" si="80"/>
        <v>0</v>
      </c>
      <c r="J188" s="49" t="str">
        <f t="shared" si="63"/>
        <v/>
      </c>
    </row>
    <row r="189" spans="1:10" x14ac:dyDescent="0.3">
      <c r="A189" s="13" t="s">
        <v>280</v>
      </c>
      <c r="B189" s="14" t="s">
        <v>58</v>
      </c>
      <c r="C189" s="15" t="s">
        <v>281</v>
      </c>
      <c r="D189" s="16">
        <v>5</v>
      </c>
      <c r="E189" s="16">
        <v>6.47</v>
      </c>
      <c r="F189" s="16">
        <f t="shared" si="78"/>
        <v>32.35</v>
      </c>
      <c r="G189" s="16">
        <f t="shared" si="79"/>
        <v>5</v>
      </c>
      <c r="H189" s="54"/>
      <c r="I189" s="16">
        <f t="shared" si="80"/>
        <v>0</v>
      </c>
      <c r="J189" s="49" t="str">
        <f t="shared" si="63"/>
        <v/>
      </c>
    </row>
    <row r="190" spans="1:10" x14ac:dyDescent="0.3">
      <c r="A190" s="13" t="s">
        <v>282</v>
      </c>
      <c r="B190" s="14" t="s">
        <v>58</v>
      </c>
      <c r="C190" s="15" t="s">
        <v>283</v>
      </c>
      <c r="D190" s="16">
        <v>100</v>
      </c>
      <c r="E190" s="16">
        <v>4.37</v>
      </c>
      <c r="F190" s="16">
        <f t="shared" si="78"/>
        <v>437</v>
      </c>
      <c r="G190" s="16">
        <f t="shared" si="79"/>
        <v>100</v>
      </c>
      <c r="H190" s="54"/>
      <c r="I190" s="16">
        <f t="shared" si="80"/>
        <v>0</v>
      </c>
      <c r="J190" s="49" t="str">
        <f t="shared" si="63"/>
        <v/>
      </c>
    </row>
    <row r="191" spans="1:10" x14ac:dyDescent="0.3">
      <c r="A191" s="13" t="s">
        <v>284</v>
      </c>
      <c r="B191" s="14" t="s">
        <v>58</v>
      </c>
      <c r="C191" s="15" t="s">
        <v>285</v>
      </c>
      <c r="D191" s="16">
        <v>5</v>
      </c>
      <c r="E191" s="16">
        <v>5.44</v>
      </c>
      <c r="F191" s="16">
        <f t="shared" si="78"/>
        <v>27.2</v>
      </c>
      <c r="G191" s="16">
        <f t="shared" si="79"/>
        <v>5</v>
      </c>
      <c r="H191" s="54"/>
      <c r="I191" s="16">
        <f t="shared" si="80"/>
        <v>0</v>
      </c>
      <c r="J191" s="49" t="str">
        <f t="shared" si="63"/>
        <v/>
      </c>
    </row>
    <row r="192" spans="1:10" x14ac:dyDescent="0.3">
      <c r="A192" s="13" t="s">
        <v>286</v>
      </c>
      <c r="B192" s="14" t="s">
        <v>58</v>
      </c>
      <c r="C192" s="15" t="s">
        <v>287</v>
      </c>
      <c r="D192" s="16">
        <v>5</v>
      </c>
      <c r="E192" s="16">
        <v>6.55</v>
      </c>
      <c r="F192" s="16">
        <f t="shared" si="78"/>
        <v>32.75</v>
      </c>
      <c r="G192" s="16">
        <f t="shared" si="79"/>
        <v>5</v>
      </c>
      <c r="H192" s="54"/>
      <c r="I192" s="16">
        <f t="shared" si="80"/>
        <v>0</v>
      </c>
      <c r="J192" s="49" t="str">
        <f t="shared" si="63"/>
        <v/>
      </c>
    </row>
    <row r="193" spans="1:10" x14ac:dyDescent="0.3">
      <c r="A193" s="13" t="s">
        <v>288</v>
      </c>
      <c r="B193" s="14" t="s">
        <v>58</v>
      </c>
      <c r="C193" s="15" t="s">
        <v>289</v>
      </c>
      <c r="D193" s="16">
        <v>5</v>
      </c>
      <c r="E193" s="16">
        <v>7.67</v>
      </c>
      <c r="F193" s="16">
        <f t="shared" si="78"/>
        <v>38.35</v>
      </c>
      <c r="G193" s="16">
        <f t="shared" si="79"/>
        <v>5</v>
      </c>
      <c r="H193" s="54"/>
      <c r="I193" s="16">
        <f t="shared" si="80"/>
        <v>0</v>
      </c>
      <c r="J193" s="49" t="str">
        <f t="shared" si="63"/>
        <v/>
      </c>
    </row>
    <row r="194" spans="1:10" x14ac:dyDescent="0.3">
      <c r="A194" s="13" t="s">
        <v>290</v>
      </c>
      <c r="B194" s="14" t="s">
        <v>58</v>
      </c>
      <c r="C194" s="15" t="s">
        <v>291</v>
      </c>
      <c r="D194" s="16">
        <v>5</v>
      </c>
      <c r="E194" s="16">
        <v>8.75</v>
      </c>
      <c r="F194" s="16">
        <f t="shared" si="78"/>
        <v>43.75</v>
      </c>
      <c r="G194" s="16">
        <f t="shared" si="79"/>
        <v>5</v>
      </c>
      <c r="H194" s="54"/>
      <c r="I194" s="16">
        <f t="shared" si="80"/>
        <v>0</v>
      </c>
      <c r="J194" s="49" t="str">
        <f t="shared" si="63"/>
        <v/>
      </c>
    </row>
    <row r="195" spans="1:10" x14ac:dyDescent="0.3">
      <c r="A195" s="13" t="s">
        <v>292</v>
      </c>
      <c r="B195" s="14" t="s">
        <v>58</v>
      </c>
      <c r="C195" s="15" t="s">
        <v>293</v>
      </c>
      <c r="D195" s="16">
        <v>5</v>
      </c>
      <c r="E195" s="16">
        <v>4.03</v>
      </c>
      <c r="F195" s="16">
        <f t="shared" si="78"/>
        <v>20.149999999999999</v>
      </c>
      <c r="G195" s="16">
        <f t="shared" si="79"/>
        <v>5</v>
      </c>
      <c r="H195" s="54"/>
      <c r="I195" s="16">
        <f t="shared" si="80"/>
        <v>0</v>
      </c>
      <c r="J195" s="49" t="str">
        <f t="shared" si="63"/>
        <v/>
      </c>
    </row>
    <row r="196" spans="1:10" x14ac:dyDescent="0.3">
      <c r="A196" s="13" t="s">
        <v>294</v>
      </c>
      <c r="B196" s="14" t="s">
        <v>58</v>
      </c>
      <c r="C196" s="15" t="s">
        <v>295</v>
      </c>
      <c r="D196" s="16">
        <v>50</v>
      </c>
      <c r="E196" s="16">
        <v>4.84</v>
      </c>
      <c r="F196" s="16">
        <f t="shared" si="78"/>
        <v>242</v>
      </c>
      <c r="G196" s="16">
        <f t="shared" si="79"/>
        <v>50</v>
      </c>
      <c r="H196" s="54"/>
      <c r="I196" s="16">
        <f t="shared" si="80"/>
        <v>0</v>
      </c>
      <c r="J196" s="49" t="str">
        <f t="shared" si="63"/>
        <v/>
      </c>
    </row>
    <row r="197" spans="1:10" x14ac:dyDescent="0.3">
      <c r="A197" s="13" t="s">
        <v>296</v>
      </c>
      <c r="B197" s="14" t="s">
        <v>58</v>
      </c>
      <c r="C197" s="15" t="s">
        <v>297</v>
      </c>
      <c r="D197" s="16">
        <v>5</v>
      </c>
      <c r="E197" s="16">
        <v>5.64</v>
      </c>
      <c r="F197" s="16">
        <f t="shared" si="78"/>
        <v>28.2</v>
      </c>
      <c r="G197" s="16">
        <f t="shared" si="79"/>
        <v>5</v>
      </c>
      <c r="H197" s="54"/>
      <c r="I197" s="16">
        <f t="shared" si="80"/>
        <v>0</v>
      </c>
      <c r="J197" s="49" t="str">
        <f t="shared" ref="J197:J260" si="81">IF(AND(H197&lt;&gt;"",H197&gt;E197),"VALOR MAYOR DEL PERMITIDO","")</f>
        <v/>
      </c>
    </row>
    <row r="198" spans="1:10" x14ac:dyDescent="0.3">
      <c r="A198" s="13" t="s">
        <v>298</v>
      </c>
      <c r="B198" s="14" t="s">
        <v>299</v>
      </c>
      <c r="C198" s="15" t="s">
        <v>300</v>
      </c>
      <c r="D198" s="16">
        <v>50</v>
      </c>
      <c r="E198" s="16">
        <v>53.9</v>
      </c>
      <c r="F198" s="16">
        <f t="shared" si="78"/>
        <v>2695</v>
      </c>
      <c r="G198" s="16">
        <f t="shared" si="79"/>
        <v>50</v>
      </c>
      <c r="H198" s="54"/>
      <c r="I198" s="16">
        <f t="shared" si="80"/>
        <v>0</v>
      </c>
      <c r="J198" s="49" t="str">
        <f t="shared" si="81"/>
        <v/>
      </c>
    </row>
    <row r="199" spans="1:10" x14ac:dyDescent="0.3">
      <c r="A199" s="13" t="s">
        <v>301</v>
      </c>
      <c r="B199" s="14" t="s">
        <v>299</v>
      </c>
      <c r="C199" s="15" t="s">
        <v>302</v>
      </c>
      <c r="D199" s="16">
        <v>5</v>
      </c>
      <c r="E199" s="16">
        <v>46.5</v>
      </c>
      <c r="F199" s="16">
        <f t="shared" si="78"/>
        <v>232.5</v>
      </c>
      <c r="G199" s="16">
        <f t="shared" si="79"/>
        <v>5</v>
      </c>
      <c r="H199" s="54"/>
      <c r="I199" s="16">
        <f t="shared" si="80"/>
        <v>0</v>
      </c>
      <c r="J199" s="49" t="str">
        <f t="shared" si="81"/>
        <v/>
      </c>
    </row>
    <row r="200" spans="1:10" x14ac:dyDescent="0.3">
      <c r="A200" s="13" t="s">
        <v>303</v>
      </c>
      <c r="B200" s="14" t="s">
        <v>299</v>
      </c>
      <c r="C200" s="15" t="s">
        <v>304</v>
      </c>
      <c r="D200" s="16">
        <v>50</v>
      </c>
      <c r="E200" s="16">
        <v>64.739999999999995</v>
      </c>
      <c r="F200" s="16">
        <f t="shared" si="78"/>
        <v>3237</v>
      </c>
      <c r="G200" s="16">
        <f t="shared" si="79"/>
        <v>50</v>
      </c>
      <c r="H200" s="54"/>
      <c r="I200" s="16">
        <f t="shared" si="80"/>
        <v>0</v>
      </c>
      <c r="J200" s="49" t="str">
        <f t="shared" si="81"/>
        <v/>
      </c>
    </row>
    <row r="201" spans="1:10" x14ac:dyDescent="0.3">
      <c r="A201" s="13" t="s">
        <v>305</v>
      </c>
      <c r="B201" s="14" t="s">
        <v>299</v>
      </c>
      <c r="C201" s="15" t="s">
        <v>306</v>
      </c>
      <c r="D201" s="16">
        <v>5</v>
      </c>
      <c r="E201" s="16">
        <v>53.38</v>
      </c>
      <c r="F201" s="16">
        <f t="shared" si="78"/>
        <v>266.89999999999998</v>
      </c>
      <c r="G201" s="16">
        <f t="shared" si="79"/>
        <v>5</v>
      </c>
      <c r="H201" s="54"/>
      <c r="I201" s="16">
        <f t="shared" si="80"/>
        <v>0</v>
      </c>
      <c r="J201" s="49" t="str">
        <f t="shared" si="81"/>
        <v/>
      </c>
    </row>
    <row r="202" spans="1:10" x14ac:dyDescent="0.3">
      <c r="A202" s="13" t="s">
        <v>307</v>
      </c>
      <c r="B202" s="14" t="s">
        <v>299</v>
      </c>
      <c r="C202" s="15" t="s">
        <v>308</v>
      </c>
      <c r="D202" s="16">
        <v>5</v>
      </c>
      <c r="E202" s="16">
        <v>67.25</v>
      </c>
      <c r="F202" s="16">
        <f t="shared" si="78"/>
        <v>336.25</v>
      </c>
      <c r="G202" s="16">
        <f t="shared" si="79"/>
        <v>5</v>
      </c>
      <c r="H202" s="54"/>
      <c r="I202" s="16">
        <f t="shared" si="80"/>
        <v>0</v>
      </c>
      <c r="J202" s="49" t="str">
        <f t="shared" si="81"/>
        <v/>
      </c>
    </row>
    <row r="203" spans="1:10" x14ac:dyDescent="0.3">
      <c r="A203" s="13" t="s">
        <v>309</v>
      </c>
      <c r="B203" s="14" t="s">
        <v>299</v>
      </c>
      <c r="C203" s="15" t="s">
        <v>310</v>
      </c>
      <c r="D203" s="16">
        <v>5</v>
      </c>
      <c r="E203" s="16">
        <v>63.19</v>
      </c>
      <c r="F203" s="16">
        <f t="shared" si="78"/>
        <v>315.95</v>
      </c>
      <c r="G203" s="16">
        <f t="shared" si="79"/>
        <v>5</v>
      </c>
      <c r="H203" s="54"/>
      <c r="I203" s="16">
        <f t="shared" si="80"/>
        <v>0</v>
      </c>
      <c r="J203" s="49" t="str">
        <f t="shared" si="81"/>
        <v/>
      </c>
    </row>
    <row r="204" spans="1:10" x14ac:dyDescent="0.3">
      <c r="A204" s="13" t="s">
        <v>311</v>
      </c>
      <c r="B204" s="14" t="s">
        <v>58</v>
      </c>
      <c r="C204" s="15" t="s">
        <v>312</v>
      </c>
      <c r="D204" s="16">
        <v>25</v>
      </c>
      <c r="E204" s="16">
        <v>12.23</v>
      </c>
      <c r="F204" s="16">
        <f t="shared" si="78"/>
        <v>305.75</v>
      </c>
      <c r="G204" s="16">
        <f t="shared" si="79"/>
        <v>25</v>
      </c>
      <c r="H204" s="54"/>
      <c r="I204" s="16">
        <f t="shared" si="80"/>
        <v>0</v>
      </c>
      <c r="J204" s="49" t="str">
        <f t="shared" si="81"/>
        <v/>
      </c>
    </row>
    <row r="205" spans="1:10" x14ac:dyDescent="0.3">
      <c r="A205" s="17"/>
      <c r="B205" s="17"/>
      <c r="C205" s="18" t="s">
        <v>313</v>
      </c>
      <c r="D205" s="16">
        <v>1</v>
      </c>
      <c r="E205" s="19">
        <f>SUM(F183:F204)</f>
        <v>9048.1</v>
      </c>
      <c r="F205" s="19">
        <f t="shared" si="78"/>
        <v>9048.1</v>
      </c>
      <c r="G205" s="16">
        <f t="shared" si="79"/>
        <v>1</v>
      </c>
      <c r="H205" s="19">
        <f>SUM(I183:I204)</f>
        <v>0</v>
      </c>
      <c r="I205" s="19">
        <f t="shared" si="80"/>
        <v>0</v>
      </c>
      <c r="J205" s="49" t="str">
        <f t="shared" si="81"/>
        <v/>
      </c>
    </row>
    <row r="206" spans="1:10" x14ac:dyDescent="0.3">
      <c r="A206" s="17"/>
      <c r="B206" s="17"/>
      <c r="C206" s="18" t="s">
        <v>314</v>
      </c>
      <c r="D206" s="16">
        <v>1</v>
      </c>
      <c r="E206" s="19">
        <f>F154+F182</f>
        <v>31020.61</v>
      </c>
      <c r="F206" s="19">
        <f>ROUND(D206*E206,2)</f>
        <v>31020.61</v>
      </c>
      <c r="G206" s="16">
        <f t="shared" ref="G206" si="82">D206</f>
        <v>1</v>
      </c>
      <c r="H206" s="19">
        <f>I154+I182</f>
        <v>0</v>
      </c>
      <c r="I206" s="19">
        <f>ROUND(G206*H206,2)</f>
        <v>0</v>
      </c>
      <c r="J206" s="49" t="str">
        <f t="shared" si="81"/>
        <v/>
      </c>
    </row>
    <row r="207" spans="1:10" x14ac:dyDescent="0.3">
      <c r="A207" s="20" t="s">
        <v>315</v>
      </c>
      <c r="B207" s="20" t="s">
        <v>5</v>
      </c>
      <c r="C207" s="21" t="s">
        <v>316</v>
      </c>
      <c r="D207" s="22">
        <f t="shared" ref="D207:I207" si="83">D240</f>
        <v>1</v>
      </c>
      <c r="E207" s="22">
        <f t="shared" si="83"/>
        <v>55865.03</v>
      </c>
      <c r="F207" s="22">
        <f t="shared" si="83"/>
        <v>55865.03</v>
      </c>
      <c r="G207" s="22">
        <f t="shared" si="83"/>
        <v>1</v>
      </c>
      <c r="H207" s="22">
        <f t="shared" si="83"/>
        <v>0</v>
      </c>
      <c r="I207" s="22">
        <f t="shared" si="83"/>
        <v>0</v>
      </c>
      <c r="J207" s="49" t="str">
        <f t="shared" si="81"/>
        <v/>
      </c>
    </row>
    <row r="208" spans="1:10" x14ac:dyDescent="0.3">
      <c r="A208" s="23" t="s">
        <v>317</v>
      </c>
      <c r="B208" s="23" t="s">
        <v>5</v>
      </c>
      <c r="C208" s="24" t="s">
        <v>318</v>
      </c>
      <c r="D208" s="25">
        <f t="shared" ref="D208:I208" si="84">D220</f>
        <v>1</v>
      </c>
      <c r="E208" s="25">
        <f t="shared" si="84"/>
        <v>1295.9000000000001</v>
      </c>
      <c r="F208" s="25">
        <f t="shared" si="84"/>
        <v>1295.9000000000001</v>
      </c>
      <c r="G208" s="25">
        <f t="shared" si="84"/>
        <v>1</v>
      </c>
      <c r="H208" s="25">
        <f t="shared" si="84"/>
        <v>0</v>
      </c>
      <c r="I208" s="25">
        <f t="shared" si="84"/>
        <v>0</v>
      </c>
      <c r="J208" s="49" t="str">
        <f t="shared" si="81"/>
        <v/>
      </c>
    </row>
    <row r="209" spans="1:10" x14ac:dyDescent="0.3">
      <c r="A209" s="13" t="s">
        <v>319</v>
      </c>
      <c r="B209" s="14" t="s">
        <v>320</v>
      </c>
      <c r="C209" s="15" t="s">
        <v>321</v>
      </c>
      <c r="D209" s="16">
        <v>10</v>
      </c>
      <c r="E209" s="16">
        <v>6.65</v>
      </c>
      <c r="F209" s="16">
        <f t="shared" ref="F209:F220" si="85">ROUND(D209*E209,2)</f>
        <v>66.5</v>
      </c>
      <c r="G209" s="16">
        <f t="shared" ref="G209:G220" si="86">D209</f>
        <v>10</v>
      </c>
      <c r="H209" s="54"/>
      <c r="I209" s="16">
        <f t="shared" ref="I209:I220" si="87">ROUND(G209*H209,2)</f>
        <v>0</v>
      </c>
      <c r="J209" s="49" t="str">
        <f t="shared" si="81"/>
        <v/>
      </c>
    </row>
    <row r="210" spans="1:10" x14ac:dyDescent="0.3">
      <c r="A210" s="13" t="s">
        <v>322</v>
      </c>
      <c r="B210" s="14" t="s">
        <v>320</v>
      </c>
      <c r="C210" s="15" t="s">
        <v>323</v>
      </c>
      <c r="D210" s="16">
        <v>5</v>
      </c>
      <c r="E210" s="16">
        <v>31.73</v>
      </c>
      <c r="F210" s="16">
        <f t="shared" si="85"/>
        <v>158.65</v>
      </c>
      <c r="G210" s="16">
        <f t="shared" si="86"/>
        <v>5</v>
      </c>
      <c r="H210" s="54"/>
      <c r="I210" s="16">
        <f t="shared" si="87"/>
        <v>0</v>
      </c>
      <c r="J210" s="49" t="str">
        <f t="shared" si="81"/>
        <v/>
      </c>
    </row>
    <row r="211" spans="1:10" x14ac:dyDescent="0.3">
      <c r="A211" s="13" t="s">
        <v>324</v>
      </c>
      <c r="B211" s="14" t="s">
        <v>320</v>
      </c>
      <c r="C211" s="15" t="s">
        <v>325</v>
      </c>
      <c r="D211" s="16">
        <v>10</v>
      </c>
      <c r="E211" s="16">
        <v>23.91</v>
      </c>
      <c r="F211" s="16">
        <f t="shared" si="85"/>
        <v>239.1</v>
      </c>
      <c r="G211" s="16">
        <f t="shared" si="86"/>
        <v>10</v>
      </c>
      <c r="H211" s="54"/>
      <c r="I211" s="16">
        <f t="shared" si="87"/>
        <v>0</v>
      </c>
      <c r="J211" s="49" t="str">
        <f t="shared" si="81"/>
        <v/>
      </c>
    </row>
    <row r="212" spans="1:10" x14ac:dyDescent="0.3">
      <c r="A212" s="13" t="s">
        <v>326</v>
      </c>
      <c r="B212" s="14" t="s">
        <v>320</v>
      </c>
      <c r="C212" s="15" t="s">
        <v>327</v>
      </c>
      <c r="D212" s="16">
        <v>5</v>
      </c>
      <c r="E212" s="16">
        <v>59.44</v>
      </c>
      <c r="F212" s="16">
        <f t="shared" si="85"/>
        <v>297.2</v>
      </c>
      <c r="G212" s="16">
        <f t="shared" si="86"/>
        <v>5</v>
      </c>
      <c r="H212" s="54"/>
      <c r="I212" s="16">
        <f t="shared" si="87"/>
        <v>0</v>
      </c>
      <c r="J212" s="49" t="str">
        <f t="shared" si="81"/>
        <v/>
      </c>
    </row>
    <row r="213" spans="1:10" x14ac:dyDescent="0.3">
      <c r="A213" s="13" t="s">
        <v>328</v>
      </c>
      <c r="B213" s="14" t="s">
        <v>320</v>
      </c>
      <c r="C213" s="15" t="s">
        <v>329</v>
      </c>
      <c r="D213" s="16">
        <v>10</v>
      </c>
      <c r="E213" s="16">
        <v>16.25</v>
      </c>
      <c r="F213" s="16">
        <f t="shared" si="85"/>
        <v>162.5</v>
      </c>
      <c r="G213" s="16">
        <f t="shared" si="86"/>
        <v>10</v>
      </c>
      <c r="H213" s="54"/>
      <c r="I213" s="16">
        <f t="shared" si="87"/>
        <v>0</v>
      </c>
      <c r="J213" s="49" t="str">
        <f t="shared" si="81"/>
        <v/>
      </c>
    </row>
    <row r="214" spans="1:10" x14ac:dyDescent="0.3">
      <c r="A214" s="13" t="s">
        <v>330</v>
      </c>
      <c r="B214" s="14" t="s">
        <v>320</v>
      </c>
      <c r="C214" s="15" t="s">
        <v>331</v>
      </c>
      <c r="D214" s="16">
        <v>5</v>
      </c>
      <c r="E214" s="16">
        <v>39.520000000000003</v>
      </c>
      <c r="F214" s="16">
        <f t="shared" si="85"/>
        <v>197.6</v>
      </c>
      <c r="G214" s="16">
        <f t="shared" si="86"/>
        <v>5</v>
      </c>
      <c r="H214" s="54"/>
      <c r="I214" s="16">
        <f t="shared" si="87"/>
        <v>0</v>
      </c>
      <c r="J214" s="49" t="str">
        <f t="shared" si="81"/>
        <v/>
      </c>
    </row>
    <row r="215" spans="1:10" x14ac:dyDescent="0.3">
      <c r="A215" s="13" t="s">
        <v>332</v>
      </c>
      <c r="B215" s="14" t="s">
        <v>22</v>
      </c>
      <c r="C215" s="15" t="s">
        <v>333</v>
      </c>
      <c r="D215" s="16">
        <v>10</v>
      </c>
      <c r="E215" s="16">
        <v>3.13</v>
      </c>
      <c r="F215" s="16">
        <f t="shared" si="85"/>
        <v>31.3</v>
      </c>
      <c r="G215" s="16">
        <f t="shared" si="86"/>
        <v>10</v>
      </c>
      <c r="H215" s="54"/>
      <c r="I215" s="16">
        <f t="shared" si="87"/>
        <v>0</v>
      </c>
      <c r="J215" s="49" t="str">
        <f t="shared" si="81"/>
        <v/>
      </c>
    </row>
    <row r="216" spans="1:10" x14ac:dyDescent="0.3">
      <c r="A216" s="13" t="s">
        <v>334</v>
      </c>
      <c r="B216" s="14" t="s">
        <v>58</v>
      </c>
      <c r="C216" s="15" t="s">
        <v>335</v>
      </c>
      <c r="D216" s="16">
        <v>5</v>
      </c>
      <c r="E216" s="16">
        <v>2.11</v>
      </c>
      <c r="F216" s="16">
        <f t="shared" si="85"/>
        <v>10.55</v>
      </c>
      <c r="G216" s="16">
        <f t="shared" si="86"/>
        <v>5</v>
      </c>
      <c r="H216" s="54"/>
      <c r="I216" s="16">
        <f t="shared" si="87"/>
        <v>0</v>
      </c>
      <c r="J216" s="49" t="str">
        <f t="shared" si="81"/>
        <v/>
      </c>
    </row>
    <row r="217" spans="1:10" x14ac:dyDescent="0.3">
      <c r="A217" s="13" t="s">
        <v>336</v>
      </c>
      <c r="B217" s="14" t="s">
        <v>58</v>
      </c>
      <c r="C217" s="15" t="s">
        <v>337</v>
      </c>
      <c r="D217" s="16">
        <v>5</v>
      </c>
      <c r="E217" s="16">
        <v>4.21</v>
      </c>
      <c r="F217" s="16">
        <f t="shared" si="85"/>
        <v>21.05</v>
      </c>
      <c r="G217" s="16">
        <f t="shared" si="86"/>
        <v>5</v>
      </c>
      <c r="H217" s="54"/>
      <c r="I217" s="16">
        <f t="shared" si="87"/>
        <v>0</v>
      </c>
      <c r="J217" s="49" t="str">
        <f t="shared" si="81"/>
        <v/>
      </c>
    </row>
    <row r="218" spans="1:10" x14ac:dyDescent="0.3">
      <c r="A218" s="13" t="s">
        <v>338</v>
      </c>
      <c r="B218" s="14" t="s">
        <v>58</v>
      </c>
      <c r="C218" s="15" t="s">
        <v>339</v>
      </c>
      <c r="D218" s="16">
        <v>15</v>
      </c>
      <c r="E218" s="16">
        <v>3.37</v>
      </c>
      <c r="F218" s="16">
        <f t="shared" si="85"/>
        <v>50.55</v>
      </c>
      <c r="G218" s="16">
        <f t="shared" si="86"/>
        <v>15</v>
      </c>
      <c r="H218" s="54"/>
      <c r="I218" s="16">
        <f t="shared" si="87"/>
        <v>0</v>
      </c>
      <c r="J218" s="49" t="str">
        <f t="shared" si="81"/>
        <v/>
      </c>
    </row>
    <row r="219" spans="1:10" x14ac:dyDescent="0.3">
      <c r="A219" s="13" t="s">
        <v>340</v>
      </c>
      <c r="B219" s="14" t="s">
        <v>58</v>
      </c>
      <c r="C219" s="15" t="s">
        <v>341</v>
      </c>
      <c r="D219" s="16">
        <v>15</v>
      </c>
      <c r="E219" s="16">
        <v>4.0599999999999996</v>
      </c>
      <c r="F219" s="16">
        <f t="shared" si="85"/>
        <v>60.9</v>
      </c>
      <c r="G219" s="16">
        <f t="shared" si="86"/>
        <v>15</v>
      </c>
      <c r="H219" s="54"/>
      <c r="I219" s="16">
        <f t="shared" si="87"/>
        <v>0</v>
      </c>
      <c r="J219" s="49" t="str">
        <f t="shared" si="81"/>
        <v/>
      </c>
    </row>
    <row r="220" spans="1:10" x14ac:dyDescent="0.3">
      <c r="A220" s="17"/>
      <c r="B220" s="17"/>
      <c r="C220" s="18" t="s">
        <v>342</v>
      </c>
      <c r="D220" s="16">
        <v>1</v>
      </c>
      <c r="E220" s="19">
        <f>SUM(F209:F219)</f>
        <v>1295.9000000000001</v>
      </c>
      <c r="F220" s="19">
        <f t="shared" si="85"/>
        <v>1295.9000000000001</v>
      </c>
      <c r="G220" s="16">
        <f t="shared" si="86"/>
        <v>1</v>
      </c>
      <c r="H220" s="19">
        <f>SUM(I209:I219)</f>
        <v>0</v>
      </c>
      <c r="I220" s="19">
        <f t="shared" si="87"/>
        <v>0</v>
      </c>
      <c r="J220" s="49" t="str">
        <f t="shared" si="81"/>
        <v/>
      </c>
    </row>
    <row r="221" spans="1:10" x14ac:dyDescent="0.3">
      <c r="A221" s="23" t="s">
        <v>343</v>
      </c>
      <c r="B221" s="23" t="s">
        <v>5</v>
      </c>
      <c r="C221" s="24" t="s">
        <v>344</v>
      </c>
      <c r="D221" s="25">
        <f t="shared" ref="D221:I221" si="88">D228</f>
        <v>1</v>
      </c>
      <c r="E221" s="25">
        <f t="shared" si="88"/>
        <v>797.35</v>
      </c>
      <c r="F221" s="25">
        <f t="shared" si="88"/>
        <v>797.35</v>
      </c>
      <c r="G221" s="25">
        <f t="shared" si="88"/>
        <v>1</v>
      </c>
      <c r="H221" s="25">
        <f t="shared" si="88"/>
        <v>0</v>
      </c>
      <c r="I221" s="25">
        <f t="shared" si="88"/>
        <v>0</v>
      </c>
      <c r="J221" s="49" t="str">
        <f t="shared" si="81"/>
        <v/>
      </c>
    </row>
    <row r="222" spans="1:10" x14ac:dyDescent="0.3">
      <c r="A222" s="13" t="s">
        <v>345</v>
      </c>
      <c r="B222" s="14" t="s">
        <v>58</v>
      </c>
      <c r="C222" s="15" t="s">
        <v>346</v>
      </c>
      <c r="D222" s="16">
        <v>40</v>
      </c>
      <c r="E222" s="16">
        <v>2.95</v>
      </c>
      <c r="F222" s="16">
        <f t="shared" ref="F222:F228" si="89">ROUND(D222*E222,2)</f>
        <v>118</v>
      </c>
      <c r="G222" s="16">
        <f t="shared" ref="G222:G228" si="90">D222</f>
        <v>40</v>
      </c>
      <c r="H222" s="54"/>
      <c r="I222" s="16">
        <f t="shared" ref="I222:I228" si="91">ROUND(G222*H222,2)</f>
        <v>0</v>
      </c>
      <c r="J222" s="49" t="str">
        <f t="shared" si="81"/>
        <v/>
      </c>
    </row>
    <row r="223" spans="1:10" x14ac:dyDescent="0.3">
      <c r="A223" s="13" t="s">
        <v>347</v>
      </c>
      <c r="B223" s="14" t="s">
        <v>22</v>
      </c>
      <c r="C223" s="15" t="s">
        <v>348</v>
      </c>
      <c r="D223" s="16">
        <v>80</v>
      </c>
      <c r="E223" s="16">
        <v>3.58</v>
      </c>
      <c r="F223" s="16">
        <f t="shared" si="89"/>
        <v>286.39999999999998</v>
      </c>
      <c r="G223" s="16">
        <f t="shared" si="90"/>
        <v>80</v>
      </c>
      <c r="H223" s="54"/>
      <c r="I223" s="16">
        <f t="shared" si="91"/>
        <v>0</v>
      </c>
      <c r="J223" s="49" t="str">
        <f t="shared" si="81"/>
        <v/>
      </c>
    </row>
    <row r="224" spans="1:10" x14ac:dyDescent="0.3">
      <c r="A224" s="13" t="s">
        <v>338</v>
      </c>
      <c r="B224" s="14" t="s">
        <v>58</v>
      </c>
      <c r="C224" s="15" t="s">
        <v>339</v>
      </c>
      <c r="D224" s="16">
        <v>15</v>
      </c>
      <c r="E224" s="16">
        <v>3.37</v>
      </c>
      <c r="F224" s="16">
        <f t="shared" si="89"/>
        <v>50.55</v>
      </c>
      <c r="G224" s="16">
        <f t="shared" si="90"/>
        <v>15</v>
      </c>
      <c r="H224" s="54"/>
      <c r="I224" s="16">
        <f t="shared" si="91"/>
        <v>0</v>
      </c>
      <c r="J224" s="49" t="str">
        <f t="shared" si="81"/>
        <v/>
      </c>
    </row>
    <row r="225" spans="1:10" x14ac:dyDescent="0.3">
      <c r="A225" s="13" t="s">
        <v>340</v>
      </c>
      <c r="B225" s="14" t="s">
        <v>58</v>
      </c>
      <c r="C225" s="15" t="s">
        <v>341</v>
      </c>
      <c r="D225" s="16">
        <v>10</v>
      </c>
      <c r="E225" s="16">
        <v>4.0599999999999996</v>
      </c>
      <c r="F225" s="16">
        <f t="shared" si="89"/>
        <v>40.6</v>
      </c>
      <c r="G225" s="16">
        <f t="shared" si="90"/>
        <v>10</v>
      </c>
      <c r="H225" s="54"/>
      <c r="I225" s="16">
        <f t="shared" si="91"/>
        <v>0</v>
      </c>
      <c r="J225" s="49" t="str">
        <f t="shared" si="81"/>
        <v/>
      </c>
    </row>
    <row r="226" spans="1:10" x14ac:dyDescent="0.3">
      <c r="A226" s="13" t="s">
        <v>349</v>
      </c>
      <c r="B226" s="14" t="s">
        <v>58</v>
      </c>
      <c r="C226" s="15" t="s">
        <v>350</v>
      </c>
      <c r="D226" s="16">
        <v>30</v>
      </c>
      <c r="E226" s="16">
        <v>4.28</v>
      </c>
      <c r="F226" s="16">
        <f t="shared" si="89"/>
        <v>128.4</v>
      </c>
      <c r="G226" s="16">
        <f t="shared" si="90"/>
        <v>30</v>
      </c>
      <c r="H226" s="54"/>
      <c r="I226" s="16">
        <f t="shared" si="91"/>
        <v>0</v>
      </c>
      <c r="J226" s="49" t="str">
        <f t="shared" si="81"/>
        <v/>
      </c>
    </row>
    <row r="227" spans="1:10" x14ac:dyDescent="0.3">
      <c r="A227" s="13" t="s">
        <v>351</v>
      </c>
      <c r="B227" s="14" t="s">
        <v>58</v>
      </c>
      <c r="C227" s="15" t="s">
        <v>352</v>
      </c>
      <c r="D227" s="16">
        <v>30</v>
      </c>
      <c r="E227" s="16">
        <v>5.78</v>
      </c>
      <c r="F227" s="16">
        <f t="shared" si="89"/>
        <v>173.4</v>
      </c>
      <c r="G227" s="16">
        <f t="shared" si="90"/>
        <v>30</v>
      </c>
      <c r="H227" s="54"/>
      <c r="I227" s="16">
        <f t="shared" si="91"/>
        <v>0</v>
      </c>
      <c r="J227" s="49" t="str">
        <f t="shared" si="81"/>
        <v/>
      </c>
    </row>
    <row r="228" spans="1:10" x14ac:dyDescent="0.3">
      <c r="A228" s="17"/>
      <c r="B228" s="17"/>
      <c r="C228" s="18" t="s">
        <v>353</v>
      </c>
      <c r="D228" s="16">
        <v>1</v>
      </c>
      <c r="E228" s="19">
        <f>SUM(F222:F227)</f>
        <v>797.35</v>
      </c>
      <c r="F228" s="19">
        <f t="shared" si="89"/>
        <v>797.35</v>
      </c>
      <c r="G228" s="16">
        <f t="shared" si="90"/>
        <v>1</v>
      </c>
      <c r="H228" s="19">
        <f>SUM(I222:I227)</f>
        <v>0</v>
      </c>
      <c r="I228" s="19">
        <f t="shared" si="91"/>
        <v>0</v>
      </c>
      <c r="J228" s="49" t="str">
        <f t="shared" si="81"/>
        <v/>
      </c>
    </row>
    <row r="229" spans="1:10" x14ac:dyDescent="0.3">
      <c r="A229" s="23" t="s">
        <v>354</v>
      </c>
      <c r="B229" s="23" t="s">
        <v>5</v>
      </c>
      <c r="C229" s="24" t="s">
        <v>355</v>
      </c>
      <c r="D229" s="25">
        <f t="shared" ref="D229:I229" si="92">D239</f>
        <v>1</v>
      </c>
      <c r="E229" s="25">
        <f t="shared" si="92"/>
        <v>53771.78</v>
      </c>
      <c r="F229" s="25">
        <f t="shared" si="92"/>
        <v>53771.78</v>
      </c>
      <c r="G229" s="25">
        <f t="shared" si="92"/>
        <v>1</v>
      </c>
      <c r="H229" s="25">
        <f t="shared" si="92"/>
        <v>0</v>
      </c>
      <c r="I229" s="25">
        <f t="shared" si="92"/>
        <v>0</v>
      </c>
      <c r="J229" s="49" t="str">
        <f t="shared" si="81"/>
        <v/>
      </c>
    </row>
    <row r="230" spans="1:10" x14ac:dyDescent="0.3">
      <c r="A230" s="13" t="s">
        <v>356</v>
      </c>
      <c r="B230" s="14" t="s">
        <v>22</v>
      </c>
      <c r="C230" s="15" t="s">
        <v>357</v>
      </c>
      <c r="D230" s="16">
        <v>16</v>
      </c>
      <c r="E230" s="16">
        <v>3.41</v>
      </c>
      <c r="F230" s="16">
        <f t="shared" ref="F230:F239" si="93">ROUND(D230*E230,2)</f>
        <v>54.56</v>
      </c>
      <c r="G230" s="16">
        <f t="shared" ref="G230:G239" si="94">D230</f>
        <v>16</v>
      </c>
      <c r="H230" s="54"/>
      <c r="I230" s="16">
        <f t="shared" ref="I230:I239" si="95">ROUND(G230*H230,2)</f>
        <v>0</v>
      </c>
      <c r="J230" s="49" t="str">
        <f t="shared" si="81"/>
        <v/>
      </c>
    </row>
    <row r="231" spans="1:10" x14ac:dyDescent="0.3">
      <c r="A231" s="13" t="s">
        <v>358</v>
      </c>
      <c r="B231" s="14" t="s">
        <v>10</v>
      </c>
      <c r="C231" s="15" t="s">
        <v>359</v>
      </c>
      <c r="D231" s="16">
        <v>2</v>
      </c>
      <c r="E231" s="16">
        <v>17.59</v>
      </c>
      <c r="F231" s="16">
        <f t="shared" si="93"/>
        <v>35.18</v>
      </c>
      <c r="G231" s="16">
        <f t="shared" si="94"/>
        <v>2</v>
      </c>
      <c r="H231" s="54"/>
      <c r="I231" s="16">
        <f t="shared" si="95"/>
        <v>0</v>
      </c>
      <c r="J231" s="49" t="str">
        <f t="shared" si="81"/>
        <v/>
      </c>
    </row>
    <row r="232" spans="1:10" x14ac:dyDescent="0.3">
      <c r="A232" s="13" t="s">
        <v>360</v>
      </c>
      <c r="B232" s="14" t="s">
        <v>10</v>
      </c>
      <c r="C232" s="15" t="s">
        <v>361</v>
      </c>
      <c r="D232" s="16">
        <v>2</v>
      </c>
      <c r="E232" s="16">
        <v>12.62</v>
      </c>
      <c r="F232" s="16">
        <f t="shared" si="93"/>
        <v>25.24</v>
      </c>
      <c r="G232" s="16">
        <f t="shared" si="94"/>
        <v>2</v>
      </c>
      <c r="H232" s="54"/>
      <c r="I232" s="16">
        <f t="shared" si="95"/>
        <v>0</v>
      </c>
      <c r="J232" s="49" t="str">
        <f t="shared" si="81"/>
        <v/>
      </c>
    </row>
    <row r="233" spans="1:10" x14ac:dyDescent="0.3">
      <c r="A233" s="13" t="s">
        <v>362</v>
      </c>
      <c r="B233" s="14" t="s">
        <v>10</v>
      </c>
      <c r="C233" s="15" t="s">
        <v>363</v>
      </c>
      <c r="D233" s="16">
        <v>15</v>
      </c>
      <c r="E233" s="16">
        <v>250.68</v>
      </c>
      <c r="F233" s="16">
        <f t="shared" si="93"/>
        <v>3760.2</v>
      </c>
      <c r="G233" s="16">
        <f t="shared" si="94"/>
        <v>15</v>
      </c>
      <c r="H233" s="54"/>
      <c r="I233" s="16">
        <f t="shared" si="95"/>
        <v>0</v>
      </c>
      <c r="J233" s="49" t="str">
        <f t="shared" si="81"/>
        <v/>
      </c>
    </row>
    <row r="234" spans="1:10" x14ac:dyDescent="0.3">
      <c r="A234" s="13" t="s">
        <v>364</v>
      </c>
      <c r="B234" s="14" t="s">
        <v>10</v>
      </c>
      <c r="C234" s="15" t="s">
        <v>365</v>
      </c>
      <c r="D234" s="16">
        <v>8</v>
      </c>
      <c r="E234" s="16">
        <v>67.53</v>
      </c>
      <c r="F234" s="16">
        <f t="shared" si="93"/>
        <v>540.24</v>
      </c>
      <c r="G234" s="16">
        <f t="shared" si="94"/>
        <v>8</v>
      </c>
      <c r="H234" s="54"/>
      <c r="I234" s="16">
        <f t="shared" si="95"/>
        <v>0</v>
      </c>
      <c r="J234" s="49" t="str">
        <f t="shared" si="81"/>
        <v/>
      </c>
    </row>
    <row r="235" spans="1:10" x14ac:dyDescent="0.3">
      <c r="A235" s="13" t="s">
        <v>366</v>
      </c>
      <c r="B235" s="14" t="s">
        <v>10</v>
      </c>
      <c r="C235" s="15" t="s">
        <v>367</v>
      </c>
      <c r="D235" s="16">
        <v>12</v>
      </c>
      <c r="E235" s="16">
        <v>0.57999999999999996</v>
      </c>
      <c r="F235" s="16">
        <f t="shared" si="93"/>
        <v>6.96</v>
      </c>
      <c r="G235" s="16">
        <f t="shared" si="94"/>
        <v>12</v>
      </c>
      <c r="H235" s="54"/>
      <c r="I235" s="16">
        <f t="shared" si="95"/>
        <v>0</v>
      </c>
      <c r="J235" s="49" t="str">
        <f t="shared" si="81"/>
        <v/>
      </c>
    </row>
    <row r="236" spans="1:10" x14ac:dyDescent="0.3">
      <c r="A236" s="13" t="s">
        <v>368</v>
      </c>
      <c r="B236" s="14" t="s">
        <v>10</v>
      </c>
      <c r="C236" s="15" t="s">
        <v>369</v>
      </c>
      <c r="D236" s="16">
        <v>20</v>
      </c>
      <c r="E236" s="16">
        <v>0.94</v>
      </c>
      <c r="F236" s="16">
        <f t="shared" si="93"/>
        <v>18.8</v>
      </c>
      <c r="G236" s="16">
        <f t="shared" si="94"/>
        <v>20</v>
      </c>
      <c r="H236" s="54"/>
      <c r="I236" s="16">
        <f t="shared" si="95"/>
        <v>0</v>
      </c>
      <c r="J236" s="49" t="str">
        <f t="shared" si="81"/>
        <v/>
      </c>
    </row>
    <row r="237" spans="1:10" x14ac:dyDescent="0.3">
      <c r="A237" s="13" t="s">
        <v>370</v>
      </c>
      <c r="B237" s="14" t="s">
        <v>10</v>
      </c>
      <c r="C237" s="15" t="s">
        <v>371</v>
      </c>
      <c r="D237" s="16">
        <v>20</v>
      </c>
      <c r="E237" s="16">
        <v>2012.23</v>
      </c>
      <c r="F237" s="16">
        <f t="shared" ref="F237" si="96">ROUND(D237*E237,2)</f>
        <v>40244.6</v>
      </c>
      <c r="G237" s="16">
        <f t="shared" ref="G237" si="97">D237</f>
        <v>20</v>
      </c>
      <c r="H237" s="54"/>
      <c r="I237" s="16">
        <f t="shared" ref="I237" si="98">ROUND(G237*H237,2)</f>
        <v>0</v>
      </c>
      <c r="J237" s="49" t="str">
        <f t="shared" si="81"/>
        <v/>
      </c>
    </row>
    <row r="238" spans="1:10" x14ac:dyDescent="0.3">
      <c r="A238" s="13" t="s">
        <v>1307</v>
      </c>
      <c r="B238" s="14" t="s">
        <v>22</v>
      </c>
      <c r="C238" s="15" t="s">
        <v>1308</v>
      </c>
      <c r="D238" s="16">
        <v>200</v>
      </c>
      <c r="E238" s="16">
        <v>45.43</v>
      </c>
      <c r="F238" s="16">
        <f t="shared" si="93"/>
        <v>9086</v>
      </c>
      <c r="G238" s="16">
        <f t="shared" si="94"/>
        <v>200</v>
      </c>
      <c r="H238" s="54"/>
      <c r="I238" s="16">
        <f t="shared" si="95"/>
        <v>0</v>
      </c>
      <c r="J238" s="49" t="str">
        <f t="shared" si="81"/>
        <v/>
      </c>
    </row>
    <row r="239" spans="1:10" x14ac:dyDescent="0.3">
      <c r="A239" s="17"/>
      <c r="B239" s="17"/>
      <c r="C239" s="18" t="s">
        <v>372</v>
      </c>
      <c r="D239" s="16">
        <v>1</v>
      </c>
      <c r="E239" s="19">
        <f>SUM(F230:F238)</f>
        <v>53771.78</v>
      </c>
      <c r="F239" s="19">
        <f t="shared" si="93"/>
        <v>53771.78</v>
      </c>
      <c r="G239" s="16">
        <f t="shared" si="94"/>
        <v>1</v>
      </c>
      <c r="H239" s="19">
        <f>SUM(I230:I238)</f>
        <v>0</v>
      </c>
      <c r="I239" s="19">
        <f t="shared" si="95"/>
        <v>0</v>
      </c>
      <c r="J239" s="49" t="str">
        <f t="shared" si="81"/>
        <v/>
      </c>
    </row>
    <row r="240" spans="1:10" x14ac:dyDescent="0.3">
      <c r="A240" s="17"/>
      <c r="B240" s="17"/>
      <c r="C240" s="18" t="s">
        <v>373</v>
      </c>
      <c r="D240" s="16">
        <v>1</v>
      </c>
      <c r="E240" s="19">
        <f>F208+F221+F229</f>
        <v>55865.03</v>
      </c>
      <c r="F240" s="19">
        <f>ROUND(D240*E240,2)</f>
        <v>55865.03</v>
      </c>
      <c r="G240" s="16">
        <f t="shared" ref="G240" si="99">D240</f>
        <v>1</v>
      </c>
      <c r="H240" s="19">
        <f>I208+I221+I229</f>
        <v>0</v>
      </c>
      <c r="I240" s="19">
        <f>ROUND(G240*H240,2)</f>
        <v>0</v>
      </c>
      <c r="J240" s="49" t="str">
        <f t="shared" si="81"/>
        <v/>
      </c>
    </row>
    <row r="241" spans="1:10" x14ac:dyDescent="0.3">
      <c r="A241" s="20" t="s">
        <v>374</v>
      </c>
      <c r="B241" s="20" t="s">
        <v>5</v>
      </c>
      <c r="C241" s="21" t="s">
        <v>375</v>
      </c>
      <c r="D241" s="22">
        <f t="shared" ref="D241:I241" si="100">D267</f>
        <v>1</v>
      </c>
      <c r="E241" s="22">
        <f t="shared" si="100"/>
        <v>65182.79</v>
      </c>
      <c r="F241" s="22">
        <f t="shared" si="100"/>
        <v>65182.79</v>
      </c>
      <c r="G241" s="22">
        <f t="shared" si="100"/>
        <v>1</v>
      </c>
      <c r="H241" s="22">
        <f t="shared" si="100"/>
        <v>0</v>
      </c>
      <c r="I241" s="22">
        <f t="shared" si="100"/>
        <v>0</v>
      </c>
      <c r="J241" s="49" t="str">
        <f t="shared" si="81"/>
        <v/>
      </c>
    </row>
    <row r="242" spans="1:10" x14ac:dyDescent="0.3">
      <c r="A242" s="13" t="s">
        <v>376</v>
      </c>
      <c r="B242" s="14" t="s">
        <v>22</v>
      </c>
      <c r="C242" s="15" t="s">
        <v>377</v>
      </c>
      <c r="D242" s="16">
        <v>200</v>
      </c>
      <c r="E242" s="16">
        <v>1.22</v>
      </c>
      <c r="F242" s="16">
        <f t="shared" ref="F242:F267" si="101">ROUND(D242*E242,2)</f>
        <v>244</v>
      </c>
      <c r="G242" s="16">
        <f t="shared" ref="G242:G267" si="102">D242</f>
        <v>200</v>
      </c>
      <c r="H242" s="54"/>
      <c r="I242" s="16">
        <f t="shared" ref="I242:I267" si="103">ROUND(G242*H242,2)</f>
        <v>0</v>
      </c>
      <c r="J242" s="49" t="str">
        <f t="shared" si="81"/>
        <v/>
      </c>
    </row>
    <row r="243" spans="1:10" x14ac:dyDescent="0.3">
      <c r="A243" s="13" t="s">
        <v>378</v>
      </c>
      <c r="B243" s="14" t="s">
        <v>22</v>
      </c>
      <c r="C243" s="15" t="s">
        <v>379</v>
      </c>
      <c r="D243" s="16">
        <v>400</v>
      </c>
      <c r="E243" s="16">
        <v>1.2</v>
      </c>
      <c r="F243" s="16">
        <f t="shared" si="101"/>
        <v>480</v>
      </c>
      <c r="G243" s="16">
        <f t="shared" si="102"/>
        <v>400</v>
      </c>
      <c r="H243" s="54"/>
      <c r="I243" s="16">
        <f t="shared" si="103"/>
        <v>0</v>
      </c>
      <c r="J243" s="49" t="str">
        <f t="shared" si="81"/>
        <v/>
      </c>
    </row>
    <row r="244" spans="1:10" x14ac:dyDescent="0.3">
      <c r="A244" s="13" t="s">
        <v>380</v>
      </c>
      <c r="B244" s="14" t="s">
        <v>22</v>
      </c>
      <c r="C244" s="15" t="s">
        <v>381</v>
      </c>
      <c r="D244" s="16">
        <v>10</v>
      </c>
      <c r="E244" s="16">
        <v>1.59</v>
      </c>
      <c r="F244" s="16">
        <f t="shared" si="101"/>
        <v>15.9</v>
      </c>
      <c r="G244" s="16">
        <f t="shared" si="102"/>
        <v>10</v>
      </c>
      <c r="H244" s="54"/>
      <c r="I244" s="16">
        <f t="shared" si="103"/>
        <v>0</v>
      </c>
      <c r="J244" s="49" t="str">
        <f t="shared" si="81"/>
        <v/>
      </c>
    </row>
    <row r="245" spans="1:10" x14ac:dyDescent="0.3">
      <c r="A245" s="13" t="s">
        <v>382</v>
      </c>
      <c r="B245" s="14" t="s">
        <v>22</v>
      </c>
      <c r="C245" s="15" t="s">
        <v>383</v>
      </c>
      <c r="D245" s="16">
        <v>10</v>
      </c>
      <c r="E245" s="16">
        <v>1.57</v>
      </c>
      <c r="F245" s="16">
        <f t="shared" si="101"/>
        <v>15.7</v>
      </c>
      <c r="G245" s="16">
        <f t="shared" si="102"/>
        <v>10</v>
      </c>
      <c r="H245" s="54"/>
      <c r="I245" s="16">
        <f t="shared" si="103"/>
        <v>0</v>
      </c>
      <c r="J245" s="49" t="str">
        <f t="shared" si="81"/>
        <v/>
      </c>
    </row>
    <row r="246" spans="1:10" x14ac:dyDescent="0.3">
      <c r="A246" s="13" t="s">
        <v>384</v>
      </c>
      <c r="B246" s="14" t="s">
        <v>58</v>
      </c>
      <c r="C246" s="15" t="s">
        <v>385</v>
      </c>
      <c r="D246" s="16">
        <v>10</v>
      </c>
      <c r="E246" s="16">
        <v>20.29</v>
      </c>
      <c r="F246" s="16">
        <f t="shared" si="101"/>
        <v>202.9</v>
      </c>
      <c r="G246" s="16">
        <f t="shared" si="102"/>
        <v>10</v>
      </c>
      <c r="H246" s="54"/>
      <c r="I246" s="16">
        <f t="shared" si="103"/>
        <v>0</v>
      </c>
      <c r="J246" s="49" t="str">
        <f t="shared" si="81"/>
        <v/>
      </c>
    </row>
    <row r="247" spans="1:10" x14ac:dyDescent="0.3">
      <c r="A247" s="13" t="s">
        <v>386</v>
      </c>
      <c r="B247" s="14" t="s">
        <v>58</v>
      </c>
      <c r="C247" s="15" t="s">
        <v>387</v>
      </c>
      <c r="D247" s="16">
        <v>10</v>
      </c>
      <c r="E247" s="16">
        <v>23.53</v>
      </c>
      <c r="F247" s="16">
        <f t="shared" si="101"/>
        <v>235.3</v>
      </c>
      <c r="G247" s="16">
        <f t="shared" si="102"/>
        <v>10</v>
      </c>
      <c r="H247" s="54"/>
      <c r="I247" s="16">
        <f t="shared" si="103"/>
        <v>0</v>
      </c>
      <c r="J247" s="49" t="str">
        <f t="shared" si="81"/>
        <v/>
      </c>
    </row>
    <row r="248" spans="1:10" x14ac:dyDescent="0.3">
      <c r="A248" s="13" t="s">
        <v>388</v>
      </c>
      <c r="B248" s="14" t="s">
        <v>58</v>
      </c>
      <c r="C248" s="15" t="s">
        <v>389</v>
      </c>
      <c r="D248" s="16">
        <v>5</v>
      </c>
      <c r="E248" s="16">
        <v>2.79</v>
      </c>
      <c r="F248" s="16">
        <f t="shared" si="101"/>
        <v>13.95</v>
      </c>
      <c r="G248" s="16">
        <f t="shared" si="102"/>
        <v>5</v>
      </c>
      <c r="H248" s="54"/>
      <c r="I248" s="16">
        <f t="shared" si="103"/>
        <v>0</v>
      </c>
      <c r="J248" s="49" t="str">
        <f t="shared" si="81"/>
        <v/>
      </c>
    </row>
    <row r="249" spans="1:10" x14ac:dyDescent="0.3">
      <c r="A249" s="13" t="s">
        <v>390</v>
      </c>
      <c r="B249" s="14" t="s">
        <v>22</v>
      </c>
      <c r="C249" s="15" t="s">
        <v>391</v>
      </c>
      <c r="D249" s="16">
        <v>5</v>
      </c>
      <c r="E249" s="16">
        <v>2.73</v>
      </c>
      <c r="F249" s="16">
        <f t="shared" si="101"/>
        <v>13.65</v>
      </c>
      <c r="G249" s="16">
        <f t="shared" si="102"/>
        <v>5</v>
      </c>
      <c r="H249" s="54"/>
      <c r="I249" s="16">
        <f t="shared" si="103"/>
        <v>0</v>
      </c>
      <c r="J249" s="49" t="str">
        <f t="shared" si="81"/>
        <v/>
      </c>
    </row>
    <row r="250" spans="1:10" x14ac:dyDescent="0.3">
      <c r="A250" s="13" t="s">
        <v>392</v>
      </c>
      <c r="B250" s="14" t="s">
        <v>22</v>
      </c>
      <c r="C250" s="15" t="s">
        <v>393</v>
      </c>
      <c r="D250" s="16">
        <v>5</v>
      </c>
      <c r="E250" s="16">
        <v>3.45</v>
      </c>
      <c r="F250" s="16">
        <f t="shared" si="101"/>
        <v>17.25</v>
      </c>
      <c r="G250" s="16">
        <f t="shared" si="102"/>
        <v>5</v>
      </c>
      <c r="H250" s="54"/>
      <c r="I250" s="16">
        <f t="shared" si="103"/>
        <v>0</v>
      </c>
      <c r="J250" s="49" t="str">
        <f t="shared" si="81"/>
        <v/>
      </c>
    </row>
    <row r="251" spans="1:10" x14ac:dyDescent="0.3">
      <c r="A251" s="13" t="s">
        <v>394</v>
      </c>
      <c r="B251" s="14" t="s">
        <v>58</v>
      </c>
      <c r="C251" s="15" t="s">
        <v>395</v>
      </c>
      <c r="D251" s="16">
        <v>80</v>
      </c>
      <c r="E251" s="16">
        <v>13.84</v>
      </c>
      <c r="F251" s="16">
        <f t="shared" si="101"/>
        <v>1107.2</v>
      </c>
      <c r="G251" s="16">
        <f t="shared" si="102"/>
        <v>80</v>
      </c>
      <c r="H251" s="54"/>
      <c r="I251" s="16">
        <f t="shared" si="103"/>
        <v>0</v>
      </c>
      <c r="J251" s="49" t="str">
        <f t="shared" si="81"/>
        <v/>
      </c>
    </row>
    <row r="252" spans="1:10" x14ac:dyDescent="0.3">
      <c r="A252" s="13" t="s">
        <v>396</v>
      </c>
      <c r="B252" s="14" t="s">
        <v>22</v>
      </c>
      <c r="C252" s="15" t="s">
        <v>397</v>
      </c>
      <c r="D252" s="16">
        <v>80</v>
      </c>
      <c r="E252" s="16">
        <v>1.17</v>
      </c>
      <c r="F252" s="16">
        <f t="shared" si="101"/>
        <v>93.6</v>
      </c>
      <c r="G252" s="16">
        <f t="shared" si="102"/>
        <v>80</v>
      </c>
      <c r="H252" s="54"/>
      <c r="I252" s="16">
        <f t="shared" si="103"/>
        <v>0</v>
      </c>
      <c r="J252" s="49" t="str">
        <f t="shared" si="81"/>
        <v/>
      </c>
    </row>
    <row r="253" spans="1:10" x14ac:dyDescent="0.3">
      <c r="A253" s="13" t="s">
        <v>398</v>
      </c>
      <c r="B253" s="14" t="s">
        <v>22</v>
      </c>
      <c r="C253" s="15" t="s">
        <v>399</v>
      </c>
      <c r="D253" s="16">
        <v>300</v>
      </c>
      <c r="E253" s="16">
        <v>0.74</v>
      </c>
      <c r="F253" s="16">
        <f t="shared" si="101"/>
        <v>222</v>
      </c>
      <c r="G253" s="16">
        <f t="shared" si="102"/>
        <v>300</v>
      </c>
      <c r="H253" s="54"/>
      <c r="I253" s="16">
        <f t="shared" si="103"/>
        <v>0</v>
      </c>
      <c r="J253" s="49" t="str">
        <f t="shared" si="81"/>
        <v/>
      </c>
    </row>
    <row r="254" spans="1:10" x14ac:dyDescent="0.3">
      <c r="A254" s="13" t="s">
        <v>400</v>
      </c>
      <c r="B254" s="14" t="s">
        <v>10</v>
      </c>
      <c r="C254" s="15" t="s">
        <v>401</v>
      </c>
      <c r="D254" s="16">
        <v>20</v>
      </c>
      <c r="E254" s="16">
        <v>62.55</v>
      </c>
      <c r="F254" s="16">
        <f t="shared" si="101"/>
        <v>1251</v>
      </c>
      <c r="G254" s="16">
        <f t="shared" si="102"/>
        <v>20</v>
      </c>
      <c r="H254" s="54"/>
      <c r="I254" s="16">
        <f t="shared" si="103"/>
        <v>0</v>
      </c>
      <c r="J254" s="49" t="str">
        <f t="shared" si="81"/>
        <v/>
      </c>
    </row>
    <row r="255" spans="1:10" x14ac:dyDescent="0.3">
      <c r="A255" s="13" t="s">
        <v>402</v>
      </c>
      <c r="B255" s="14" t="s">
        <v>22</v>
      </c>
      <c r="C255" s="15" t="s">
        <v>403</v>
      </c>
      <c r="D255" s="16">
        <v>10</v>
      </c>
      <c r="E255" s="16">
        <v>71.83</v>
      </c>
      <c r="F255" s="16">
        <f t="shared" si="101"/>
        <v>718.3</v>
      </c>
      <c r="G255" s="16">
        <f t="shared" si="102"/>
        <v>10</v>
      </c>
      <c r="H255" s="54"/>
      <c r="I255" s="16">
        <f t="shared" si="103"/>
        <v>0</v>
      </c>
      <c r="J255" s="49" t="str">
        <f t="shared" si="81"/>
        <v/>
      </c>
    </row>
    <row r="256" spans="1:10" x14ac:dyDescent="0.3">
      <c r="A256" s="13" t="s">
        <v>404</v>
      </c>
      <c r="B256" s="14" t="s">
        <v>22</v>
      </c>
      <c r="C256" s="15" t="s">
        <v>405</v>
      </c>
      <c r="D256" s="16">
        <v>10</v>
      </c>
      <c r="E256" s="16">
        <v>86.97</v>
      </c>
      <c r="F256" s="16">
        <f t="shared" si="101"/>
        <v>869.7</v>
      </c>
      <c r="G256" s="16">
        <f t="shared" si="102"/>
        <v>10</v>
      </c>
      <c r="H256" s="54"/>
      <c r="I256" s="16">
        <f t="shared" si="103"/>
        <v>0</v>
      </c>
      <c r="J256" s="49" t="str">
        <f t="shared" si="81"/>
        <v/>
      </c>
    </row>
    <row r="257" spans="1:10" x14ac:dyDescent="0.3">
      <c r="A257" s="13" t="s">
        <v>406</v>
      </c>
      <c r="B257" s="14" t="s">
        <v>22</v>
      </c>
      <c r="C257" s="15" t="s">
        <v>407</v>
      </c>
      <c r="D257" s="16">
        <v>20</v>
      </c>
      <c r="E257" s="16">
        <v>118.02</v>
      </c>
      <c r="F257" s="16">
        <f t="shared" si="101"/>
        <v>2360.4</v>
      </c>
      <c r="G257" s="16">
        <f t="shared" si="102"/>
        <v>20</v>
      </c>
      <c r="H257" s="54"/>
      <c r="I257" s="16">
        <f t="shared" si="103"/>
        <v>0</v>
      </c>
      <c r="J257" s="49" t="str">
        <f t="shared" si="81"/>
        <v/>
      </c>
    </row>
    <row r="258" spans="1:10" x14ac:dyDescent="0.3">
      <c r="A258" s="13" t="s">
        <v>408</v>
      </c>
      <c r="B258" s="14" t="s">
        <v>22</v>
      </c>
      <c r="C258" s="15" t="s">
        <v>409</v>
      </c>
      <c r="D258" s="16">
        <v>10</v>
      </c>
      <c r="E258" s="16">
        <v>119.1</v>
      </c>
      <c r="F258" s="16">
        <f t="shared" si="101"/>
        <v>1191</v>
      </c>
      <c r="G258" s="16">
        <f t="shared" si="102"/>
        <v>10</v>
      </c>
      <c r="H258" s="54"/>
      <c r="I258" s="16">
        <f t="shared" si="103"/>
        <v>0</v>
      </c>
      <c r="J258" s="49" t="str">
        <f t="shared" si="81"/>
        <v/>
      </c>
    </row>
    <row r="259" spans="1:10" x14ac:dyDescent="0.3">
      <c r="A259" s="13" t="s">
        <v>410</v>
      </c>
      <c r="B259" s="14" t="s">
        <v>411</v>
      </c>
      <c r="C259" s="15" t="s">
        <v>412</v>
      </c>
      <c r="D259" s="16">
        <v>7200</v>
      </c>
      <c r="E259" s="16">
        <v>1.91</v>
      </c>
      <c r="F259" s="16">
        <f t="shared" si="101"/>
        <v>13752</v>
      </c>
      <c r="G259" s="16">
        <f t="shared" si="102"/>
        <v>7200</v>
      </c>
      <c r="H259" s="54"/>
      <c r="I259" s="16">
        <f t="shared" si="103"/>
        <v>0</v>
      </c>
      <c r="J259" s="49" t="str">
        <f t="shared" si="81"/>
        <v/>
      </c>
    </row>
    <row r="260" spans="1:10" x14ac:dyDescent="0.3">
      <c r="A260" s="13" t="s">
        <v>413</v>
      </c>
      <c r="B260" s="14" t="s">
        <v>10</v>
      </c>
      <c r="C260" s="15" t="s">
        <v>414</v>
      </c>
      <c r="D260" s="16">
        <v>100</v>
      </c>
      <c r="E260" s="16">
        <v>13.76</v>
      </c>
      <c r="F260" s="16">
        <f t="shared" si="101"/>
        <v>1376</v>
      </c>
      <c r="G260" s="16">
        <f t="shared" si="102"/>
        <v>100</v>
      </c>
      <c r="H260" s="54"/>
      <c r="I260" s="16">
        <f t="shared" si="103"/>
        <v>0</v>
      </c>
      <c r="J260" s="49" t="str">
        <f t="shared" si="81"/>
        <v/>
      </c>
    </row>
    <row r="261" spans="1:10" x14ac:dyDescent="0.3">
      <c r="A261" s="13" t="s">
        <v>415</v>
      </c>
      <c r="B261" s="14" t="s">
        <v>10</v>
      </c>
      <c r="C261" s="15" t="s">
        <v>416</v>
      </c>
      <c r="D261" s="16">
        <v>500</v>
      </c>
      <c r="E261" s="16">
        <v>37.200000000000003</v>
      </c>
      <c r="F261" s="16">
        <f t="shared" si="101"/>
        <v>18600</v>
      </c>
      <c r="G261" s="16">
        <f t="shared" si="102"/>
        <v>500</v>
      </c>
      <c r="H261" s="54"/>
      <c r="I261" s="16">
        <f t="shared" si="103"/>
        <v>0</v>
      </c>
      <c r="J261" s="49" t="str">
        <f t="shared" ref="J261:J324" si="104">IF(AND(H261&lt;&gt;"",H261&gt;E261),"VALOR MAYOR DEL PERMITIDO","")</f>
        <v/>
      </c>
    </row>
    <row r="262" spans="1:10" x14ac:dyDescent="0.3">
      <c r="A262" s="13" t="s">
        <v>417</v>
      </c>
      <c r="B262" s="14" t="s">
        <v>58</v>
      </c>
      <c r="C262" s="15" t="s">
        <v>418</v>
      </c>
      <c r="D262" s="16">
        <v>1920</v>
      </c>
      <c r="E262" s="16">
        <v>8.66</v>
      </c>
      <c r="F262" s="16">
        <f t="shared" si="101"/>
        <v>16627.2</v>
      </c>
      <c r="G262" s="16">
        <f t="shared" si="102"/>
        <v>1920</v>
      </c>
      <c r="H262" s="54"/>
      <c r="I262" s="16">
        <f t="shared" si="103"/>
        <v>0</v>
      </c>
      <c r="J262" s="49" t="str">
        <f t="shared" si="104"/>
        <v/>
      </c>
    </row>
    <row r="263" spans="1:10" x14ac:dyDescent="0.3">
      <c r="A263" s="13" t="s">
        <v>419</v>
      </c>
      <c r="B263" s="14" t="s">
        <v>10</v>
      </c>
      <c r="C263" s="15" t="s">
        <v>420</v>
      </c>
      <c r="D263" s="16">
        <v>10</v>
      </c>
      <c r="E263" s="16">
        <v>43.99</v>
      </c>
      <c r="F263" s="16">
        <f t="shared" si="101"/>
        <v>439.9</v>
      </c>
      <c r="G263" s="16">
        <f t="shared" si="102"/>
        <v>10</v>
      </c>
      <c r="H263" s="54"/>
      <c r="I263" s="16">
        <f t="shared" si="103"/>
        <v>0</v>
      </c>
      <c r="J263" s="49" t="str">
        <f t="shared" si="104"/>
        <v/>
      </c>
    </row>
    <row r="264" spans="1:10" x14ac:dyDescent="0.3">
      <c r="A264" s="13" t="s">
        <v>421</v>
      </c>
      <c r="B264" s="14" t="s">
        <v>10</v>
      </c>
      <c r="C264" s="15" t="s">
        <v>422</v>
      </c>
      <c r="D264" s="16">
        <v>50</v>
      </c>
      <c r="E264" s="16">
        <v>63.8</v>
      </c>
      <c r="F264" s="16">
        <f t="shared" si="101"/>
        <v>3190</v>
      </c>
      <c r="G264" s="16">
        <f t="shared" si="102"/>
        <v>50</v>
      </c>
      <c r="H264" s="54"/>
      <c r="I264" s="16">
        <f t="shared" si="103"/>
        <v>0</v>
      </c>
      <c r="J264" s="49" t="str">
        <f t="shared" si="104"/>
        <v/>
      </c>
    </row>
    <row r="265" spans="1:10" x14ac:dyDescent="0.3">
      <c r="A265" s="13" t="s">
        <v>423</v>
      </c>
      <c r="B265" s="14" t="s">
        <v>10</v>
      </c>
      <c r="C265" s="15" t="s">
        <v>424</v>
      </c>
      <c r="D265" s="16">
        <v>3</v>
      </c>
      <c r="E265" s="16">
        <v>392.93</v>
      </c>
      <c r="F265" s="16">
        <f t="shared" si="101"/>
        <v>1178.79</v>
      </c>
      <c r="G265" s="16">
        <f t="shared" si="102"/>
        <v>3</v>
      </c>
      <c r="H265" s="54"/>
      <c r="I265" s="16">
        <f t="shared" si="103"/>
        <v>0</v>
      </c>
      <c r="J265" s="49" t="str">
        <f t="shared" si="104"/>
        <v/>
      </c>
    </row>
    <row r="266" spans="1:10" x14ac:dyDescent="0.3">
      <c r="A266" s="13" t="s">
        <v>425</v>
      </c>
      <c r="B266" s="14" t="s">
        <v>10</v>
      </c>
      <c r="C266" s="15" t="s">
        <v>426</v>
      </c>
      <c r="D266" s="16">
        <v>3</v>
      </c>
      <c r="E266" s="16">
        <v>322.35000000000002</v>
      </c>
      <c r="F266" s="16">
        <f t="shared" si="101"/>
        <v>967.05</v>
      </c>
      <c r="G266" s="16">
        <f t="shared" si="102"/>
        <v>3</v>
      </c>
      <c r="H266" s="54"/>
      <c r="I266" s="16">
        <f t="shared" si="103"/>
        <v>0</v>
      </c>
      <c r="J266" s="49" t="str">
        <f t="shared" si="104"/>
        <v/>
      </c>
    </row>
    <row r="267" spans="1:10" x14ac:dyDescent="0.3">
      <c r="A267" s="17"/>
      <c r="B267" s="17"/>
      <c r="C267" s="18" t="s">
        <v>427</v>
      </c>
      <c r="D267" s="16">
        <v>1</v>
      </c>
      <c r="E267" s="19">
        <f>SUM(F242:F266)</f>
        <v>65182.79</v>
      </c>
      <c r="F267" s="19">
        <f t="shared" si="101"/>
        <v>65182.79</v>
      </c>
      <c r="G267" s="16">
        <f t="shared" si="102"/>
        <v>1</v>
      </c>
      <c r="H267" s="19">
        <f>SUM(I242:I266)</f>
        <v>0</v>
      </c>
      <c r="I267" s="19">
        <f t="shared" si="103"/>
        <v>0</v>
      </c>
      <c r="J267" s="49" t="str">
        <f t="shared" si="104"/>
        <v/>
      </c>
    </row>
    <row r="268" spans="1:10" x14ac:dyDescent="0.3">
      <c r="A268" s="20" t="s">
        <v>428</v>
      </c>
      <c r="B268" s="20" t="s">
        <v>5</v>
      </c>
      <c r="C268" s="21" t="s">
        <v>429</v>
      </c>
      <c r="D268" s="22">
        <f t="shared" ref="D268:I268" si="105">D274</f>
        <v>1</v>
      </c>
      <c r="E268" s="22">
        <f t="shared" si="105"/>
        <v>777.29</v>
      </c>
      <c r="F268" s="22">
        <f t="shared" si="105"/>
        <v>777.29</v>
      </c>
      <c r="G268" s="22">
        <f t="shared" si="105"/>
        <v>1</v>
      </c>
      <c r="H268" s="22">
        <f t="shared" si="105"/>
        <v>0</v>
      </c>
      <c r="I268" s="22">
        <f t="shared" si="105"/>
        <v>0</v>
      </c>
      <c r="J268" s="49" t="str">
        <f t="shared" si="104"/>
        <v/>
      </c>
    </row>
    <row r="269" spans="1:10" x14ac:dyDescent="0.3">
      <c r="A269" s="13" t="s">
        <v>430</v>
      </c>
      <c r="B269" s="14" t="s">
        <v>10</v>
      </c>
      <c r="C269" s="15" t="s">
        <v>431</v>
      </c>
      <c r="D269" s="16">
        <v>20</v>
      </c>
      <c r="E269" s="16">
        <v>13.93</v>
      </c>
      <c r="F269" s="16">
        <f t="shared" ref="F269:F274" si="106">ROUND(D269*E269,2)</f>
        <v>278.60000000000002</v>
      </c>
      <c r="G269" s="16">
        <f t="shared" ref="G269:G274" si="107">D269</f>
        <v>20</v>
      </c>
      <c r="H269" s="54"/>
      <c r="I269" s="16">
        <f t="shared" ref="I269:I274" si="108">ROUND(G269*H269,2)</f>
        <v>0</v>
      </c>
      <c r="J269" s="49" t="str">
        <f t="shared" si="104"/>
        <v/>
      </c>
    </row>
    <row r="270" spans="1:10" x14ac:dyDescent="0.3">
      <c r="A270" s="13" t="s">
        <v>432</v>
      </c>
      <c r="B270" s="14" t="s">
        <v>10</v>
      </c>
      <c r="C270" s="15" t="s">
        <v>433</v>
      </c>
      <c r="D270" s="16">
        <v>1</v>
      </c>
      <c r="E270" s="16">
        <v>11.13</v>
      </c>
      <c r="F270" s="16">
        <f t="shared" si="106"/>
        <v>11.13</v>
      </c>
      <c r="G270" s="16">
        <f t="shared" si="107"/>
        <v>1</v>
      </c>
      <c r="H270" s="54"/>
      <c r="I270" s="16">
        <f t="shared" si="108"/>
        <v>0</v>
      </c>
      <c r="J270" s="49" t="str">
        <f t="shared" si="104"/>
        <v/>
      </c>
    </row>
    <row r="271" spans="1:10" x14ac:dyDescent="0.3">
      <c r="A271" s="13" t="s">
        <v>434</v>
      </c>
      <c r="B271" s="14" t="s">
        <v>10</v>
      </c>
      <c r="C271" s="15" t="s">
        <v>435</v>
      </c>
      <c r="D271" s="16">
        <v>1</v>
      </c>
      <c r="E271" s="16">
        <v>24.26</v>
      </c>
      <c r="F271" s="16">
        <f t="shared" si="106"/>
        <v>24.26</v>
      </c>
      <c r="G271" s="16">
        <f t="shared" si="107"/>
        <v>1</v>
      </c>
      <c r="H271" s="54"/>
      <c r="I271" s="16">
        <f t="shared" si="108"/>
        <v>0</v>
      </c>
      <c r="J271" s="49" t="str">
        <f t="shared" si="104"/>
        <v/>
      </c>
    </row>
    <row r="272" spans="1:10" x14ac:dyDescent="0.3">
      <c r="A272" s="13" t="s">
        <v>436</v>
      </c>
      <c r="B272" s="14" t="s">
        <v>10</v>
      </c>
      <c r="C272" s="15" t="s">
        <v>437</v>
      </c>
      <c r="D272" s="16">
        <v>25</v>
      </c>
      <c r="E272" s="16">
        <v>13.56</v>
      </c>
      <c r="F272" s="16">
        <f t="shared" si="106"/>
        <v>339</v>
      </c>
      <c r="G272" s="16">
        <f t="shared" si="107"/>
        <v>25</v>
      </c>
      <c r="H272" s="54"/>
      <c r="I272" s="16">
        <f t="shared" si="108"/>
        <v>0</v>
      </c>
      <c r="J272" s="49" t="str">
        <f t="shared" si="104"/>
        <v/>
      </c>
    </row>
    <row r="273" spans="1:10" x14ac:dyDescent="0.3">
      <c r="A273" s="13" t="s">
        <v>438</v>
      </c>
      <c r="B273" s="14" t="s">
        <v>10</v>
      </c>
      <c r="C273" s="15" t="s">
        <v>439</v>
      </c>
      <c r="D273" s="16">
        <v>5</v>
      </c>
      <c r="E273" s="16">
        <v>24.86</v>
      </c>
      <c r="F273" s="16">
        <f t="shared" si="106"/>
        <v>124.3</v>
      </c>
      <c r="G273" s="16">
        <f t="shared" si="107"/>
        <v>5</v>
      </c>
      <c r="H273" s="54"/>
      <c r="I273" s="16">
        <f t="shared" si="108"/>
        <v>0</v>
      </c>
      <c r="J273" s="49" t="str">
        <f t="shared" si="104"/>
        <v/>
      </c>
    </row>
    <row r="274" spans="1:10" x14ac:dyDescent="0.3">
      <c r="A274" s="17"/>
      <c r="B274" s="17"/>
      <c r="C274" s="18" t="s">
        <v>440</v>
      </c>
      <c r="D274" s="16">
        <v>1</v>
      </c>
      <c r="E274" s="19">
        <f>SUM(F269:F273)</f>
        <v>777.29</v>
      </c>
      <c r="F274" s="19">
        <f t="shared" si="106"/>
        <v>777.29</v>
      </c>
      <c r="G274" s="16">
        <f t="shared" si="107"/>
        <v>1</v>
      </c>
      <c r="H274" s="19">
        <f>SUM(I269:I273)</f>
        <v>0</v>
      </c>
      <c r="I274" s="19">
        <f t="shared" si="108"/>
        <v>0</v>
      </c>
      <c r="J274" s="49" t="str">
        <f t="shared" si="104"/>
        <v/>
      </c>
    </row>
    <row r="275" spans="1:10" x14ac:dyDescent="0.3">
      <c r="A275" s="20" t="s">
        <v>441</v>
      </c>
      <c r="B275" s="20" t="s">
        <v>5</v>
      </c>
      <c r="C275" s="21" t="s">
        <v>442</v>
      </c>
      <c r="D275" s="22">
        <f t="shared" ref="D275:I275" si="109">D292</f>
        <v>1</v>
      </c>
      <c r="E275" s="22">
        <f t="shared" si="109"/>
        <v>1995.82</v>
      </c>
      <c r="F275" s="22">
        <f t="shared" si="109"/>
        <v>1995.82</v>
      </c>
      <c r="G275" s="22">
        <f t="shared" si="109"/>
        <v>1</v>
      </c>
      <c r="H275" s="22">
        <f t="shared" si="109"/>
        <v>0</v>
      </c>
      <c r="I275" s="22">
        <f t="shared" si="109"/>
        <v>0</v>
      </c>
      <c r="J275" s="49" t="str">
        <f t="shared" si="104"/>
        <v/>
      </c>
    </row>
    <row r="276" spans="1:10" x14ac:dyDescent="0.3">
      <c r="A276" s="23" t="s">
        <v>443</v>
      </c>
      <c r="B276" s="23" t="s">
        <v>5</v>
      </c>
      <c r="C276" s="24" t="s">
        <v>444</v>
      </c>
      <c r="D276" s="25">
        <f t="shared" ref="D276:I276" si="110">D281</f>
        <v>1</v>
      </c>
      <c r="E276" s="25">
        <f t="shared" si="110"/>
        <v>721.98</v>
      </c>
      <c r="F276" s="25">
        <f t="shared" si="110"/>
        <v>721.98</v>
      </c>
      <c r="G276" s="25">
        <f t="shared" si="110"/>
        <v>1</v>
      </c>
      <c r="H276" s="25">
        <f t="shared" si="110"/>
        <v>0</v>
      </c>
      <c r="I276" s="25">
        <f t="shared" si="110"/>
        <v>0</v>
      </c>
      <c r="J276" s="49" t="str">
        <f t="shared" si="104"/>
        <v/>
      </c>
    </row>
    <row r="277" spans="1:10" x14ac:dyDescent="0.3">
      <c r="A277" s="13" t="s">
        <v>445</v>
      </c>
      <c r="B277" s="14" t="s">
        <v>320</v>
      </c>
      <c r="C277" s="15" t="s">
        <v>446</v>
      </c>
      <c r="D277" s="16">
        <v>50</v>
      </c>
      <c r="E277" s="16">
        <v>2.34</v>
      </c>
      <c r="F277" s="16">
        <f>ROUND(D277*E277,2)</f>
        <v>117</v>
      </c>
      <c r="G277" s="16">
        <f t="shared" ref="G277:G281" si="111">D277</f>
        <v>50</v>
      </c>
      <c r="H277" s="54"/>
      <c r="I277" s="16">
        <f>ROUND(G277*H277,2)</f>
        <v>0</v>
      </c>
      <c r="J277" s="49" t="str">
        <f t="shared" si="104"/>
        <v/>
      </c>
    </row>
    <row r="278" spans="1:10" x14ac:dyDescent="0.3">
      <c r="A278" s="13" t="s">
        <v>447</v>
      </c>
      <c r="B278" s="14" t="s">
        <v>320</v>
      </c>
      <c r="C278" s="15" t="s">
        <v>448</v>
      </c>
      <c r="D278" s="16">
        <v>2</v>
      </c>
      <c r="E278" s="16">
        <v>32.4</v>
      </c>
      <c r="F278" s="16">
        <f>ROUND(D278*E278,2)</f>
        <v>64.8</v>
      </c>
      <c r="G278" s="16">
        <f t="shared" si="111"/>
        <v>2</v>
      </c>
      <c r="H278" s="54"/>
      <c r="I278" s="16">
        <f>ROUND(G278*H278,2)</f>
        <v>0</v>
      </c>
      <c r="J278" s="49" t="str">
        <f t="shared" si="104"/>
        <v/>
      </c>
    </row>
    <row r="279" spans="1:10" x14ac:dyDescent="0.3">
      <c r="A279" s="13" t="s">
        <v>449</v>
      </c>
      <c r="B279" s="14" t="s">
        <v>320</v>
      </c>
      <c r="C279" s="15" t="s">
        <v>450</v>
      </c>
      <c r="D279" s="16">
        <v>50</v>
      </c>
      <c r="E279" s="16">
        <v>3.14</v>
      </c>
      <c r="F279" s="16">
        <f>ROUND(D279*E279,2)</f>
        <v>157</v>
      </c>
      <c r="G279" s="16">
        <f t="shared" si="111"/>
        <v>50</v>
      </c>
      <c r="H279" s="54"/>
      <c r="I279" s="16">
        <f>ROUND(G279*H279,2)</f>
        <v>0</v>
      </c>
      <c r="J279" s="49" t="str">
        <f t="shared" si="104"/>
        <v/>
      </c>
    </row>
    <row r="280" spans="1:10" x14ac:dyDescent="0.3">
      <c r="A280" s="13" t="s">
        <v>451</v>
      </c>
      <c r="B280" s="14" t="s">
        <v>320</v>
      </c>
      <c r="C280" s="15" t="s">
        <v>452</v>
      </c>
      <c r="D280" s="16">
        <v>49</v>
      </c>
      <c r="E280" s="16">
        <v>7.82</v>
      </c>
      <c r="F280" s="16">
        <f>ROUND(D280*E280,2)</f>
        <v>383.18</v>
      </c>
      <c r="G280" s="16">
        <f t="shared" si="111"/>
        <v>49</v>
      </c>
      <c r="H280" s="54"/>
      <c r="I280" s="16">
        <f>ROUND(G280*H280,2)</f>
        <v>0</v>
      </c>
      <c r="J280" s="49" t="str">
        <f t="shared" si="104"/>
        <v/>
      </c>
    </row>
    <row r="281" spans="1:10" x14ac:dyDescent="0.3">
      <c r="A281" s="17"/>
      <c r="B281" s="17"/>
      <c r="C281" s="18" t="s">
        <v>453</v>
      </c>
      <c r="D281" s="16">
        <v>1</v>
      </c>
      <c r="E281" s="19">
        <f>SUM(F277:F280)</f>
        <v>721.98</v>
      </c>
      <c r="F281" s="19">
        <f>ROUND(D281*E281,2)</f>
        <v>721.98</v>
      </c>
      <c r="G281" s="16">
        <f t="shared" si="111"/>
        <v>1</v>
      </c>
      <c r="H281" s="19">
        <f>SUM(I277:I280)</f>
        <v>0</v>
      </c>
      <c r="I281" s="19">
        <f>ROUND(G281*H281,2)</f>
        <v>0</v>
      </c>
      <c r="J281" s="49" t="str">
        <f t="shared" si="104"/>
        <v/>
      </c>
    </row>
    <row r="282" spans="1:10" x14ac:dyDescent="0.3">
      <c r="A282" s="23" t="s">
        <v>454</v>
      </c>
      <c r="B282" s="23" t="s">
        <v>5</v>
      </c>
      <c r="C282" s="24" t="s">
        <v>455</v>
      </c>
      <c r="D282" s="25">
        <f t="shared" ref="D282:I282" si="112">D291</f>
        <v>1</v>
      </c>
      <c r="E282" s="25">
        <f t="shared" si="112"/>
        <v>1273.8399999999999</v>
      </c>
      <c r="F282" s="25">
        <f t="shared" si="112"/>
        <v>1273.8399999999999</v>
      </c>
      <c r="G282" s="25">
        <f t="shared" si="112"/>
        <v>1</v>
      </c>
      <c r="H282" s="25">
        <f t="shared" si="112"/>
        <v>0</v>
      </c>
      <c r="I282" s="25">
        <f t="shared" si="112"/>
        <v>0</v>
      </c>
      <c r="J282" s="49" t="str">
        <f t="shared" si="104"/>
        <v/>
      </c>
    </row>
    <row r="283" spans="1:10" x14ac:dyDescent="0.3">
      <c r="A283" s="13" t="s">
        <v>456</v>
      </c>
      <c r="B283" s="14" t="s">
        <v>320</v>
      </c>
      <c r="C283" s="15" t="s">
        <v>457</v>
      </c>
      <c r="D283" s="16">
        <v>5</v>
      </c>
      <c r="E283" s="16">
        <v>38.270000000000003</v>
      </c>
      <c r="F283" s="16">
        <f t="shared" ref="F283:F291" si="113">ROUND(D283*E283,2)</f>
        <v>191.35</v>
      </c>
      <c r="G283" s="16">
        <f t="shared" ref="G283:G291" si="114">D283</f>
        <v>5</v>
      </c>
      <c r="H283" s="54"/>
      <c r="I283" s="16">
        <f t="shared" ref="I283:I291" si="115">ROUND(G283*H283,2)</f>
        <v>0</v>
      </c>
      <c r="J283" s="49" t="str">
        <f t="shared" si="104"/>
        <v/>
      </c>
    </row>
    <row r="284" spans="1:10" x14ac:dyDescent="0.3">
      <c r="A284" s="13" t="s">
        <v>458</v>
      </c>
      <c r="B284" s="14" t="s">
        <v>320</v>
      </c>
      <c r="C284" s="15" t="s">
        <v>459</v>
      </c>
      <c r="D284" s="16">
        <v>5</v>
      </c>
      <c r="E284" s="16">
        <v>74.38</v>
      </c>
      <c r="F284" s="16">
        <f t="shared" si="113"/>
        <v>371.9</v>
      </c>
      <c r="G284" s="16">
        <f t="shared" si="114"/>
        <v>5</v>
      </c>
      <c r="H284" s="54"/>
      <c r="I284" s="16">
        <f t="shared" si="115"/>
        <v>0</v>
      </c>
      <c r="J284" s="49" t="str">
        <f t="shared" si="104"/>
        <v/>
      </c>
    </row>
    <row r="285" spans="1:10" x14ac:dyDescent="0.3">
      <c r="A285" s="13" t="s">
        <v>460</v>
      </c>
      <c r="B285" s="14" t="s">
        <v>320</v>
      </c>
      <c r="C285" s="15" t="s">
        <v>461</v>
      </c>
      <c r="D285" s="16">
        <v>3</v>
      </c>
      <c r="E285" s="16">
        <v>43.26</v>
      </c>
      <c r="F285" s="16">
        <f t="shared" si="113"/>
        <v>129.78</v>
      </c>
      <c r="G285" s="16">
        <f t="shared" si="114"/>
        <v>3</v>
      </c>
      <c r="H285" s="54"/>
      <c r="I285" s="16">
        <f t="shared" si="115"/>
        <v>0</v>
      </c>
      <c r="J285" s="49" t="str">
        <f t="shared" si="104"/>
        <v/>
      </c>
    </row>
    <row r="286" spans="1:10" x14ac:dyDescent="0.3">
      <c r="A286" s="13" t="s">
        <v>462</v>
      </c>
      <c r="B286" s="14" t="s">
        <v>320</v>
      </c>
      <c r="C286" s="15" t="s">
        <v>463</v>
      </c>
      <c r="D286" s="16">
        <v>2</v>
      </c>
      <c r="E286" s="16">
        <v>81.849999999999994</v>
      </c>
      <c r="F286" s="16">
        <f t="shared" si="113"/>
        <v>163.69999999999999</v>
      </c>
      <c r="G286" s="16">
        <f t="shared" si="114"/>
        <v>2</v>
      </c>
      <c r="H286" s="54"/>
      <c r="I286" s="16">
        <f t="shared" si="115"/>
        <v>0</v>
      </c>
      <c r="J286" s="49" t="str">
        <f t="shared" si="104"/>
        <v/>
      </c>
    </row>
    <row r="287" spans="1:10" x14ac:dyDescent="0.3">
      <c r="A287" s="13" t="s">
        <v>464</v>
      </c>
      <c r="B287" s="14" t="s">
        <v>320</v>
      </c>
      <c r="C287" s="15" t="s">
        <v>465</v>
      </c>
      <c r="D287" s="16">
        <v>5</v>
      </c>
      <c r="E287" s="16">
        <v>28.69</v>
      </c>
      <c r="F287" s="16">
        <f t="shared" si="113"/>
        <v>143.44999999999999</v>
      </c>
      <c r="G287" s="16">
        <f t="shared" si="114"/>
        <v>5</v>
      </c>
      <c r="H287" s="54"/>
      <c r="I287" s="16">
        <f t="shared" si="115"/>
        <v>0</v>
      </c>
      <c r="J287" s="49" t="str">
        <f t="shared" si="104"/>
        <v/>
      </c>
    </row>
    <row r="288" spans="1:10" x14ac:dyDescent="0.3">
      <c r="A288" s="13" t="s">
        <v>466</v>
      </c>
      <c r="B288" s="14" t="s">
        <v>320</v>
      </c>
      <c r="C288" s="15" t="s">
        <v>467</v>
      </c>
      <c r="D288" s="16">
        <v>1</v>
      </c>
      <c r="E288" s="16">
        <v>42.02</v>
      </c>
      <c r="F288" s="16">
        <f t="shared" si="113"/>
        <v>42.02</v>
      </c>
      <c r="G288" s="16">
        <f t="shared" si="114"/>
        <v>1</v>
      </c>
      <c r="H288" s="54"/>
      <c r="I288" s="16">
        <f t="shared" si="115"/>
        <v>0</v>
      </c>
      <c r="J288" s="49" t="str">
        <f t="shared" si="104"/>
        <v/>
      </c>
    </row>
    <row r="289" spans="1:10" x14ac:dyDescent="0.3">
      <c r="A289" s="13" t="s">
        <v>468</v>
      </c>
      <c r="B289" s="14" t="s">
        <v>320</v>
      </c>
      <c r="C289" s="15" t="s">
        <v>469</v>
      </c>
      <c r="D289" s="16">
        <v>5</v>
      </c>
      <c r="E289" s="16">
        <v>34.44</v>
      </c>
      <c r="F289" s="16">
        <f t="shared" si="113"/>
        <v>172.2</v>
      </c>
      <c r="G289" s="16">
        <f t="shared" si="114"/>
        <v>5</v>
      </c>
      <c r="H289" s="54"/>
      <c r="I289" s="16">
        <f t="shared" si="115"/>
        <v>0</v>
      </c>
      <c r="J289" s="49" t="str">
        <f t="shared" si="104"/>
        <v/>
      </c>
    </row>
    <row r="290" spans="1:10" x14ac:dyDescent="0.3">
      <c r="A290" s="13" t="s">
        <v>470</v>
      </c>
      <c r="B290" s="14" t="s">
        <v>320</v>
      </c>
      <c r="C290" s="15" t="s">
        <v>471</v>
      </c>
      <c r="D290" s="16">
        <v>1</v>
      </c>
      <c r="E290" s="16">
        <v>59.44</v>
      </c>
      <c r="F290" s="16">
        <f t="shared" si="113"/>
        <v>59.44</v>
      </c>
      <c r="G290" s="16">
        <f t="shared" si="114"/>
        <v>1</v>
      </c>
      <c r="H290" s="54"/>
      <c r="I290" s="16">
        <f t="shared" si="115"/>
        <v>0</v>
      </c>
      <c r="J290" s="49" t="str">
        <f t="shared" si="104"/>
        <v/>
      </c>
    </row>
    <row r="291" spans="1:10" x14ac:dyDescent="0.3">
      <c r="A291" s="17"/>
      <c r="B291" s="17"/>
      <c r="C291" s="18" t="s">
        <v>472</v>
      </c>
      <c r="D291" s="16">
        <v>1</v>
      </c>
      <c r="E291" s="19">
        <f>SUM(F283:F290)</f>
        <v>1273.8399999999999</v>
      </c>
      <c r="F291" s="19">
        <f t="shared" si="113"/>
        <v>1273.8399999999999</v>
      </c>
      <c r="G291" s="16">
        <f t="shared" si="114"/>
        <v>1</v>
      </c>
      <c r="H291" s="19">
        <f>SUM(I283:I290)</f>
        <v>0</v>
      </c>
      <c r="I291" s="19">
        <f t="shared" si="115"/>
        <v>0</v>
      </c>
      <c r="J291" s="49" t="str">
        <f t="shared" si="104"/>
        <v/>
      </c>
    </row>
    <row r="292" spans="1:10" x14ac:dyDescent="0.3">
      <c r="A292" s="17"/>
      <c r="B292" s="17"/>
      <c r="C292" s="18" t="s">
        <v>473</v>
      </c>
      <c r="D292" s="16">
        <v>1</v>
      </c>
      <c r="E292" s="19">
        <f>F276+F282</f>
        <v>1995.82</v>
      </c>
      <c r="F292" s="19">
        <f>ROUND(D292*E292,2)</f>
        <v>1995.82</v>
      </c>
      <c r="G292" s="16">
        <f t="shared" ref="G292" si="116">D292</f>
        <v>1</v>
      </c>
      <c r="H292" s="19">
        <f>I276+I282</f>
        <v>0</v>
      </c>
      <c r="I292" s="19">
        <f>ROUND(G292*H292,2)</f>
        <v>0</v>
      </c>
      <c r="J292" s="49" t="str">
        <f t="shared" si="104"/>
        <v/>
      </c>
    </row>
    <row r="293" spans="1:10" x14ac:dyDescent="0.3">
      <c r="A293" s="17"/>
      <c r="B293" s="17"/>
      <c r="C293" s="18" t="s">
        <v>474</v>
      </c>
      <c r="D293" s="16">
        <v>1</v>
      </c>
      <c r="E293" s="19">
        <f>F153+F207+F241+F268+F275</f>
        <v>154841.54</v>
      </c>
      <c r="F293" s="19">
        <f>ROUND(D293*E293,2)</f>
        <v>154841.54</v>
      </c>
      <c r="G293" s="16">
        <f t="shared" ref="G293" si="117">D293</f>
        <v>1</v>
      </c>
      <c r="H293" s="19">
        <f>I153+I207+I241+I268+I275</f>
        <v>0</v>
      </c>
      <c r="I293" s="19">
        <f>ROUND(G293*H293,2)</f>
        <v>0</v>
      </c>
      <c r="J293" s="49" t="str">
        <f t="shared" si="104"/>
        <v/>
      </c>
    </row>
    <row r="294" spans="1:10" x14ac:dyDescent="0.3">
      <c r="A294" s="10" t="s">
        <v>475</v>
      </c>
      <c r="B294" s="10" t="s">
        <v>5</v>
      </c>
      <c r="C294" s="11" t="s">
        <v>476</v>
      </c>
      <c r="D294" s="12">
        <f t="shared" ref="D294:I294" si="118">D303</f>
        <v>1</v>
      </c>
      <c r="E294" s="12">
        <f t="shared" si="118"/>
        <v>29086.53</v>
      </c>
      <c r="F294" s="12">
        <f>F303</f>
        <v>29086.53</v>
      </c>
      <c r="G294" s="12">
        <f t="shared" si="118"/>
        <v>1</v>
      </c>
      <c r="H294" s="12">
        <f t="shared" si="118"/>
        <v>0</v>
      </c>
      <c r="I294" s="12">
        <f t="shared" si="118"/>
        <v>0</v>
      </c>
      <c r="J294" s="49" t="str">
        <f t="shared" si="104"/>
        <v/>
      </c>
    </row>
    <row r="295" spans="1:10" ht="20.399999999999999" x14ac:dyDescent="0.3">
      <c r="A295" s="13" t="s">
        <v>477</v>
      </c>
      <c r="B295" s="14" t="s">
        <v>10</v>
      </c>
      <c r="C295" s="15" t="s">
        <v>478</v>
      </c>
      <c r="D295" s="16">
        <v>4</v>
      </c>
      <c r="E295" s="16">
        <v>125</v>
      </c>
      <c r="F295" s="16">
        <f t="shared" ref="F295:F302" si="119">ROUND(D295*E295,2)</f>
        <v>500</v>
      </c>
      <c r="G295" s="16">
        <f t="shared" ref="G295:G303" si="120">D295</f>
        <v>4</v>
      </c>
      <c r="H295" s="54"/>
      <c r="I295" s="16">
        <f t="shared" ref="I295:I303" si="121">ROUND(G295*H295,2)</f>
        <v>0</v>
      </c>
      <c r="J295" s="49" t="str">
        <f t="shared" si="104"/>
        <v/>
      </c>
    </row>
    <row r="296" spans="1:10" ht="20.399999999999999" x14ac:dyDescent="0.3">
      <c r="A296" s="13" t="s">
        <v>479</v>
      </c>
      <c r="B296" s="14" t="s">
        <v>10</v>
      </c>
      <c r="C296" s="15" t="s">
        <v>480</v>
      </c>
      <c r="D296" s="16">
        <v>3</v>
      </c>
      <c r="E296" s="16">
        <v>45</v>
      </c>
      <c r="F296" s="16">
        <f t="shared" si="119"/>
        <v>135</v>
      </c>
      <c r="G296" s="16">
        <f t="shared" si="120"/>
        <v>3</v>
      </c>
      <c r="H296" s="54"/>
      <c r="I296" s="16">
        <f t="shared" si="121"/>
        <v>0</v>
      </c>
      <c r="J296" s="49" t="str">
        <f t="shared" si="104"/>
        <v/>
      </c>
    </row>
    <row r="297" spans="1:10" x14ac:dyDescent="0.3">
      <c r="A297" s="13" t="s">
        <v>481</v>
      </c>
      <c r="B297" s="14" t="s">
        <v>10</v>
      </c>
      <c r="C297" s="15" t="s">
        <v>482</v>
      </c>
      <c r="D297" s="16">
        <v>3</v>
      </c>
      <c r="E297" s="16">
        <v>70</v>
      </c>
      <c r="F297" s="16">
        <f t="shared" si="119"/>
        <v>210</v>
      </c>
      <c r="G297" s="16">
        <f t="shared" si="120"/>
        <v>3</v>
      </c>
      <c r="H297" s="54"/>
      <c r="I297" s="16">
        <f t="shared" si="121"/>
        <v>0</v>
      </c>
      <c r="J297" s="49" t="str">
        <f t="shared" si="104"/>
        <v/>
      </c>
    </row>
    <row r="298" spans="1:10" ht="20.399999999999999" x14ac:dyDescent="0.3">
      <c r="A298" s="13" t="s">
        <v>483</v>
      </c>
      <c r="B298" s="14" t="s">
        <v>10</v>
      </c>
      <c r="C298" s="15" t="s">
        <v>484</v>
      </c>
      <c r="D298" s="16">
        <v>3</v>
      </c>
      <c r="E298" s="16">
        <v>50</v>
      </c>
      <c r="F298" s="16">
        <f t="shared" si="119"/>
        <v>150</v>
      </c>
      <c r="G298" s="16">
        <f t="shared" si="120"/>
        <v>3</v>
      </c>
      <c r="H298" s="54"/>
      <c r="I298" s="16">
        <f t="shared" si="121"/>
        <v>0</v>
      </c>
      <c r="J298" s="49" t="str">
        <f t="shared" si="104"/>
        <v/>
      </c>
    </row>
    <row r="299" spans="1:10" ht="20.399999999999999" x14ac:dyDescent="0.3">
      <c r="A299" s="13" t="s">
        <v>485</v>
      </c>
      <c r="B299" s="14" t="s">
        <v>10</v>
      </c>
      <c r="C299" s="15" t="s">
        <v>486</v>
      </c>
      <c r="D299" s="16">
        <v>4</v>
      </c>
      <c r="E299" s="16">
        <v>125</v>
      </c>
      <c r="F299" s="16">
        <f t="shared" si="119"/>
        <v>500</v>
      </c>
      <c r="G299" s="16">
        <f t="shared" si="120"/>
        <v>4</v>
      </c>
      <c r="H299" s="54"/>
      <c r="I299" s="16">
        <f t="shared" si="121"/>
        <v>0</v>
      </c>
      <c r="J299" s="49" t="str">
        <f t="shared" si="104"/>
        <v/>
      </c>
    </row>
    <row r="300" spans="1:10" x14ac:dyDescent="0.3">
      <c r="A300" s="13" t="s">
        <v>487</v>
      </c>
      <c r="B300" s="14" t="s">
        <v>10</v>
      </c>
      <c r="C300" s="15" t="s">
        <v>488</v>
      </c>
      <c r="D300" s="16">
        <v>1</v>
      </c>
      <c r="E300" s="16">
        <v>4422.95</v>
      </c>
      <c r="F300" s="16">
        <f t="shared" si="119"/>
        <v>4422.95</v>
      </c>
      <c r="G300" s="16">
        <f t="shared" si="120"/>
        <v>1</v>
      </c>
      <c r="H300" s="54"/>
      <c r="I300" s="16">
        <f t="shared" si="121"/>
        <v>0</v>
      </c>
      <c r="J300" s="49" t="str">
        <f t="shared" si="104"/>
        <v/>
      </c>
    </row>
    <row r="301" spans="1:10" x14ac:dyDescent="0.3">
      <c r="A301" s="13" t="s">
        <v>489</v>
      </c>
      <c r="B301" s="14" t="s">
        <v>10</v>
      </c>
      <c r="C301" s="15" t="s">
        <v>490</v>
      </c>
      <c r="D301" s="16">
        <v>2</v>
      </c>
      <c r="E301" s="16">
        <v>7717.33</v>
      </c>
      <c r="F301" s="16">
        <f t="shared" si="119"/>
        <v>15434.66</v>
      </c>
      <c r="G301" s="16">
        <f t="shared" si="120"/>
        <v>2</v>
      </c>
      <c r="H301" s="54"/>
      <c r="I301" s="16">
        <f t="shared" si="121"/>
        <v>0</v>
      </c>
      <c r="J301" s="49" t="str">
        <f t="shared" si="104"/>
        <v/>
      </c>
    </row>
    <row r="302" spans="1:10" ht="20.399999999999999" x14ac:dyDescent="0.3">
      <c r="A302" s="13" t="s">
        <v>1310</v>
      </c>
      <c r="B302" s="14" t="s">
        <v>10</v>
      </c>
      <c r="C302" s="15" t="s">
        <v>1309</v>
      </c>
      <c r="D302" s="16">
        <v>2</v>
      </c>
      <c r="E302" s="16">
        <v>3866.96</v>
      </c>
      <c r="F302" s="16">
        <f t="shared" si="119"/>
        <v>7733.92</v>
      </c>
      <c r="G302" s="16">
        <f t="shared" ref="G302" si="122">D302</f>
        <v>2</v>
      </c>
      <c r="H302" s="54"/>
      <c r="I302" s="16">
        <f t="shared" ref="I302" si="123">ROUND(G302*H302,2)</f>
        <v>0</v>
      </c>
      <c r="J302" s="49" t="str">
        <f t="shared" si="104"/>
        <v/>
      </c>
    </row>
    <row r="303" spans="1:10" x14ac:dyDescent="0.3">
      <c r="A303" s="17"/>
      <c r="B303" s="17"/>
      <c r="C303" s="18" t="s">
        <v>491</v>
      </c>
      <c r="D303" s="16">
        <v>1</v>
      </c>
      <c r="E303" s="19">
        <f>SUM(F295:F302)</f>
        <v>29086.53</v>
      </c>
      <c r="F303" s="19">
        <f>ROUND(D303*E303,2)</f>
        <v>29086.53</v>
      </c>
      <c r="G303" s="16">
        <f t="shared" si="120"/>
        <v>1</v>
      </c>
      <c r="H303" s="19">
        <f>SUM(I295:I302)</f>
        <v>0</v>
      </c>
      <c r="I303" s="19">
        <f t="shared" si="121"/>
        <v>0</v>
      </c>
      <c r="J303" s="49" t="str">
        <f t="shared" si="104"/>
        <v/>
      </c>
    </row>
    <row r="304" spans="1:10" x14ac:dyDescent="0.3">
      <c r="A304" s="10" t="s">
        <v>492</v>
      </c>
      <c r="B304" s="10" t="s">
        <v>5</v>
      </c>
      <c r="C304" s="11" t="s">
        <v>493</v>
      </c>
      <c r="D304" s="12">
        <f t="shared" ref="D304:I304" si="124">D371</f>
        <v>1</v>
      </c>
      <c r="E304" s="12">
        <f t="shared" si="124"/>
        <v>54549.65</v>
      </c>
      <c r="F304" s="12">
        <f t="shared" si="124"/>
        <v>54549.65</v>
      </c>
      <c r="G304" s="12">
        <f t="shared" si="124"/>
        <v>1</v>
      </c>
      <c r="H304" s="12">
        <f t="shared" si="124"/>
        <v>0</v>
      </c>
      <c r="I304" s="12">
        <f t="shared" si="124"/>
        <v>0</v>
      </c>
      <c r="J304" s="49" t="str">
        <f t="shared" si="104"/>
        <v/>
      </c>
    </row>
    <row r="305" spans="1:10" x14ac:dyDescent="0.3">
      <c r="A305" s="20" t="s">
        <v>494</v>
      </c>
      <c r="B305" s="20" t="s">
        <v>5</v>
      </c>
      <c r="C305" s="21" t="s">
        <v>495</v>
      </c>
      <c r="D305" s="22">
        <f t="shared" ref="D305:I305" si="125">D307</f>
        <v>1</v>
      </c>
      <c r="E305" s="22">
        <f t="shared" si="125"/>
        <v>1653.6</v>
      </c>
      <c r="F305" s="22">
        <f t="shared" si="125"/>
        <v>1653.6</v>
      </c>
      <c r="G305" s="22">
        <f t="shared" si="125"/>
        <v>1</v>
      </c>
      <c r="H305" s="22">
        <f t="shared" si="125"/>
        <v>0</v>
      </c>
      <c r="I305" s="22">
        <f t="shared" si="125"/>
        <v>0</v>
      </c>
      <c r="J305" s="49" t="str">
        <f t="shared" si="104"/>
        <v/>
      </c>
    </row>
    <row r="306" spans="1:10" x14ac:dyDescent="0.3">
      <c r="A306" s="13" t="s">
        <v>496</v>
      </c>
      <c r="B306" s="14" t="s">
        <v>10</v>
      </c>
      <c r="C306" s="15" t="s">
        <v>497</v>
      </c>
      <c r="D306" s="16">
        <v>2</v>
      </c>
      <c r="E306" s="16">
        <v>826.8</v>
      </c>
      <c r="F306" s="16">
        <f>ROUND(D306*E306,2)</f>
        <v>1653.6</v>
      </c>
      <c r="G306" s="16">
        <f t="shared" ref="G306:G307" si="126">D306</f>
        <v>2</v>
      </c>
      <c r="H306" s="54"/>
      <c r="I306" s="16">
        <f>ROUND(G306*H306,2)</f>
        <v>0</v>
      </c>
      <c r="J306" s="49" t="str">
        <f t="shared" si="104"/>
        <v/>
      </c>
    </row>
    <row r="307" spans="1:10" x14ac:dyDescent="0.3">
      <c r="A307" s="17"/>
      <c r="B307" s="17"/>
      <c r="C307" s="18" t="s">
        <v>498</v>
      </c>
      <c r="D307" s="16">
        <v>1</v>
      </c>
      <c r="E307" s="19">
        <f>F306</f>
        <v>1653.6</v>
      </c>
      <c r="F307" s="19">
        <f>ROUND(D307*E307,2)</f>
        <v>1653.6</v>
      </c>
      <c r="G307" s="16">
        <f t="shared" si="126"/>
        <v>1</v>
      </c>
      <c r="H307" s="19">
        <f>I306</f>
        <v>0</v>
      </c>
      <c r="I307" s="19">
        <f>ROUND(G307*H307,2)</f>
        <v>0</v>
      </c>
      <c r="J307" s="49" t="str">
        <f t="shared" si="104"/>
        <v/>
      </c>
    </row>
    <row r="308" spans="1:10" x14ac:dyDescent="0.3">
      <c r="A308" s="20" t="s">
        <v>499</v>
      </c>
      <c r="B308" s="20" t="s">
        <v>5</v>
      </c>
      <c r="C308" s="21" t="s">
        <v>500</v>
      </c>
      <c r="D308" s="22">
        <f t="shared" ref="D308:I308" si="127">D344</f>
        <v>1</v>
      </c>
      <c r="E308" s="22">
        <f t="shared" si="127"/>
        <v>40799.370000000003</v>
      </c>
      <c r="F308" s="22">
        <f t="shared" si="127"/>
        <v>40799.370000000003</v>
      </c>
      <c r="G308" s="22">
        <f t="shared" si="127"/>
        <v>1</v>
      </c>
      <c r="H308" s="22">
        <f t="shared" si="127"/>
        <v>0</v>
      </c>
      <c r="I308" s="22">
        <f t="shared" si="127"/>
        <v>0</v>
      </c>
      <c r="J308" s="49" t="str">
        <f t="shared" si="104"/>
        <v/>
      </c>
    </row>
    <row r="309" spans="1:10" x14ac:dyDescent="0.3">
      <c r="A309" s="23" t="s">
        <v>501</v>
      </c>
      <c r="B309" s="23" t="s">
        <v>5</v>
      </c>
      <c r="C309" s="24" t="s">
        <v>502</v>
      </c>
      <c r="D309" s="25">
        <f t="shared" ref="D309:I309" si="128">D315</f>
        <v>1</v>
      </c>
      <c r="E309" s="25">
        <f t="shared" si="128"/>
        <v>16498.53</v>
      </c>
      <c r="F309" s="25">
        <f t="shared" si="128"/>
        <v>16498.53</v>
      </c>
      <c r="G309" s="25">
        <f t="shared" si="128"/>
        <v>1</v>
      </c>
      <c r="H309" s="25">
        <f t="shared" si="128"/>
        <v>0</v>
      </c>
      <c r="I309" s="25">
        <f t="shared" si="128"/>
        <v>0</v>
      </c>
      <c r="J309" s="49" t="str">
        <f t="shared" si="104"/>
        <v/>
      </c>
    </row>
    <row r="310" spans="1:10" x14ac:dyDescent="0.3">
      <c r="A310" s="13" t="s">
        <v>503</v>
      </c>
      <c r="B310" s="14" t="s">
        <v>22</v>
      </c>
      <c r="C310" s="15" t="s">
        <v>504</v>
      </c>
      <c r="D310" s="16">
        <v>600</v>
      </c>
      <c r="E310" s="16">
        <v>7.93</v>
      </c>
      <c r="F310" s="16">
        <f t="shared" ref="F310:F315" si="129">ROUND(D310*E310,2)</f>
        <v>4758</v>
      </c>
      <c r="G310" s="16">
        <f t="shared" ref="G310:G315" si="130">D310</f>
        <v>600</v>
      </c>
      <c r="H310" s="54"/>
      <c r="I310" s="16">
        <f t="shared" ref="I310:I315" si="131">ROUND(G310*H310,2)</f>
        <v>0</v>
      </c>
      <c r="J310" s="49" t="str">
        <f t="shared" si="104"/>
        <v/>
      </c>
    </row>
    <row r="311" spans="1:10" x14ac:dyDescent="0.3">
      <c r="A311" s="13" t="s">
        <v>505</v>
      </c>
      <c r="B311" s="14" t="s">
        <v>22</v>
      </c>
      <c r="C311" s="15" t="s">
        <v>506</v>
      </c>
      <c r="D311" s="16">
        <v>600</v>
      </c>
      <c r="E311" s="16">
        <v>3.22</v>
      </c>
      <c r="F311" s="16">
        <f t="shared" si="129"/>
        <v>1932</v>
      </c>
      <c r="G311" s="16">
        <f t="shared" si="130"/>
        <v>600</v>
      </c>
      <c r="H311" s="54"/>
      <c r="I311" s="16">
        <f t="shared" si="131"/>
        <v>0</v>
      </c>
      <c r="J311" s="49" t="str">
        <f t="shared" si="104"/>
        <v/>
      </c>
    </row>
    <row r="312" spans="1:10" x14ac:dyDescent="0.3">
      <c r="A312" s="13" t="s">
        <v>507</v>
      </c>
      <c r="B312" s="14" t="s">
        <v>193</v>
      </c>
      <c r="C312" s="15" t="s">
        <v>508</v>
      </c>
      <c r="D312" s="16">
        <v>336</v>
      </c>
      <c r="E312" s="16">
        <v>18.899999999999999</v>
      </c>
      <c r="F312" s="16">
        <f t="shared" si="129"/>
        <v>6350.4</v>
      </c>
      <c r="G312" s="16">
        <f t="shared" si="130"/>
        <v>336</v>
      </c>
      <c r="H312" s="54"/>
      <c r="I312" s="16">
        <f t="shared" si="131"/>
        <v>0</v>
      </c>
      <c r="J312" s="49" t="str">
        <f t="shared" si="104"/>
        <v/>
      </c>
    </row>
    <row r="313" spans="1:10" x14ac:dyDescent="0.3">
      <c r="A313" s="13" t="s">
        <v>509</v>
      </c>
      <c r="B313" s="14" t="s">
        <v>193</v>
      </c>
      <c r="C313" s="15" t="s">
        <v>510</v>
      </c>
      <c r="D313" s="16">
        <v>1</v>
      </c>
      <c r="E313" s="16">
        <v>57.81</v>
      </c>
      <c r="F313" s="16">
        <f t="shared" si="129"/>
        <v>57.81</v>
      </c>
      <c r="G313" s="16">
        <f t="shared" si="130"/>
        <v>1</v>
      </c>
      <c r="H313" s="54"/>
      <c r="I313" s="16">
        <f t="shared" si="131"/>
        <v>0</v>
      </c>
      <c r="J313" s="49" t="str">
        <f t="shared" si="104"/>
        <v/>
      </c>
    </row>
    <row r="314" spans="1:10" x14ac:dyDescent="0.3">
      <c r="A314" s="13" t="s">
        <v>511</v>
      </c>
      <c r="B314" s="14" t="s">
        <v>193</v>
      </c>
      <c r="C314" s="15" t="s">
        <v>512</v>
      </c>
      <c r="D314" s="16">
        <v>168</v>
      </c>
      <c r="E314" s="16">
        <v>20.239999999999998</v>
      </c>
      <c r="F314" s="16">
        <f t="shared" si="129"/>
        <v>3400.32</v>
      </c>
      <c r="G314" s="16">
        <f t="shared" si="130"/>
        <v>168</v>
      </c>
      <c r="H314" s="54"/>
      <c r="I314" s="16">
        <f t="shared" si="131"/>
        <v>0</v>
      </c>
      <c r="J314" s="49" t="str">
        <f t="shared" si="104"/>
        <v/>
      </c>
    </row>
    <row r="315" spans="1:10" x14ac:dyDescent="0.3">
      <c r="A315" s="17"/>
      <c r="B315" s="17"/>
      <c r="C315" s="18" t="s">
        <v>513</v>
      </c>
      <c r="D315" s="16">
        <v>1</v>
      </c>
      <c r="E315" s="19">
        <f>SUM(F310:F314)</f>
        <v>16498.53</v>
      </c>
      <c r="F315" s="19">
        <f t="shared" si="129"/>
        <v>16498.53</v>
      </c>
      <c r="G315" s="16">
        <f t="shared" si="130"/>
        <v>1</v>
      </c>
      <c r="H315" s="19">
        <f>SUM(I310:I314)</f>
        <v>0</v>
      </c>
      <c r="I315" s="19">
        <f t="shared" si="131"/>
        <v>0</v>
      </c>
      <c r="J315" s="49" t="str">
        <f t="shared" si="104"/>
        <v/>
      </c>
    </row>
    <row r="316" spans="1:10" x14ac:dyDescent="0.3">
      <c r="A316" s="23" t="s">
        <v>514</v>
      </c>
      <c r="B316" s="23" t="s">
        <v>5</v>
      </c>
      <c r="C316" s="24" t="s">
        <v>515</v>
      </c>
      <c r="D316" s="25">
        <f t="shared" ref="D316:I316" si="132">D322</f>
        <v>1</v>
      </c>
      <c r="E316" s="25">
        <f t="shared" si="132"/>
        <v>9059.73</v>
      </c>
      <c r="F316" s="25">
        <f t="shared" si="132"/>
        <v>9059.73</v>
      </c>
      <c r="G316" s="25">
        <f t="shared" si="132"/>
        <v>1</v>
      </c>
      <c r="H316" s="25">
        <f t="shared" si="132"/>
        <v>0</v>
      </c>
      <c r="I316" s="25">
        <f t="shared" si="132"/>
        <v>0</v>
      </c>
      <c r="J316" s="49" t="str">
        <f t="shared" si="104"/>
        <v/>
      </c>
    </row>
    <row r="317" spans="1:10" x14ac:dyDescent="0.3">
      <c r="A317" s="13" t="s">
        <v>516</v>
      </c>
      <c r="B317" s="14" t="s">
        <v>22</v>
      </c>
      <c r="C317" s="15" t="s">
        <v>517</v>
      </c>
      <c r="D317" s="16">
        <v>600</v>
      </c>
      <c r="E317" s="16">
        <v>5.94</v>
      </c>
      <c r="F317" s="16">
        <f t="shared" ref="F317:F322" si="133">ROUND(D317*E317,2)</f>
        <v>3564</v>
      </c>
      <c r="G317" s="16">
        <f t="shared" ref="G317:G322" si="134">D317</f>
        <v>600</v>
      </c>
      <c r="H317" s="54"/>
      <c r="I317" s="16">
        <f t="shared" ref="I317:I322" si="135">ROUND(G317*H317,2)</f>
        <v>0</v>
      </c>
      <c r="J317" s="49" t="str">
        <f t="shared" si="104"/>
        <v/>
      </c>
    </row>
    <row r="318" spans="1:10" x14ac:dyDescent="0.3">
      <c r="A318" s="13" t="s">
        <v>518</v>
      </c>
      <c r="B318" s="14" t="s">
        <v>22</v>
      </c>
      <c r="C318" s="15" t="s">
        <v>506</v>
      </c>
      <c r="D318" s="16">
        <v>600</v>
      </c>
      <c r="E318" s="16">
        <v>3.22</v>
      </c>
      <c r="F318" s="16">
        <f t="shared" si="133"/>
        <v>1932</v>
      </c>
      <c r="G318" s="16">
        <f t="shared" si="134"/>
        <v>600</v>
      </c>
      <c r="H318" s="54"/>
      <c r="I318" s="16">
        <f t="shared" si="135"/>
        <v>0</v>
      </c>
      <c r="J318" s="49" t="str">
        <f t="shared" si="104"/>
        <v/>
      </c>
    </row>
    <row r="319" spans="1:10" x14ac:dyDescent="0.3">
      <c r="A319" s="13" t="s">
        <v>519</v>
      </c>
      <c r="B319" s="14" t="s">
        <v>193</v>
      </c>
      <c r="C319" s="15" t="s">
        <v>508</v>
      </c>
      <c r="D319" s="16">
        <v>128</v>
      </c>
      <c r="E319" s="16">
        <v>17.27</v>
      </c>
      <c r="F319" s="16">
        <f t="shared" si="133"/>
        <v>2210.56</v>
      </c>
      <c r="G319" s="16">
        <f t="shared" si="134"/>
        <v>128</v>
      </c>
      <c r="H319" s="54"/>
      <c r="I319" s="16">
        <f t="shared" si="135"/>
        <v>0</v>
      </c>
      <c r="J319" s="49" t="str">
        <f t="shared" si="104"/>
        <v/>
      </c>
    </row>
    <row r="320" spans="1:10" x14ac:dyDescent="0.3">
      <c r="A320" s="13" t="s">
        <v>520</v>
      </c>
      <c r="B320" s="14" t="s">
        <v>193</v>
      </c>
      <c r="C320" s="15" t="s">
        <v>521</v>
      </c>
      <c r="D320" s="16">
        <v>1</v>
      </c>
      <c r="E320" s="16">
        <v>57.81</v>
      </c>
      <c r="F320" s="16">
        <f t="shared" si="133"/>
        <v>57.81</v>
      </c>
      <c r="G320" s="16">
        <f t="shared" si="134"/>
        <v>1</v>
      </c>
      <c r="H320" s="54"/>
      <c r="I320" s="16">
        <f t="shared" si="135"/>
        <v>0</v>
      </c>
      <c r="J320" s="49" t="str">
        <f t="shared" si="104"/>
        <v/>
      </c>
    </row>
    <row r="321" spans="1:10" x14ac:dyDescent="0.3">
      <c r="A321" s="13" t="s">
        <v>522</v>
      </c>
      <c r="B321" s="14" t="s">
        <v>193</v>
      </c>
      <c r="C321" s="15" t="s">
        <v>512</v>
      </c>
      <c r="D321" s="16">
        <v>64</v>
      </c>
      <c r="E321" s="16">
        <v>20.239999999999998</v>
      </c>
      <c r="F321" s="16">
        <f t="shared" si="133"/>
        <v>1295.3599999999999</v>
      </c>
      <c r="G321" s="16">
        <f t="shared" si="134"/>
        <v>64</v>
      </c>
      <c r="H321" s="54"/>
      <c r="I321" s="16">
        <f t="shared" si="135"/>
        <v>0</v>
      </c>
      <c r="J321" s="49" t="str">
        <f t="shared" si="104"/>
        <v/>
      </c>
    </row>
    <row r="322" spans="1:10" x14ac:dyDescent="0.3">
      <c r="A322" s="17"/>
      <c r="B322" s="17"/>
      <c r="C322" s="18" t="s">
        <v>523</v>
      </c>
      <c r="D322" s="16">
        <v>1</v>
      </c>
      <c r="E322" s="19">
        <f>SUM(F317:F321)</f>
        <v>9059.73</v>
      </c>
      <c r="F322" s="19">
        <f t="shared" si="133"/>
        <v>9059.73</v>
      </c>
      <c r="G322" s="16">
        <f t="shared" si="134"/>
        <v>1</v>
      </c>
      <c r="H322" s="19">
        <f>SUM(I317:I321)</f>
        <v>0</v>
      </c>
      <c r="I322" s="19">
        <f t="shared" si="135"/>
        <v>0</v>
      </c>
      <c r="J322" s="49" t="str">
        <f t="shared" si="104"/>
        <v/>
      </c>
    </row>
    <row r="323" spans="1:10" x14ac:dyDescent="0.3">
      <c r="A323" s="23" t="s">
        <v>524</v>
      </c>
      <c r="B323" s="23" t="s">
        <v>5</v>
      </c>
      <c r="C323" s="24" t="s">
        <v>525</v>
      </c>
      <c r="D323" s="25">
        <f t="shared" ref="D323:I323" si="136">D329</f>
        <v>1</v>
      </c>
      <c r="E323" s="25">
        <f t="shared" si="136"/>
        <v>5956.77</v>
      </c>
      <c r="F323" s="25">
        <f t="shared" si="136"/>
        <v>5956.77</v>
      </c>
      <c r="G323" s="25">
        <f t="shared" si="136"/>
        <v>1</v>
      </c>
      <c r="H323" s="25">
        <f t="shared" si="136"/>
        <v>0</v>
      </c>
      <c r="I323" s="25">
        <f t="shared" si="136"/>
        <v>0</v>
      </c>
      <c r="J323" s="49" t="str">
        <f t="shared" si="104"/>
        <v/>
      </c>
    </row>
    <row r="324" spans="1:10" x14ac:dyDescent="0.3">
      <c r="A324" s="13" t="s">
        <v>526</v>
      </c>
      <c r="B324" s="14" t="s">
        <v>22</v>
      </c>
      <c r="C324" s="15" t="s">
        <v>527</v>
      </c>
      <c r="D324" s="16">
        <v>600</v>
      </c>
      <c r="E324" s="16">
        <v>4.0199999999999996</v>
      </c>
      <c r="F324" s="16">
        <f t="shared" ref="F324:F329" si="137">ROUND(D324*E324,2)</f>
        <v>2412</v>
      </c>
      <c r="G324" s="16">
        <f t="shared" ref="G324:G329" si="138">D324</f>
        <v>600</v>
      </c>
      <c r="H324" s="54"/>
      <c r="I324" s="16">
        <f t="shared" ref="I324:I329" si="139">ROUND(G324*H324,2)</f>
        <v>0</v>
      </c>
      <c r="J324" s="49" t="str">
        <f t="shared" si="104"/>
        <v/>
      </c>
    </row>
    <row r="325" spans="1:10" x14ac:dyDescent="0.3">
      <c r="A325" s="13" t="s">
        <v>528</v>
      </c>
      <c r="B325" s="14" t="s">
        <v>22</v>
      </c>
      <c r="C325" s="15" t="s">
        <v>529</v>
      </c>
      <c r="D325" s="16">
        <v>600</v>
      </c>
      <c r="E325" s="16">
        <v>2.89</v>
      </c>
      <c r="F325" s="16">
        <f t="shared" si="137"/>
        <v>1734</v>
      </c>
      <c r="G325" s="16">
        <f t="shared" si="138"/>
        <v>600</v>
      </c>
      <c r="H325" s="54"/>
      <c r="I325" s="16">
        <f t="shared" si="139"/>
        <v>0</v>
      </c>
      <c r="J325" s="49" t="str">
        <f t="shared" ref="J325:J388" si="140">IF(AND(H325&lt;&gt;"",H325&gt;E325),"VALOR MAYOR DEL PERMITIDO","")</f>
        <v/>
      </c>
    </row>
    <row r="326" spans="1:10" x14ac:dyDescent="0.3">
      <c r="A326" s="13" t="s">
        <v>530</v>
      </c>
      <c r="B326" s="14" t="s">
        <v>193</v>
      </c>
      <c r="C326" s="15" t="s">
        <v>508</v>
      </c>
      <c r="D326" s="16">
        <v>64</v>
      </c>
      <c r="E326" s="16">
        <v>17.27</v>
      </c>
      <c r="F326" s="16">
        <f t="shared" si="137"/>
        <v>1105.28</v>
      </c>
      <c r="G326" s="16">
        <f t="shared" si="138"/>
        <v>64</v>
      </c>
      <c r="H326" s="54"/>
      <c r="I326" s="16">
        <f t="shared" si="139"/>
        <v>0</v>
      </c>
      <c r="J326" s="49" t="str">
        <f t="shared" si="140"/>
        <v/>
      </c>
    </row>
    <row r="327" spans="1:10" x14ac:dyDescent="0.3">
      <c r="A327" s="13" t="s">
        <v>531</v>
      </c>
      <c r="B327" s="14" t="s">
        <v>193</v>
      </c>
      <c r="C327" s="15" t="s">
        <v>532</v>
      </c>
      <c r="D327" s="16">
        <v>1</v>
      </c>
      <c r="E327" s="16">
        <v>57.81</v>
      </c>
      <c r="F327" s="16">
        <f t="shared" si="137"/>
        <v>57.81</v>
      </c>
      <c r="G327" s="16">
        <f t="shared" si="138"/>
        <v>1</v>
      </c>
      <c r="H327" s="54"/>
      <c r="I327" s="16">
        <f t="shared" si="139"/>
        <v>0</v>
      </c>
      <c r="J327" s="49" t="str">
        <f t="shared" si="140"/>
        <v/>
      </c>
    </row>
    <row r="328" spans="1:10" x14ac:dyDescent="0.3">
      <c r="A328" s="13" t="s">
        <v>533</v>
      </c>
      <c r="B328" s="14" t="s">
        <v>193</v>
      </c>
      <c r="C328" s="15" t="s">
        <v>512</v>
      </c>
      <c r="D328" s="16">
        <v>32</v>
      </c>
      <c r="E328" s="16">
        <v>20.239999999999998</v>
      </c>
      <c r="F328" s="16">
        <f t="shared" si="137"/>
        <v>647.67999999999995</v>
      </c>
      <c r="G328" s="16">
        <f t="shared" si="138"/>
        <v>32</v>
      </c>
      <c r="H328" s="54"/>
      <c r="I328" s="16">
        <f t="shared" si="139"/>
        <v>0</v>
      </c>
      <c r="J328" s="49" t="str">
        <f t="shared" si="140"/>
        <v/>
      </c>
    </row>
    <row r="329" spans="1:10" x14ac:dyDescent="0.3">
      <c r="A329" s="17"/>
      <c r="B329" s="17"/>
      <c r="C329" s="18" t="s">
        <v>534</v>
      </c>
      <c r="D329" s="16">
        <v>1</v>
      </c>
      <c r="E329" s="19">
        <f>SUM(F324:F328)</f>
        <v>5956.77</v>
      </c>
      <c r="F329" s="19">
        <f t="shared" si="137"/>
        <v>5956.77</v>
      </c>
      <c r="G329" s="16">
        <f t="shared" si="138"/>
        <v>1</v>
      </c>
      <c r="H329" s="19">
        <f>SUM(I324:I328)</f>
        <v>0</v>
      </c>
      <c r="I329" s="19">
        <f t="shared" si="139"/>
        <v>0</v>
      </c>
      <c r="J329" s="49" t="str">
        <f t="shared" si="140"/>
        <v/>
      </c>
    </row>
    <row r="330" spans="1:10" x14ac:dyDescent="0.3">
      <c r="A330" s="23" t="s">
        <v>535</v>
      </c>
      <c r="B330" s="23" t="s">
        <v>5</v>
      </c>
      <c r="C330" s="24" t="s">
        <v>536</v>
      </c>
      <c r="D330" s="25">
        <f t="shared" ref="D330:I330" si="141">D336</f>
        <v>1</v>
      </c>
      <c r="E330" s="25">
        <f t="shared" si="141"/>
        <v>4312.05</v>
      </c>
      <c r="F330" s="25">
        <f t="shared" si="141"/>
        <v>4312.05</v>
      </c>
      <c r="G330" s="25">
        <f t="shared" si="141"/>
        <v>1</v>
      </c>
      <c r="H330" s="25">
        <f t="shared" si="141"/>
        <v>0</v>
      </c>
      <c r="I330" s="25">
        <f t="shared" si="141"/>
        <v>0</v>
      </c>
      <c r="J330" s="49" t="str">
        <f t="shared" si="140"/>
        <v/>
      </c>
    </row>
    <row r="331" spans="1:10" x14ac:dyDescent="0.3">
      <c r="A331" s="13" t="s">
        <v>537</v>
      </c>
      <c r="B331" s="14" t="s">
        <v>538</v>
      </c>
      <c r="C331" s="15" t="s">
        <v>539</v>
      </c>
      <c r="D331" s="16">
        <v>600</v>
      </c>
      <c r="E331" s="16">
        <v>3.47</v>
      </c>
      <c r="F331" s="16">
        <f t="shared" ref="F331:F336" si="142">ROUND(D331*E331,2)</f>
        <v>2082</v>
      </c>
      <c r="G331" s="16">
        <f t="shared" ref="G331:G336" si="143">D331</f>
        <v>600</v>
      </c>
      <c r="H331" s="54"/>
      <c r="I331" s="16">
        <f t="shared" ref="I331:I336" si="144">ROUND(G331*H331,2)</f>
        <v>0</v>
      </c>
      <c r="J331" s="49" t="str">
        <f t="shared" si="140"/>
        <v/>
      </c>
    </row>
    <row r="332" spans="1:10" x14ac:dyDescent="0.3">
      <c r="A332" s="13" t="s">
        <v>540</v>
      </c>
      <c r="B332" s="14" t="s">
        <v>22</v>
      </c>
      <c r="C332" s="15" t="s">
        <v>541</v>
      </c>
      <c r="D332" s="16">
        <v>600</v>
      </c>
      <c r="E332" s="16">
        <v>2.89</v>
      </c>
      <c r="F332" s="16">
        <f t="shared" si="142"/>
        <v>1734</v>
      </c>
      <c r="G332" s="16">
        <f t="shared" si="143"/>
        <v>600</v>
      </c>
      <c r="H332" s="54"/>
      <c r="I332" s="16">
        <f t="shared" si="144"/>
        <v>0</v>
      </c>
      <c r="J332" s="49" t="str">
        <f t="shared" si="140"/>
        <v/>
      </c>
    </row>
    <row r="333" spans="1:10" x14ac:dyDescent="0.3">
      <c r="A333" s="13" t="s">
        <v>542</v>
      </c>
      <c r="B333" s="14" t="s">
        <v>193</v>
      </c>
      <c r="C333" s="15" t="s">
        <v>508</v>
      </c>
      <c r="D333" s="16">
        <v>16</v>
      </c>
      <c r="E333" s="16">
        <v>17.27</v>
      </c>
      <c r="F333" s="16">
        <f t="shared" si="142"/>
        <v>276.32</v>
      </c>
      <c r="G333" s="16">
        <f t="shared" si="143"/>
        <v>16</v>
      </c>
      <c r="H333" s="54"/>
      <c r="I333" s="16">
        <f t="shared" si="144"/>
        <v>0</v>
      </c>
      <c r="J333" s="49" t="str">
        <f t="shared" si="140"/>
        <v/>
      </c>
    </row>
    <row r="334" spans="1:10" x14ac:dyDescent="0.3">
      <c r="A334" s="13" t="s">
        <v>543</v>
      </c>
      <c r="B334" s="14" t="s">
        <v>193</v>
      </c>
      <c r="C334" s="15" t="s">
        <v>544</v>
      </c>
      <c r="D334" s="16">
        <v>1</v>
      </c>
      <c r="E334" s="16">
        <v>57.81</v>
      </c>
      <c r="F334" s="16">
        <f t="shared" si="142"/>
        <v>57.81</v>
      </c>
      <c r="G334" s="16">
        <f t="shared" si="143"/>
        <v>1</v>
      </c>
      <c r="H334" s="54"/>
      <c r="I334" s="16">
        <f t="shared" si="144"/>
        <v>0</v>
      </c>
      <c r="J334" s="49" t="str">
        <f t="shared" si="140"/>
        <v/>
      </c>
    </row>
    <row r="335" spans="1:10" x14ac:dyDescent="0.3">
      <c r="A335" s="13" t="s">
        <v>545</v>
      </c>
      <c r="B335" s="14" t="s">
        <v>193</v>
      </c>
      <c r="C335" s="15" t="s">
        <v>512</v>
      </c>
      <c r="D335" s="16">
        <v>8</v>
      </c>
      <c r="E335" s="16">
        <v>20.239999999999998</v>
      </c>
      <c r="F335" s="16">
        <f t="shared" si="142"/>
        <v>161.91999999999999</v>
      </c>
      <c r="G335" s="16">
        <f t="shared" si="143"/>
        <v>8</v>
      </c>
      <c r="H335" s="54"/>
      <c r="I335" s="16">
        <f t="shared" si="144"/>
        <v>0</v>
      </c>
      <c r="J335" s="49" t="str">
        <f t="shared" si="140"/>
        <v/>
      </c>
    </row>
    <row r="336" spans="1:10" x14ac:dyDescent="0.3">
      <c r="A336" s="17"/>
      <c r="B336" s="17"/>
      <c r="C336" s="18" t="s">
        <v>546</v>
      </c>
      <c r="D336" s="16">
        <v>1</v>
      </c>
      <c r="E336" s="19">
        <f>SUM(F331:F335)</f>
        <v>4312.05</v>
      </c>
      <c r="F336" s="19">
        <f t="shared" si="142"/>
        <v>4312.05</v>
      </c>
      <c r="G336" s="16">
        <f t="shared" si="143"/>
        <v>1</v>
      </c>
      <c r="H336" s="19">
        <f>SUM(I331:I335)</f>
        <v>0</v>
      </c>
      <c r="I336" s="19">
        <f t="shared" si="144"/>
        <v>0</v>
      </c>
      <c r="J336" s="49" t="str">
        <f t="shared" si="140"/>
        <v/>
      </c>
    </row>
    <row r="337" spans="1:10" x14ac:dyDescent="0.3">
      <c r="A337" s="23" t="s">
        <v>547</v>
      </c>
      <c r="B337" s="23" t="s">
        <v>5</v>
      </c>
      <c r="C337" s="24" t="s">
        <v>548</v>
      </c>
      <c r="D337" s="25">
        <f t="shared" ref="D337:I337" si="145">D343</f>
        <v>1</v>
      </c>
      <c r="E337" s="25">
        <f t="shared" si="145"/>
        <v>4972.29</v>
      </c>
      <c r="F337" s="25">
        <f t="shared" si="145"/>
        <v>4972.29</v>
      </c>
      <c r="G337" s="25">
        <f t="shared" si="145"/>
        <v>1</v>
      </c>
      <c r="H337" s="25">
        <f t="shared" si="145"/>
        <v>0</v>
      </c>
      <c r="I337" s="25">
        <f t="shared" si="145"/>
        <v>0</v>
      </c>
      <c r="J337" s="49" t="str">
        <f t="shared" si="140"/>
        <v/>
      </c>
    </row>
    <row r="338" spans="1:10" x14ac:dyDescent="0.3">
      <c r="A338" s="13" t="s">
        <v>549</v>
      </c>
      <c r="B338" s="14" t="s">
        <v>22</v>
      </c>
      <c r="C338" s="15" t="s">
        <v>550</v>
      </c>
      <c r="D338" s="16">
        <v>600</v>
      </c>
      <c r="E338" s="16">
        <v>3.84</v>
      </c>
      <c r="F338" s="16">
        <f t="shared" ref="F338:F343" si="146">ROUND(D338*E338,2)</f>
        <v>2304</v>
      </c>
      <c r="G338" s="16">
        <f t="shared" ref="G338:G343" si="147">D338</f>
        <v>600</v>
      </c>
      <c r="H338" s="54"/>
      <c r="I338" s="16">
        <f t="shared" ref="I338:I343" si="148">ROUND(G338*H338,2)</f>
        <v>0</v>
      </c>
      <c r="J338" s="49" t="str">
        <f t="shared" si="140"/>
        <v/>
      </c>
    </row>
    <row r="339" spans="1:10" x14ac:dyDescent="0.3">
      <c r="A339" s="13" t="s">
        <v>551</v>
      </c>
      <c r="B339" s="14" t="s">
        <v>22</v>
      </c>
      <c r="C339" s="15" t="s">
        <v>506</v>
      </c>
      <c r="D339" s="16">
        <v>600</v>
      </c>
      <c r="E339" s="16">
        <v>2.89</v>
      </c>
      <c r="F339" s="16">
        <f t="shared" si="146"/>
        <v>1734</v>
      </c>
      <c r="G339" s="16">
        <f t="shared" si="147"/>
        <v>600</v>
      </c>
      <c r="H339" s="54"/>
      <c r="I339" s="16">
        <f t="shared" si="148"/>
        <v>0</v>
      </c>
      <c r="J339" s="49" t="str">
        <f t="shared" si="140"/>
        <v/>
      </c>
    </row>
    <row r="340" spans="1:10" x14ac:dyDescent="0.3">
      <c r="A340" s="13" t="s">
        <v>552</v>
      </c>
      <c r="B340" s="14" t="s">
        <v>193</v>
      </c>
      <c r="C340" s="15" t="s">
        <v>508</v>
      </c>
      <c r="D340" s="16">
        <v>32</v>
      </c>
      <c r="E340" s="16">
        <v>17.27</v>
      </c>
      <c r="F340" s="16">
        <f t="shared" si="146"/>
        <v>552.64</v>
      </c>
      <c r="G340" s="16">
        <f t="shared" si="147"/>
        <v>32</v>
      </c>
      <c r="H340" s="54"/>
      <c r="I340" s="16">
        <f t="shared" si="148"/>
        <v>0</v>
      </c>
      <c r="J340" s="49" t="str">
        <f t="shared" si="140"/>
        <v/>
      </c>
    </row>
    <row r="341" spans="1:10" x14ac:dyDescent="0.3">
      <c r="A341" s="13" t="s">
        <v>553</v>
      </c>
      <c r="B341" s="14" t="s">
        <v>193</v>
      </c>
      <c r="C341" s="15" t="s">
        <v>554</v>
      </c>
      <c r="D341" s="16">
        <v>1</v>
      </c>
      <c r="E341" s="16">
        <v>57.81</v>
      </c>
      <c r="F341" s="16">
        <f t="shared" si="146"/>
        <v>57.81</v>
      </c>
      <c r="G341" s="16">
        <f t="shared" si="147"/>
        <v>1</v>
      </c>
      <c r="H341" s="54"/>
      <c r="I341" s="16">
        <f t="shared" si="148"/>
        <v>0</v>
      </c>
      <c r="J341" s="49" t="str">
        <f t="shared" si="140"/>
        <v/>
      </c>
    </row>
    <row r="342" spans="1:10" x14ac:dyDescent="0.3">
      <c r="A342" s="13" t="s">
        <v>545</v>
      </c>
      <c r="B342" s="14" t="s">
        <v>193</v>
      </c>
      <c r="C342" s="15" t="s">
        <v>512</v>
      </c>
      <c r="D342" s="16">
        <v>16</v>
      </c>
      <c r="E342" s="16">
        <v>20.239999999999998</v>
      </c>
      <c r="F342" s="16">
        <f t="shared" si="146"/>
        <v>323.83999999999997</v>
      </c>
      <c r="G342" s="16">
        <f t="shared" si="147"/>
        <v>16</v>
      </c>
      <c r="H342" s="54"/>
      <c r="I342" s="16">
        <f t="shared" si="148"/>
        <v>0</v>
      </c>
      <c r="J342" s="49" t="str">
        <f t="shared" si="140"/>
        <v/>
      </c>
    </row>
    <row r="343" spans="1:10" x14ac:dyDescent="0.3">
      <c r="A343" s="17"/>
      <c r="B343" s="17"/>
      <c r="C343" s="18" t="s">
        <v>555</v>
      </c>
      <c r="D343" s="16">
        <v>1</v>
      </c>
      <c r="E343" s="19">
        <f>SUM(F338:F342)</f>
        <v>4972.29</v>
      </c>
      <c r="F343" s="19">
        <f t="shared" si="146"/>
        <v>4972.29</v>
      </c>
      <c r="G343" s="16">
        <f t="shared" si="147"/>
        <v>1</v>
      </c>
      <c r="H343" s="19">
        <f>SUM(I338:I342)</f>
        <v>0</v>
      </c>
      <c r="I343" s="19">
        <f t="shared" si="148"/>
        <v>0</v>
      </c>
      <c r="J343" s="49" t="str">
        <f t="shared" si="140"/>
        <v/>
      </c>
    </row>
    <row r="344" spans="1:10" x14ac:dyDescent="0.3">
      <c r="A344" s="17"/>
      <c r="B344" s="17"/>
      <c r="C344" s="18" t="s">
        <v>556</v>
      </c>
      <c r="D344" s="16">
        <v>1</v>
      </c>
      <c r="E344" s="19">
        <f>F309+F316+F323+F330+F337</f>
        <v>40799.370000000003</v>
      </c>
      <c r="F344" s="19">
        <f>ROUND(D344*E344,2)</f>
        <v>40799.370000000003</v>
      </c>
      <c r="G344" s="16">
        <v>1</v>
      </c>
      <c r="H344" s="19">
        <f>I309+I316+I323+I330+I337</f>
        <v>0</v>
      </c>
      <c r="I344" s="19">
        <f>ROUND(G344*H344,2)</f>
        <v>0</v>
      </c>
      <c r="J344" s="49" t="str">
        <f t="shared" si="140"/>
        <v/>
      </c>
    </row>
    <row r="345" spans="1:10" x14ac:dyDescent="0.3">
      <c r="A345" s="20" t="s">
        <v>557</v>
      </c>
      <c r="B345" s="20" t="s">
        <v>5</v>
      </c>
      <c r="C345" s="21" t="s">
        <v>558</v>
      </c>
      <c r="D345" s="22">
        <f t="shared" ref="D345:I345" si="149">D370</f>
        <v>1</v>
      </c>
      <c r="E345" s="22">
        <f t="shared" si="149"/>
        <v>12096.68</v>
      </c>
      <c r="F345" s="22">
        <f t="shared" si="149"/>
        <v>12096.68</v>
      </c>
      <c r="G345" s="22">
        <f t="shared" si="149"/>
        <v>1</v>
      </c>
      <c r="H345" s="22">
        <f t="shared" si="149"/>
        <v>0</v>
      </c>
      <c r="I345" s="22">
        <f t="shared" si="149"/>
        <v>0</v>
      </c>
      <c r="J345" s="49" t="str">
        <f t="shared" si="140"/>
        <v/>
      </c>
    </row>
    <row r="346" spans="1:10" x14ac:dyDescent="0.3">
      <c r="A346" s="23" t="s">
        <v>559</v>
      </c>
      <c r="B346" s="23" t="s">
        <v>5</v>
      </c>
      <c r="C346" s="24" t="s">
        <v>502</v>
      </c>
      <c r="D346" s="25">
        <f t="shared" ref="D346:I346" si="150">D349</f>
        <v>1</v>
      </c>
      <c r="E346" s="25">
        <f t="shared" si="150"/>
        <v>6429.7</v>
      </c>
      <c r="F346" s="25">
        <f t="shared" si="150"/>
        <v>6429.7</v>
      </c>
      <c r="G346" s="25">
        <f t="shared" si="150"/>
        <v>1</v>
      </c>
      <c r="H346" s="25">
        <f t="shared" si="150"/>
        <v>0</v>
      </c>
      <c r="I346" s="25">
        <f t="shared" si="150"/>
        <v>0</v>
      </c>
      <c r="J346" s="49" t="str">
        <f t="shared" si="140"/>
        <v/>
      </c>
    </row>
    <row r="347" spans="1:10" x14ac:dyDescent="0.3">
      <c r="A347" s="13" t="s">
        <v>507</v>
      </c>
      <c r="B347" s="14" t="s">
        <v>193</v>
      </c>
      <c r="C347" s="15" t="s">
        <v>508</v>
      </c>
      <c r="D347" s="16">
        <v>336</v>
      </c>
      <c r="E347" s="16">
        <v>18.899999999999999</v>
      </c>
      <c r="F347" s="16">
        <f>ROUND(D347*E347,2)</f>
        <v>6350.4</v>
      </c>
      <c r="G347" s="16">
        <f t="shared" ref="G347:G349" si="151">D347</f>
        <v>336</v>
      </c>
      <c r="H347" s="54"/>
      <c r="I347" s="16">
        <f>ROUND(G347*H347,2)</f>
        <v>0</v>
      </c>
      <c r="J347" s="49" t="str">
        <f t="shared" si="140"/>
        <v/>
      </c>
    </row>
    <row r="348" spans="1:10" x14ac:dyDescent="0.3">
      <c r="A348" s="13" t="s">
        <v>503</v>
      </c>
      <c r="B348" s="14" t="s">
        <v>22</v>
      </c>
      <c r="C348" s="15" t="s">
        <v>504</v>
      </c>
      <c r="D348" s="16">
        <v>10</v>
      </c>
      <c r="E348" s="16">
        <v>7.93</v>
      </c>
      <c r="F348" s="16">
        <f>ROUND(D348*E348,2)</f>
        <v>79.3</v>
      </c>
      <c r="G348" s="16">
        <f t="shared" si="151"/>
        <v>10</v>
      </c>
      <c r="H348" s="54"/>
      <c r="I348" s="16">
        <f>ROUND(G348*H348,2)</f>
        <v>0</v>
      </c>
      <c r="J348" s="49" t="str">
        <f t="shared" si="140"/>
        <v/>
      </c>
    </row>
    <row r="349" spans="1:10" x14ac:dyDescent="0.3">
      <c r="A349" s="17"/>
      <c r="B349" s="17"/>
      <c r="C349" s="18" t="s">
        <v>560</v>
      </c>
      <c r="D349" s="16">
        <v>1</v>
      </c>
      <c r="E349" s="19">
        <f>SUM(F347:F348)</f>
        <v>6429.7</v>
      </c>
      <c r="F349" s="19">
        <f>ROUND(D349*E349,2)</f>
        <v>6429.7</v>
      </c>
      <c r="G349" s="16">
        <f t="shared" si="151"/>
        <v>1</v>
      </c>
      <c r="H349" s="19">
        <f>SUM(I347:I348)</f>
        <v>0</v>
      </c>
      <c r="I349" s="19">
        <f>ROUND(G349*H349,2)</f>
        <v>0</v>
      </c>
      <c r="J349" s="49" t="str">
        <f t="shared" si="140"/>
        <v/>
      </c>
    </row>
    <row r="350" spans="1:10" x14ac:dyDescent="0.3">
      <c r="A350" s="23" t="s">
        <v>561</v>
      </c>
      <c r="B350" s="23" t="s">
        <v>5</v>
      </c>
      <c r="C350" s="24" t="s">
        <v>515</v>
      </c>
      <c r="D350" s="25">
        <f t="shared" ref="D350:I350" si="152">D354</f>
        <v>1</v>
      </c>
      <c r="E350" s="25">
        <f t="shared" si="152"/>
        <v>2551.92</v>
      </c>
      <c r="F350" s="25">
        <f t="shared" si="152"/>
        <v>2551.92</v>
      </c>
      <c r="G350" s="25">
        <f t="shared" si="152"/>
        <v>1</v>
      </c>
      <c r="H350" s="25">
        <f t="shared" si="152"/>
        <v>0</v>
      </c>
      <c r="I350" s="25">
        <f t="shared" si="152"/>
        <v>0</v>
      </c>
      <c r="J350" s="49" t="str">
        <f t="shared" si="140"/>
        <v/>
      </c>
    </row>
    <row r="351" spans="1:10" x14ac:dyDescent="0.3">
      <c r="A351" s="13" t="s">
        <v>519</v>
      </c>
      <c r="B351" s="14" t="s">
        <v>193</v>
      </c>
      <c r="C351" s="15" t="s">
        <v>508</v>
      </c>
      <c r="D351" s="16">
        <v>128</v>
      </c>
      <c r="E351" s="16">
        <v>17.27</v>
      </c>
      <c r="F351" s="16">
        <f>ROUND(D351*E351,2)</f>
        <v>2210.56</v>
      </c>
      <c r="G351" s="16">
        <f t="shared" ref="G351:G354" si="153">D351</f>
        <v>128</v>
      </c>
      <c r="H351" s="54"/>
      <c r="I351" s="16">
        <f>ROUND(G351*H351,2)</f>
        <v>0</v>
      </c>
      <c r="J351" s="49" t="str">
        <f t="shared" si="140"/>
        <v/>
      </c>
    </row>
    <row r="352" spans="1:10" x14ac:dyDescent="0.3">
      <c r="A352" s="13" t="s">
        <v>516</v>
      </c>
      <c r="B352" s="14" t="s">
        <v>22</v>
      </c>
      <c r="C352" s="15" t="s">
        <v>517</v>
      </c>
      <c r="D352" s="16">
        <v>10</v>
      </c>
      <c r="E352" s="16">
        <v>5.94</v>
      </c>
      <c r="F352" s="16">
        <f>ROUND(D352*E352,2)</f>
        <v>59.4</v>
      </c>
      <c r="G352" s="16">
        <f t="shared" si="153"/>
        <v>10</v>
      </c>
      <c r="H352" s="54"/>
      <c r="I352" s="16">
        <f>ROUND(G352*H352,2)</f>
        <v>0</v>
      </c>
      <c r="J352" s="49" t="str">
        <f t="shared" si="140"/>
        <v/>
      </c>
    </row>
    <row r="353" spans="1:10" x14ac:dyDescent="0.3">
      <c r="A353" s="13" t="s">
        <v>562</v>
      </c>
      <c r="B353" s="14" t="s">
        <v>10</v>
      </c>
      <c r="C353" s="15" t="s">
        <v>563</v>
      </c>
      <c r="D353" s="16">
        <v>2</v>
      </c>
      <c r="E353" s="16">
        <v>140.97999999999999</v>
      </c>
      <c r="F353" s="16">
        <f>ROUND(D353*E353,2)</f>
        <v>281.95999999999998</v>
      </c>
      <c r="G353" s="16">
        <f t="shared" si="153"/>
        <v>2</v>
      </c>
      <c r="H353" s="54"/>
      <c r="I353" s="16">
        <f>ROUND(G353*H353,2)</f>
        <v>0</v>
      </c>
      <c r="J353" s="49" t="str">
        <f t="shared" si="140"/>
        <v/>
      </c>
    </row>
    <row r="354" spans="1:10" x14ac:dyDescent="0.3">
      <c r="A354" s="17"/>
      <c r="B354" s="17"/>
      <c r="C354" s="18" t="s">
        <v>564</v>
      </c>
      <c r="D354" s="16">
        <v>1</v>
      </c>
      <c r="E354" s="19">
        <f>SUM(F351:F353)</f>
        <v>2551.92</v>
      </c>
      <c r="F354" s="19">
        <f>ROUND(D354*E354,2)</f>
        <v>2551.92</v>
      </c>
      <c r="G354" s="16">
        <f t="shared" si="153"/>
        <v>1</v>
      </c>
      <c r="H354" s="19">
        <f>SUM(I351:I353)</f>
        <v>0</v>
      </c>
      <c r="I354" s="19">
        <f>ROUND(G354*H354,2)</f>
        <v>0</v>
      </c>
      <c r="J354" s="49" t="str">
        <f t="shared" si="140"/>
        <v/>
      </c>
    </row>
    <row r="355" spans="1:10" x14ac:dyDescent="0.3">
      <c r="A355" s="23" t="s">
        <v>565</v>
      </c>
      <c r="B355" s="23" t="s">
        <v>5</v>
      </c>
      <c r="C355" s="24" t="s">
        <v>525</v>
      </c>
      <c r="D355" s="25">
        <f t="shared" ref="D355:I355" si="154">D357</f>
        <v>1</v>
      </c>
      <c r="E355" s="25">
        <f t="shared" si="154"/>
        <v>1105.28</v>
      </c>
      <c r="F355" s="25">
        <f t="shared" si="154"/>
        <v>1105.28</v>
      </c>
      <c r="G355" s="25">
        <f t="shared" si="154"/>
        <v>1</v>
      </c>
      <c r="H355" s="25">
        <f t="shared" si="154"/>
        <v>0</v>
      </c>
      <c r="I355" s="25">
        <f t="shared" si="154"/>
        <v>0</v>
      </c>
      <c r="J355" s="49" t="str">
        <f t="shared" si="140"/>
        <v/>
      </c>
    </row>
    <row r="356" spans="1:10" x14ac:dyDescent="0.3">
      <c r="A356" s="13" t="s">
        <v>530</v>
      </c>
      <c r="B356" s="14" t="s">
        <v>193</v>
      </c>
      <c r="C356" s="15" t="s">
        <v>508</v>
      </c>
      <c r="D356" s="16">
        <v>64</v>
      </c>
      <c r="E356" s="16">
        <v>17.27</v>
      </c>
      <c r="F356" s="16">
        <f>ROUND(D356*E356,2)</f>
        <v>1105.28</v>
      </c>
      <c r="G356" s="16">
        <f t="shared" ref="G356:G357" si="155">D356</f>
        <v>64</v>
      </c>
      <c r="H356" s="54"/>
      <c r="I356" s="16">
        <f>ROUND(G356*H356,2)</f>
        <v>0</v>
      </c>
      <c r="J356" s="49" t="str">
        <f t="shared" si="140"/>
        <v/>
      </c>
    </row>
    <row r="357" spans="1:10" x14ac:dyDescent="0.3">
      <c r="A357" s="17"/>
      <c r="B357" s="17"/>
      <c r="C357" s="18" t="s">
        <v>566</v>
      </c>
      <c r="D357" s="16">
        <v>1</v>
      </c>
      <c r="E357" s="19">
        <f>F356</f>
        <v>1105.28</v>
      </c>
      <c r="F357" s="19">
        <f>ROUND(D357*E357,2)</f>
        <v>1105.28</v>
      </c>
      <c r="G357" s="16">
        <f t="shared" si="155"/>
        <v>1</v>
      </c>
      <c r="H357" s="19">
        <f>I356</f>
        <v>0</v>
      </c>
      <c r="I357" s="19">
        <f>ROUND(G357*H357,2)</f>
        <v>0</v>
      </c>
      <c r="J357" s="49" t="str">
        <f t="shared" si="140"/>
        <v/>
      </c>
    </row>
    <row r="358" spans="1:10" x14ac:dyDescent="0.3">
      <c r="A358" s="23" t="s">
        <v>567</v>
      </c>
      <c r="B358" s="23" t="s">
        <v>5</v>
      </c>
      <c r="C358" s="24" t="s">
        <v>548</v>
      </c>
      <c r="D358" s="25">
        <f t="shared" ref="D358:I358" si="156">D360</f>
        <v>1</v>
      </c>
      <c r="E358" s="25">
        <f t="shared" si="156"/>
        <v>552.64</v>
      </c>
      <c r="F358" s="25">
        <f t="shared" si="156"/>
        <v>552.64</v>
      </c>
      <c r="G358" s="25">
        <f t="shared" si="156"/>
        <v>1</v>
      </c>
      <c r="H358" s="25">
        <f t="shared" si="156"/>
        <v>0</v>
      </c>
      <c r="I358" s="25">
        <f t="shared" si="156"/>
        <v>0</v>
      </c>
      <c r="J358" s="49" t="str">
        <f t="shared" si="140"/>
        <v/>
      </c>
    </row>
    <row r="359" spans="1:10" x14ac:dyDescent="0.3">
      <c r="A359" s="13" t="s">
        <v>552</v>
      </c>
      <c r="B359" s="14" t="s">
        <v>193</v>
      </c>
      <c r="C359" s="15" t="s">
        <v>508</v>
      </c>
      <c r="D359" s="16">
        <v>32</v>
      </c>
      <c r="E359" s="16">
        <v>17.27</v>
      </c>
      <c r="F359" s="16">
        <f>ROUND(D359*E359,2)</f>
        <v>552.64</v>
      </c>
      <c r="G359" s="16">
        <f t="shared" ref="G359:G360" si="157">D359</f>
        <v>32</v>
      </c>
      <c r="H359" s="54"/>
      <c r="I359" s="16">
        <f>ROUND(G359*H359,2)</f>
        <v>0</v>
      </c>
      <c r="J359" s="49" t="str">
        <f t="shared" si="140"/>
        <v/>
      </c>
    </row>
    <row r="360" spans="1:10" x14ac:dyDescent="0.3">
      <c r="A360" s="17"/>
      <c r="B360" s="17"/>
      <c r="C360" s="18" t="s">
        <v>568</v>
      </c>
      <c r="D360" s="16">
        <v>1</v>
      </c>
      <c r="E360" s="19">
        <f>F359</f>
        <v>552.64</v>
      </c>
      <c r="F360" s="19">
        <f>ROUND(D360*E360,2)</f>
        <v>552.64</v>
      </c>
      <c r="G360" s="16">
        <f t="shared" si="157"/>
        <v>1</v>
      </c>
      <c r="H360" s="19">
        <f>I359</f>
        <v>0</v>
      </c>
      <c r="I360" s="19">
        <f>ROUND(G360*H360,2)</f>
        <v>0</v>
      </c>
      <c r="J360" s="49" t="str">
        <f t="shared" si="140"/>
        <v/>
      </c>
    </row>
    <row r="361" spans="1:10" x14ac:dyDescent="0.3">
      <c r="A361" s="23" t="s">
        <v>569</v>
      </c>
      <c r="B361" s="23" t="s">
        <v>5</v>
      </c>
      <c r="C361" s="24" t="s">
        <v>536</v>
      </c>
      <c r="D361" s="25">
        <f t="shared" ref="D361:I361" si="158">D363</f>
        <v>1</v>
      </c>
      <c r="E361" s="25">
        <f t="shared" si="158"/>
        <v>276.32</v>
      </c>
      <c r="F361" s="25">
        <f t="shared" si="158"/>
        <v>276.32</v>
      </c>
      <c r="G361" s="25">
        <f t="shared" si="158"/>
        <v>1</v>
      </c>
      <c r="H361" s="25">
        <f t="shared" si="158"/>
        <v>0</v>
      </c>
      <c r="I361" s="25">
        <f t="shared" si="158"/>
        <v>0</v>
      </c>
      <c r="J361" s="49" t="str">
        <f t="shared" si="140"/>
        <v/>
      </c>
    </row>
    <row r="362" spans="1:10" x14ac:dyDescent="0.3">
      <c r="A362" s="13" t="s">
        <v>542</v>
      </c>
      <c r="B362" s="14" t="s">
        <v>193</v>
      </c>
      <c r="C362" s="15" t="s">
        <v>508</v>
      </c>
      <c r="D362" s="16">
        <v>16</v>
      </c>
      <c r="E362" s="16">
        <v>17.27</v>
      </c>
      <c r="F362" s="16">
        <f>ROUND(D362*E362,2)</f>
        <v>276.32</v>
      </c>
      <c r="G362" s="16">
        <f t="shared" ref="G362:G363" si="159">D362</f>
        <v>16</v>
      </c>
      <c r="H362" s="54"/>
      <c r="I362" s="16">
        <f>ROUND(G362*H362,2)</f>
        <v>0</v>
      </c>
      <c r="J362" s="49" t="str">
        <f t="shared" si="140"/>
        <v/>
      </c>
    </row>
    <row r="363" spans="1:10" x14ac:dyDescent="0.3">
      <c r="A363" s="17"/>
      <c r="B363" s="17"/>
      <c r="C363" s="18" t="s">
        <v>570</v>
      </c>
      <c r="D363" s="16">
        <v>1</v>
      </c>
      <c r="E363" s="19">
        <f>F362</f>
        <v>276.32</v>
      </c>
      <c r="F363" s="19">
        <f>ROUND(D363*E363,2)</f>
        <v>276.32</v>
      </c>
      <c r="G363" s="16">
        <f t="shared" si="159"/>
        <v>1</v>
      </c>
      <c r="H363" s="19">
        <f>I362</f>
        <v>0</v>
      </c>
      <c r="I363" s="19">
        <f>ROUND(G363*H363,2)</f>
        <v>0</v>
      </c>
      <c r="J363" s="49" t="str">
        <f t="shared" si="140"/>
        <v/>
      </c>
    </row>
    <row r="364" spans="1:10" x14ac:dyDescent="0.3">
      <c r="A364" s="23" t="s">
        <v>571</v>
      </c>
      <c r="B364" s="23" t="s">
        <v>5</v>
      </c>
      <c r="C364" s="24" t="s">
        <v>572</v>
      </c>
      <c r="D364" s="25">
        <f t="shared" ref="D364:I364" si="160">D369</f>
        <v>1</v>
      </c>
      <c r="E364" s="25">
        <f t="shared" si="160"/>
        <v>1180.82</v>
      </c>
      <c r="F364" s="25">
        <f t="shared" si="160"/>
        <v>1180.82</v>
      </c>
      <c r="G364" s="25">
        <f t="shared" si="160"/>
        <v>1</v>
      </c>
      <c r="H364" s="25">
        <f t="shared" si="160"/>
        <v>0</v>
      </c>
      <c r="I364" s="25">
        <f t="shared" si="160"/>
        <v>0</v>
      </c>
      <c r="J364" s="49" t="str">
        <f t="shared" si="140"/>
        <v/>
      </c>
    </row>
    <row r="365" spans="1:10" x14ac:dyDescent="0.3">
      <c r="A365" s="13" t="s">
        <v>573</v>
      </c>
      <c r="B365" s="14" t="s">
        <v>193</v>
      </c>
      <c r="C365" s="15" t="s">
        <v>574</v>
      </c>
      <c r="D365" s="16">
        <v>1</v>
      </c>
      <c r="E365" s="16">
        <v>438.82</v>
      </c>
      <c r="F365" s="16">
        <f t="shared" ref="F365:F371" si="161">ROUND(D365*E365,2)</f>
        <v>438.82</v>
      </c>
      <c r="G365" s="16">
        <f t="shared" ref="G365:G369" si="162">D365</f>
        <v>1</v>
      </c>
      <c r="H365" s="54"/>
      <c r="I365" s="16">
        <f t="shared" ref="I365:I371" si="163">ROUND(G365*H365,2)</f>
        <v>0</v>
      </c>
      <c r="J365" s="49" t="str">
        <f t="shared" si="140"/>
        <v/>
      </c>
    </row>
    <row r="366" spans="1:10" x14ac:dyDescent="0.3">
      <c r="A366" s="13" t="s">
        <v>575</v>
      </c>
      <c r="B366" s="14" t="s">
        <v>193</v>
      </c>
      <c r="C366" s="15" t="s">
        <v>576</v>
      </c>
      <c r="D366" s="16">
        <v>1</v>
      </c>
      <c r="E366" s="16">
        <v>318</v>
      </c>
      <c r="F366" s="16">
        <f t="shared" si="161"/>
        <v>318</v>
      </c>
      <c r="G366" s="16">
        <f t="shared" si="162"/>
        <v>1</v>
      </c>
      <c r="H366" s="54"/>
      <c r="I366" s="16">
        <f t="shared" si="163"/>
        <v>0</v>
      </c>
      <c r="J366" s="49" t="str">
        <f t="shared" si="140"/>
        <v/>
      </c>
    </row>
    <row r="367" spans="1:10" x14ac:dyDescent="0.3">
      <c r="A367" s="13" t="s">
        <v>577</v>
      </c>
      <c r="B367" s="14" t="s">
        <v>193</v>
      </c>
      <c r="C367" s="15" t="s">
        <v>578</v>
      </c>
      <c r="D367" s="16">
        <v>1</v>
      </c>
      <c r="E367" s="16">
        <v>318</v>
      </c>
      <c r="F367" s="16">
        <f t="shared" si="161"/>
        <v>318</v>
      </c>
      <c r="G367" s="16">
        <f t="shared" si="162"/>
        <v>1</v>
      </c>
      <c r="H367" s="54"/>
      <c r="I367" s="16">
        <f t="shared" si="163"/>
        <v>0</v>
      </c>
      <c r="J367" s="49" t="str">
        <f t="shared" si="140"/>
        <v/>
      </c>
    </row>
    <row r="368" spans="1:10" x14ac:dyDescent="0.3">
      <c r="A368" s="13" t="s">
        <v>579</v>
      </c>
      <c r="B368" s="14" t="s">
        <v>193</v>
      </c>
      <c r="C368" s="15" t="s">
        <v>580</v>
      </c>
      <c r="D368" s="16">
        <v>1</v>
      </c>
      <c r="E368" s="16">
        <v>106</v>
      </c>
      <c r="F368" s="16">
        <f t="shared" si="161"/>
        <v>106</v>
      </c>
      <c r="G368" s="16">
        <f t="shared" si="162"/>
        <v>1</v>
      </c>
      <c r="H368" s="54"/>
      <c r="I368" s="16">
        <f t="shared" si="163"/>
        <v>0</v>
      </c>
      <c r="J368" s="49" t="str">
        <f t="shared" si="140"/>
        <v/>
      </c>
    </row>
    <row r="369" spans="1:10" x14ac:dyDescent="0.3">
      <c r="A369" s="17"/>
      <c r="B369" s="17"/>
      <c r="C369" s="18" t="s">
        <v>581</v>
      </c>
      <c r="D369" s="16">
        <v>1</v>
      </c>
      <c r="E369" s="19">
        <f>SUM(F365:F368)</f>
        <v>1180.82</v>
      </c>
      <c r="F369" s="19">
        <f t="shared" si="161"/>
        <v>1180.82</v>
      </c>
      <c r="G369" s="16">
        <f t="shared" si="162"/>
        <v>1</v>
      </c>
      <c r="H369" s="19">
        <f>SUM(I365:I368)</f>
        <v>0</v>
      </c>
      <c r="I369" s="19">
        <f t="shared" si="163"/>
        <v>0</v>
      </c>
      <c r="J369" s="49" t="str">
        <f t="shared" si="140"/>
        <v/>
      </c>
    </row>
    <row r="370" spans="1:10" x14ac:dyDescent="0.3">
      <c r="A370" s="17"/>
      <c r="B370" s="17"/>
      <c r="C370" s="18" t="s">
        <v>582</v>
      </c>
      <c r="D370" s="16">
        <v>1</v>
      </c>
      <c r="E370" s="19">
        <f>F346+F350+F355+F358+F361+F364</f>
        <v>12096.68</v>
      </c>
      <c r="F370" s="19">
        <f t="shared" si="161"/>
        <v>12096.68</v>
      </c>
      <c r="G370" s="16">
        <f t="shared" ref="G370" si="164">D370</f>
        <v>1</v>
      </c>
      <c r="H370" s="19">
        <f>I346+I350+I355+I358+I361+I364</f>
        <v>0</v>
      </c>
      <c r="I370" s="19">
        <f t="shared" si="163"/>
        <v>0</v>
      </c>
      <c r="J370" s="49" t="str">
        <f t="shared" si="140"/>
        <v/>
      </c>
    </row>
    <row r="371" spans="1:10" x14ac:dyDescent="0.3">
      <c r="A371" s="17"/>
      <c r="B371" s="17"/>
      <c r="C371" s="18" t="s">
        <v>583</v>
      </c>
      <c r="D371" s="16">
        <v>1</v>
      </c>
      <c r="E371" s="19">
        <f>F305+F308+F345</f>
        <v>54549.65</v>
      </c>
      <c r="F371" s="19">
        <f t="shared" si="161"/>
        <v>54549.65</v>
      </c>
      <c r="G371" s="16">
        <f t="shared" ref="G371" si="165">D371</f>
        <v>1</v>
      </c>
      <c r="H371" s="19">
        <f>I305+I308+I345</f>
        <v>0</v>
      </c>
      <c r="I371" s="19">
        <f t="shared" si="163"/>
        <v>0</v>
      </c>
      <c r="J371" s="49" t="str">
        <f t="shared" si="140"/>
        <v/>
      </c>
    </row>
    <row r="372" spans="1:10" x14ac:dyDescent="0.3">
      <c r="A372" s="10" t="s">
        <v>584</v>
      </c>
      <c r="B372" s="10" t="s">
        <v>5</v>
      </c>
      <c r="C372" s="11" t="s">
        <v>585</v>
      </c>
      <c r="D372" s="12">
        <f t="shared" ref="D372:I372" si="166">D388</f>
        <v>1</v>
      </c>
      <c r="E372" s="12">
        <f t="shared" si="166"/>
        <v>28909.11</v>
      </c>
      <c r="F372" s="12">
        <f t="shared" si="166"/>
        <v>28909.11</v>
      </c>
      <c r="G372" s="12">
        <f t="shared" si="166"/>
        <v>1</v>
      </c>
      <c r="H372" s="12">
        <f t="shared" si="166"/>
        <v>0</v>
      </c>
      <c r="I372" s="12">
        <f t="shared" si="166"/>
        <v>0</v>
      </c>
      <c r="J372" s="49" t="str">
        <f t="shared" si="140"/>
        <v/>
      </c>
    </row>
    <row r="373" spans="1:10" ht="24" customHeight="1" x14ac:dyDescent="0.3">
      <c r="A373" s="13" t="s">
        <v>1333</v>
      </c>
      <c r="B373" s="14" t="s">
        <v>10</v>
      </c>
      <c r="C373" s="15" t="s">
        <v>1319</v>
      </c>
      <c r="D373" s="16">
        <v>3</v>
      </c>
      <c r="E373" s="16">
        <v>391.86</v>
      </c>
      <c r="F373" s="16">
        <f t="shared" ref="F373:F388" si="167">ROUND(D373*E373,2)</f>
        <v>1175.58</v>
      </c>
      <c r="G373" s="16">
        <f t="shared" ref="G373:G388" si="168">D373</f>
        <v>3</v>
      </c>
      <c r="H373" s="54"/>
      <c r="I373" s="16">
        <f t="shared" ref="I373:I388" si="169">ROUND(G373*H373,2)</f>
        <v>0</v>
      </c>
      <c r="J373" s="49" t="str">
        <f t="shared" si="140"/>
        <v/>
      </c>
    </row>
    <row r="374" spans="1:10" x14ac:dyDescent="0.3">
      <c r="A374" s="13" t="s">
        <v>1334</v>
      </c>
      <c r="B374" s="14" t="s">
        <v>10</v>
      </c>
      <c r="C374" s="15" t="s">
        <v>586</v>
      </c>
      <c r="D374" s="16">
        <v>3</v>
      </c>
      <c r="E374" s="16">
        <v>487.48</v>
      </c>
      <c r="F374" s="16">
        <f t="shared" si="167"/>
        <v>1462.44</v>
      </c>
      <c r="G374" s="16">
        <f t="shared" si="168"/>
        <v>3</v>
      </c>
      <c r="H374" s="54"/>
      <c r="I374" s="16">
        <f t="shared" si="169"/>
        <v>0</v>
      </c>
      <c r="J374" s="49" t="str">
        <f t="shared" si="140"/>
        <v/>
      </c>
    </row>
    <row r="375" spans="1:10" x14ac:dyDescent="0.3">
      <c r="A375" s="13" t="s">
        <v>1335</v>
      </c>
      <c r="B375" s="14" t="s">
        <v>22</v>
      </c>
      <c r="C375" s="15" t="s">
        <v>1320</v>
      </c>
      <c r="D375" s="16">
        <v>50</v>
      </c>
      <c r="E375" s="16">
        <v>115.25</v>
      </c>
      <c r="F375" s="16">
        <f t="shared" si="167"/>
        <v>5762.5</v>
      </c>
      <c r="G375" s="16">
        <f t="shared" si="168"/>
        <v>50</v>
      </c>
      <c r="H375" s="54"/>
      <c r="I375" s="16">
        <f t="shared" si="169"/>
        <v>0</v>
      </c>
      <c r="J375" s="49" t="str">
        <f t="shared" si="140"/>
        <v/>
      </c>
    </row>
    <row r="376" spans="1:10" x14ac:dyDescent="0.3">
      <c r="A376" s="13" t="s">
        <v>1336</v>
      </c>
      <c r="B376" s="14" t="s">
        <v>22</v>
      </c>
      <c r="C376" s="15" t="s">
        <v>1321</v>
      </c>
      <c r="D376" s="16">
        <v>20</v>
      </c>
      <c r="E376" s="16">
        <v>122.62</v>
      </c>
      <c r="F376" s="16">
        <f t="shared" si="167"/>
        <v>2452.4</v>
      </c>
      <c r="G376" s="16">
        <f t="shared" si="168"/>
        <v>20</v>
      </c>
      <c r="H376" s="54"/>
      <c r="I376" s="16">
        <f t="shared" si="169"/>
        <v>0</v>
      </c>
      <c r="J376" s="49" t="str">
        <f t="shared" si="140"/>
        <v/>
      </c>
    </row>
    <row r="377" spans="1:10" x14ac:dyDescent="0.3">
      <c r="A377" s="13" t="s">
        <v>1337</v>
      </c>
      <c r="B377" s="14" t="s">
        <v>10</v>
      </c>
      <c r="C377" s="15" t="s">
        <v>1322</v>
      </c>
      <c r="D377" s="16">
        <v>1</v>
      </c>
      <c r="E377" s="16">
        <v>875.52</v>
      </c>
      <c r="F377" s="16">
        <f t="shared" si="167"/>
        <v>875.52</v>
      </c>
      <c r="G377" s="16">
        <f t="shared" si="168"/>
        <v>1</v>
      </c>
      <c r="H377" s="54"/>
      <c r="I377" s="16">
        <f t="shared" si="169"/>
        <v>0</v>
      </c>
      <c r="J377" s="49" t="str">
        <f t="shared" si="140"/>
        <v/>
      </c>
    </row>
    <row r="378" spans="1:10" x14ac:dyDescent="0.3">
      <c r="A378" s="13" t="s">
        <v>1338</v>
      </c>
      <c r="B378" s="14" t="s">
        <v>10</v>
      </c>
      <c r="C378" s="15" t="s">
        <v>1323</v>
      </c>
      <c r="D378" s="16">
        <v>4</v>
      </c>
      <c r="E378" s="16">
        <v>991</v>
      </c>
      <c r="F378" s="16">
        <f t="shared" si="167"/>
        <v>3964</v>
      </c>
      <c r="G378" s="16">
        <f t="shared" si="168"/>
        <v>4</v>
      </c>
      <c r="H378" s="54"/>
      <c r="I378" s="16">
        <f t="shared" si="169"/>
        <v>0</v>
      </c>
      <c r="J378" s="49" t="str">
        <f t="shared" si="140"/>
        <v/>
      </c>
    </row>
    <row r="379" spans="1:10" x14ac:dyDescent="0.3">
      <c r="A379" s="13" t="s">
        <v>1339</v>
      </c>
      <c r="B379" s="14" t="s">
        <v>10</v>
      </c>
      <c r="C379" s="15" t="s">
        <v>1324</v>
      </c>
      <c r="D379" s="16">
        <v>2</v>
      </c>
      <c r="E379" s="16">
        <v>46.31</v>
      </c>
      <c r="F379" s="16">
        <f t="shared" si="167"/>
        <v>92.62</v>
      </c>
      <c r="G379" s="16">
        <f t="shared" si="168"/>
        <v>2</v>
      </c>
      <c r="H379" s="54"/>
      <c r="I379" s="16">
        <f t="shared" si="169"/>
        <v>0</v>
      </c>
      <c r="J379" s="49" t="str">
        <f t="shared" si="140"/>
        <v/>
      </c>
    </row>
    <row r="380" spans="1:10" x14ac:dyDescent="0.3">
      <c r="A380" s="13" t="s">
        <v>1340</v>
      </c>
      <c r="B380" s="14" t="s">
        <v>10</v>
      </c>
      <c r="C380" s="15" t="s">
        <v>1325</v>
      </c>
      <c r="D380" s="16">
        <v>1</v>
      </c>
      <c r="E380" s="16">
        <v>174.35</v>
      </c>
      <c r="F380" s="16">
        <f t="shared" si="167"/>
        <v>174.35</v>
      </c>
      <c r="G380" s="16">
        <f t="shared" si="168"/>
        <v>1</v>
      </c>
      <c r="H380" s="54"/>
      <c r="I380" s="16">
        <f t="shared" si="169"/>
        <v>0</v>
      </c>
      <c r="J380" s="49" t="str">
        <f t="shared" si="140"/>
        <v/>
      </c>
    </row>
    <row r="381" spans="1:10" x14ac:dyDescent="0.3">
      <c r="A381" s="13" t="s">
        <v>1341</v>
      </c>
      <c r="B381" s="14" t="s">
        <v>10</v>
      </c>
      <c r="C381" s="15" t="s">
        <v>1326</v>
      </c>
      <c r="D381" s="16">
        <v>1</v>
      </c>
      <c r="E381" s="16">
        <v>969.16</v>
      </c>
      <c r="F381" s="16">
        <f t="shared" si="167"/>
        <v>969.16</v>
      </c>
      <c r="G381" s="16">
        <f t="shared" si="168"/>
        <v>1</v>
      </c>
      <c r="H381" s="54"/>
      <c r="I381" s="16">
        <f t="shared" si="169"/>
        <v>0</v>
      </c>
      <c r="J381" s="49" t="str">
        <f t="shared" si="140"/>
        <v/>
      </c>
    </row>
    <row r="382" spans="1:10" x14ac:dyDescent="0.3">
      <c r="A382" s="13" t="s">
        <v>1342</v>
      </c>
      <c r="B382" s="14" t="s">
        <v>10</v>
      </c>
      <c r="C382" s="15" t="s">
        <v>1327</v>
      </c>
      <c r="D382" s="16">
        <v>7</v>
      </c>
      <c r="E382" s="16">
        <v>650.20000000000005</v>
      </c>
      <c r="F382" s="16">
        <f t="shared" si="167"/>
        <v>4551.3999999999996</v>
      </c>
      <c r="G382" s="16">
        <f t="shared" si="168"/>
        <v>7</v>
      </c>
      <c r="H382" s="54"/>
      <c r="I382" s="16">
        <f t="shared" si="169"/>
        <v>0</v>
      </c>
      <c r="J382" s="49" t="str">
        <f t="shared" si="140"/>
        <v/>
      </c>
    </row>
    <row r="383" spans="1:10" x14ac:dyDescent="0.3">
      <c r="A383" s="13" t="s">
        <v>1343</v>
      </c>
      <c r="B383" s="14" t="s">
        <v>10</v>
      </c>
      <c r="C383" s="15" t="s">
        <v>1328</v>
      </c>
      <c r="D383" s="16">
        <v>1</v>
      </c>
      <c r="E383" s="16">
        <v>1431</v>
      </c>
      <c r="F383" s="16">
        <f t="shared" si="167"/>
        <v>1431</v>
      </c>
      <c r="G383" s="16">
        <f t="shared" si="168"/>
        <v>1</v>
      </c>
      <c r="H383" s="54"/>
      <c r="I383" s="16">
        <f t="shared" si="169"/>
        <v>0</v>
      </c>
      <c r="J383" s="49" t="str">
        <f t="shared" si="140"/>
        <v/>
      </c>
    </row>
    <row r="384" spans="1:10" x14ac:dyDescent="0.3">
      <c r="A384" s="13" t="s">
        <v>1344</v>
      </c>
      <c r="B384" s="14" t="s">
        <v>10</v>
      </c>
      <c r="C384" s="15" t="s">
        <v>1329</v>
      </c>
      <c r="D384" s="16">
        <v>10</v>
      </c>
      <c r="E384" s="16">
        <v>33.380000000000003</v>
      </c>
      <c r="F384" s="16">
        <f t="shared" si="167"/>
        <v>333.8</v>
      </c>
      <c r="G384" s="16">
        <f t="shared" si="168"/>
        <v>10</v>
      </c>
      <c r="H384" s="54"/>
      <c r="I384" s="16">
        <f t="shared" si="169"/>
        <v>0</v>
      </c>
      <c r="J384" s="49" t="str">
        <f t="shared" si="140"/>
        <v/>
      </c>
    </row>
    <row r="385" spans="1:11" x14ac:dyDescent="0.3">
      <c r="A385" s="13" t="s">
        <v>1345</v>
      </c>
      <c r="B385" s="14" t="s">
        <v>10</v>
      </c>
      <c r="C385" s="15" t="s">
        <v>1330</v>
      </c>
      <c r="D385" s="16">
        <v>8</v>
      </c>
      <c r="E385" s="16">
        <v>44.09</v>
      </c>
      <c r="F385" s="16">
        <f t="shared" si="167"/>
        <v>352.72</v>
      </c>
      <c r="G385" s="16">
        <f t="shared" si="168"/>
        <v>8</v>
      </c>
      <c r="H385" s="54"/>
      <c r="I385" s="16">
        <f t="shared" si="169"/>
        <v>0</v>
      </c>
      <c r="J385" s="49" t="str">
        <f t="shared" si="140"/>
        <v/>
      </c>
    </row>
    <row r="386" spans="1:11" x14ac:dyDescent="0.3">
      <c r="A386" s="13" t="s">
        <v>1346</v>
      </c>
      <c r="B386" s="14" t="s">
        <v>22</v>
      </c>
      <c r="C386" s="15" t="s">
        <v>1331</v>
      </c>
      <c r="D386" s="16">
        <v>20</v>
      </c>
      <c r="E386" s="16">
        <v>182.7</v>
      </c>
      <c r="F386" s="16">
        <f t="shared" si="167"/>
        <v>3654</v>
      </c>
      <c r="G386" s="16">
        <f t="shared" si="168"/>
        <v>20</v>
      </c>
      <c r="H386" s="54"/>
      <c r="I386" s="16">
        <f t="shared" si="169"/>
        <v>0</v>
      </c>
      <c r="J386" s="49" t="str">
        <f t="shared" si="140"/>
        <v/>
      </c>
    </row>
    <row r="387" spans="1:11" x14ac:dyDescent="0.3">
      <c r="A387" s="13" t="s">
        <v>1347</v>
      </c>
      <c r="B387" s="14" t="s">
        <v>10</v>
      </c>
      <c r="C387" s="15" t="s">
        <v>1332</v>
      </c>
      <c r="D387" s="16">
        <v>3</v>
      </c>
      <c r="E387" s="16">
        <v>552.54</v>
      </c>
      <c r="F387" s="16">
        <f t="shared" si="167"/>
        <v>1657.62</v>
      </c>
      <c r="G387" s="16">
        <f t="shared" si="168"/>
        <v>3</v>
      </c>
      <c r="H387" s="54"/>
      <c r="I387" s="16">
        <f t="shared" si="169"/>
        <v>0</v>
      </c>
      <c r="J387" s="49" t="str">
        <f t="shared" si="140"/>
        <v/>
      </c>
    </row>
    <row r="388" spans="1:11" x14ac:dyDescent="0.3">
      <c r="A388" s="17"/>
      <c r="B388" s="17"/>
      <c r="C388" s="18" t="s">
        <v>588</v>
      </c>
      <c r="D388" s="16">
        <v>1</v>
      </c>
      <c r="E388" s="19">
        <f>SUM(F373:F387)</f>
        <v>28909.11</v>
      </c>
      <c r="F388" s="19">
        <f t="shared" si="167"/>
        <v>28909.11</v>
      </c>
      <c r="G388" s="16">
        <f t="shared" si="168"/>
        <v>1</v>
      </c>
      <c r="H388" s="19">
        <f>SUM(I373:I387)</f>
        <v>0</v>
      </c>
      <c r="I388" s="19">
        <f t="shared" si="169"/>
        <v>0</v>
      </c>
      <c r="J388" s="49" t="str">
        <f t="shared" si="140"/>
        <v/>
      </c>
      <c r="K388" s="4"/>
    </row>
    <row r="389" spans="1:11" x14ac:dyDescent="0.3">
      <c r="A389" s="10" t="s">
        <v>589</v>
      </c>
      <c r="B389" s="10" t="s">
        <v>5</v>
      </c>
      <c r="C389" s="11" t="s">
        <v>590</v>
      </c>
      <c r="D389" s="12">
        <f t="shared" ref="D389:I389" si="170">D402</f>
        <v>1</v>
      </c>
      <c r="E389" s="12">
        <f t="shared" si="170"/>
        <v>60747.24</v>
      </c>
      <c r="F389" s="12">
        <f t="shared" si="170"/>
        <v>60747.24</v>
      </c>
      <c r="G389" s="12">
        <f t="shared" si="170"/>
        <v>1</v>
      </c>
      <c r="H389" s="12">
        <f t="shared" si="170"/>
        <v>0</v>
      </c>
      <c r="I389" s="12">
        <f t="shared" si="170"/>
        <v>0</v>
      </c>
      <c r="J389" s="49" t="str">
        <f t="shared" ref="J389:J452" si="171">IF(AND(H389&lt;&gt;"",H389&gt;E389),"VALOR MAYOR DEL PERMITIDO","")</f>
        <v/>
      </c>
      <c r="K389" s="4"/>
    </row>
    <row r="390" spans="1:11" x14ac:dyDescent="0.3">
      <c r="A390" s="13" t="s">
        <v>591</v>
      </c>
      <c r="B390" s="14" t="s">
        <v>22</v>
      </c>
      <c r="C390" s="15" t="s">
        <v>592</v>
      </c>
      <c r="D390" s="16">
        <v>400</v>
      </c>
      <c r="E390" s="16">
        <v>0.19</v>
      </c>
      <c r="F390" s="16">
        <f t="shared" ref="F390:F402" si="172">ROUND(D390*E390,2)</f>
        <v>76</v>
      </c>
      <c r="G390" s="16">
        <f t="shared" ref="G390:G402" si="173">D390</f>
        <v>400</v>
      </c>
      <c r="H390" s="54"/>
      <c r="I390" s="16">
        <f t="shared" ref="I390:I402" si="174">ROUND(G390*H390,2)</f>
        <v>0</v>
      </c>
      <c r="J390" s="49" t="str">
        <f t="shared" si="171"/>
        <v/>
      </c>
      <c r="K390" s="4"/>
    </row>
    <row r="391" spans="1:11" x14ac:dyDescent="0.3">
      <c r="A391" s="13" t="s">
        <v>593</v>
      </c>
      <c r="B391" s="14" t="s">
        <v>10</v>
      </c>
      <c r="C391" s="15" t="s">
        <v>594</v>
      </c>
      <c r="D391" s="16">
        <v>3</v>
      </c>
      <c r="E391" s="16">
        <v>1359.03</v>
      </c>
      <c r="F391" s="16">
        <f t="shared" si="172"/>
        <v>4077.09</v>
      </c>
      <c r="G391" s="16">
        <f t="shared" si="173"/>
        <v>3</v>
      </c>
      <c r="H391" s="54"/>
      <c r="I391" s="16">
        <f t="shared" si="174"/>
        <v>0</v>
      </c>
      <c r="J391" s="49" t="str">
        <f t="shared" si="171"/>
        <v/>
      </c>
      <c r="K391" s="4"/>
    </row>
    <row r="392" spans="1:11" x14ac:dyDescent="0.3">
      <c r="A392" s="13" t="s">
        <v>595</v>
      </c>
      <c r="B392" s="14" t="s">
        <v>10</v>
      </c>
      <c r="C392" s="15" t="s">
        <v>596</v>
      </c>
      <c r="D392" s="16">
        <v>18</v>
      </c>
      <c r="E392" s="16">
        <v>530</v>
      </c>
      <c r="F392" s="16">
        <f t="shared" si="172"/>
        <v>9540</v>
      </c>
      <c r="G392" s="16">
        <f t="shared" si="173"/>
        <v>18</v>
      </c>
      <c r="H392" s="54"/>
      <c r="I392" s="16">
        <f t="shared" si="174"/>
        <v>0</v>
      </c>
      <c r="J392" s="49" t="str">
        <f t="shared" si="171"/>
        <v/>
      </c>
      <c r="K392" s="4"/>
    </row>
    <row r="393" spans="1:11" x14ac:dyDescent="0.3">
      <c r="A393" s="13" t="s">
        <v>597</v>
      </c>
      <c r="B393" s="14" t="s">
        <v>10</v>
      </c>
      <c r="C393" s="15" t="s">
        <v>598</v>
      </c>
      <c r="D393" s="16">
        <v>20</v>
      </c>
      <c r="E393" s="16">
        <v>276.3</v>
      </c>
      <c r="F393" s="16">
        <f t="shared" si="172"/>
        <v>5526</v>
      </c>
      <c r="G393" s="16">
        <f t="shared" si="173"/>
        <v>20</v>
      </c>
      <c r="H393" s="54"/>
      <c r="I393" s="16">
        <f t="shared" si="174"/>
        <v>0</v>
      </c>
      <c r="J393" s="49" t="str">
        <f t="shared" si="171"/>
        <v/>
      </c>
      <c r="K393" s="4"/>
    </row>
    <row r="394" spans="1:11" ht="20.399999999999999" x14ac:dyDescent="0.3">
      <c r="A394" s="13" t="s">
        <v>599</v>
      </c>
      <c r="B394" s="14" t="s">
        <v>10</v>
      </c>
      <c r="C394" s="15" t="s">
        <v>600</v>
      </c>
      <c r="D394" s="16">
        <v>6</v>
      </c>
      <c r="E394" s="16">
        <v>819.76</v>
      </c>
      <c r="F394" s="16">
        <f t="shared" si="172"/>
        <v>4918.5600000000004</v>
      </c>
      <c r="G394" s="16">
        <f t="shared" si="173"/>
        <v>6</v>
      </c>
      <c r="H394" s="54"/>
      <c r="I394" s="16">
        <f t="shared" si="174"/>
        <v>0</v>
      </c>
      <c r="J394" s="49" t="str">
        <f t="shared" si="171"/>
        <v/>
      </c>
      <c r="K394" s="4"/>
    </row>
    <row r="395" spans="1:11" x14ac:dyDescent="0.3">
      <c r="A395" s="13" t="s">
        <v>601</v>
      </c>
      <c r="B395" s="14" t="s">
        <v>320</v>
      </c>
      <c r="C395" s="15" t="s">
        <v>602</v>
      </c>
      <c r="D395" s="16">
        <v>36</v>
      </c>
      <c r="E395" s="16">
        <v>157.44999999999999</v>
      </c>
      <c r="F395" s="16">
        <f t="shared" si="172"/>
        <v>5668.2</v>
      </c>
      <c r="G395" s="16">
        <f t="shared" si="173"/>
        <v>36</v>
      </c>
      <c r="H395" s="54"/>
      <c r="I395" s="16">
        <f t="shared" si="174"/>
        <v>0</v>
      </c>
      <c r="J395" s="49" t="str">
        <f t="shared" si="171"/>
        <v/>
      </c>
      <c r="K395" s="4"/>
    </row>
    <row r="396" spans="1:11" ht="20.399999999999999" x14ac:dyDescent="0.3">
      <c r="A396" s="13" t="s">
        <v>603</v>
      </c>
      <c r="B396" s="14" t="s">
        <v>320</v>
      </c>
      <c r="C396" s="15" t="s">
        <v>604</v>
      </c>
      <c r="D396" s="16">
        <v>12</v>
      </c>
      <c r="E396" s="16">
        <v>579.36</v>
      </c>
      <c r="F396" s="16">
        <f t="shared" si="172"/>
        <v>6952.32</v>
      </c>
      <c r="G396" s="16">
        <f t="shared" si="173"/>
        <v>12</v>
      </c>
      <c r="H396" s="54"/>
      <c r="I396" s="16">
        <f t="shared" si="174"/>
        <v>0</v>
      </c>
      <c r="J396" s="49" t="str">
        <f t="shared" si="171"/>
        <v/>
      </c>
      <c r="K396" s="4"/>
    </row>
    <row r="397" spans="1:11" x14ac:dyDescent="0.3">
      <c r="A397" s="13" t="s">
        <v>605</v>
      </c>
      <c r="B397" s="14" t="s">
        <v>17</v>
      </c>
      <c r="C397" s="15" t="s">
        <v>606</v>
      </c>
      <c r="D397" s="16">
        <v>4</v>
      </c>
      <c r="E397" s="16">
        <v>37.520000000000003</v>
      </c>
      <c r="F397" s="16">
        <f t="shared" si="172"/>
        <v>150.08000000000001</v>
      </c>
      <c r="G397" s="16">
        <f t="shared" si="173"/>
        <v>4</v>
      </c>
      <c r="H397" s="54"/>
      <c r="I397" s="16">
        <f t="shared" si="174"/>
        <v>0</v>
      </c>
      <c r="J397" s="49" t="str">
        <f t="shared" si="171"/>
        <v/>
      </c>
      <c r="K397" s="4"/>
    </row>
    <row r="398" spans="1:11" x14ac:dyDescent="0.3">
      <c r="A398" s="13" t="s">
        <v>607</v>
      </c>
      <c r="B398" s="14" t="s">
        <v>193</v>
      </c>
      <c r="C398" s="15" t="s">
        <v>608</v>
      </c>
      <c r="D398" s="16">
        <v>10</v>
      </c>
      <c r="E398" s="16">
        <v>742</v>
      </c>
      <c r="F398" s="16">
        <f t="shared" si="172"/>
        <v>7420</v>
      </c>
      <c r="G398" s="16">
        <f t="shared" si="173"/>
        <v>10</v>
      </c>
      <c r="H398" s="54"/>
      <c r="I398" s="16">
        <f t="shared" si="174"/>
        <v>0</v>
      </c>
      <c r="J398" s="49" t="str">
        <f t="shared" si="171"/>
        <v/>
      </c>
      <c r="K398" s="4"/>
    </row>
    <row r="399" spans="1:11" x14ac:dyDescent="0.3">
      <c r="A399" s="13" t="s">
        <v>609</v>
      </c>
      <c r="B399" s="14" t="s">
        <v>193</v>
      </c>
      <c r="C399" s="15" t="s">
        <v>610</v>
      </c>
      <c r="D399" s="16">
        <v>3</v>
      </c>
      <c r="E399" s="16">
        <v>954</v>
      </c>
      <c r="F399" s="16">
        <f t="shared" si="172"/>
        <v>2862</v>
      </c>
      <c r="G399" s="16">
        <f t="shared" si="173"/>
        <v>3</v>
      </c>
      <c r="H399" s="54"/>
      <c r="I399" s="16">
        <f t="shared" si="174"/>
        <v>0</v>
      </c>
      <c r="J399" s="49" t="str">
        <f t="shared" si="171"/>
        <v/>
      </c>
      <c r="K399" s="4"/>
    </row>
    <row r="400" spans="1:11" x14ac:dyDescent="0.3">
      <c r="A400" s="13" t="s">
        <v>611</v>
      </c>
      <c r="B400" s="14" t="s">
        <v>299</v>
      </c>
      <c r="C400" s="15" t="s">
        <v>612</v>
      </c>
      <c r="D400" s="16">
        <v>8.4</v>
      </c>
      <c r="E400" s="16">
        <v>1116.8800000000001</v>
      </c>
      <c r="F400" s="16">
        <f t="shared" si="172"/>
        <v>9381.7900000000009</v>
      </c>
      <c r="G400" s="16">
        <f t="shared" si="173"/>
        <v>8.4</v>
      </c>
      <c r="H400" s="54"/>
      <c r="I400" s="16">
        <f t="shared" si="174"/>
        <v>0</v>
      </c>
      <c r="J400" s="49" t="str">
        <f t="shared" si="171"/>
        <v/>
      </c>
      <c r="K400" s="4"/>
    </row>
    <row r="401" spans="1:11" ht="20.399999999999999" x14ac:dyDescent="0.3">
      <c r="A401" s="13" t="s">
        <v>613</v>
      </c>
      <c r="B401" s="14" t="s">
        <v>299</v>
      </c>
      <c r="C401" s="15" t="s">
        <v>614</v>
      </c>
      <c r="D401" s="16">
        <v>2.1</v>
      </c>
      <c r="E401" s="16">
        <v>1988.19</v>
      </c>
      <c r="F401" s="16">
        <f t="shared" si="172"/>
        <v>4175.2</v>
      </c>
      <c r="G401" s="16">
        <f t="shared" si="173"/>
        <v>2.1</v>
      </c>
      <c r="H401" s="54"/>
      <c r="I401" s="16">
        <f t="shared" si="174"/>
        <v>0</v>
      </c>
      <c r="J401" s="49" t="str">
        <f t="shared" si="171"/>
        <v/>
      </c>
      <c r="K401" s="4"/>
    </row>
    <row r="402" spans="1:11" x14ac:dyDescent="0.3">
      <c r="A402" s="17"/>
      <c r="B402" s="17"/>
      <c r="C402" s="18" t="s">
        <v>615</v>
      </c>
      <c r="D402" s="16">
        <v>1</v>
      </c>
      <c r="E402" s="19">
        <f>SUM(F390:F401)</f>
        <v>60747.24</v>
      </c>
      <c r="F402" s="19">
        <f t="shared" si="172"/>
        <v>60747.24</v>
      </c>
      <c r="G402" s="16">
        <f t="shared" si="173"/>
        <v>1</v>
      </c>
      <c r="H402" s="19">
        <f>SUM(I390:I401)</f>
        <v>0</v>
      </c>
      <c r="I402" s="19">
        <f t="shared" si="174"/>
        <v>0</v>
      </c>
      <c r="J402" s="49" t="str">
        <f t="shared" si="171"/>
        <v/>
      </c>
      <c r="K402" s="4"/>
    </row>
    <row r="403" spans="1:11" x14ac:dyDescent="0.3">
      <c r="A403" s="10" t="s">
        <v>616</v>
      </c>
      <c r="B403" s="10" t="s">
        <v>5</v>
      </c>
      <c r="C403" s="11" t="s">
        <v>617</v>
      </c>
      <c r="D403" s="12">
        <f t="shared" ref="D403:I403" si="175">D406</f>
        <v>1</v>
      </c>
      <c r="E403" s="12">
        <f t="shared" si="175"/>
        <v>80277.850000000006</v>
      </c>
      <c r="F403" s="12">
        <f t="shared" si="175"/>
        <v>80277.850000000006</v>
      </c>
      <c r="G403" s="12">
        <f t="shared" si="175"/>
        <v>1</v>
      </c>
      <c r="H403" s="12">
        <f t="shared" si="175"/>
        <v>0</v>
      </c>
      <c r="I403" s="12">
        <f t="shared" si="175"/>
        <v>0</v>
      </c>
      <c r="J403" s="49" t="str">
        <f t="shared" si="171"/>
        <v/>
      </c>
      <c r="K403" s="4"/>
    </row>
    <row r="404" spans="1:11" x14ac:dyDescent="0.3">
      <c r="A404" s="13" t="s">
        <v>618</v>
      </c>
      <c r="B404" s="14" t="s">
        <v>10</v>
      </c>
      <c r="C404" s="15" t="s">
        <v>619</v>
      </c>
      <c r="D404" s="16">
        <v>1</v>
      </c>
      <c r="E404" s="16">
        <v>62612.66</v>
      </c>
      <c r="F404" s="16">
        <f>ROUND(D404*E404,2)</f>
        <v>62612.66</v>
      </c>
      <c r="G404" s="16">
        <f t="shared" ref="G404:G406" si="176">D404</f>
        <v>1</v>
      </c>
      <c r="H404" s="54"/>
      <c r="I404" s="16">
        <f>ROUND(G404*H404,2)</f>
        <v>0</v>
      </c>
      <c r="J404" s="49" t="str">
        <f t="shared" si="171"/>
        <v/>
      </c>
      <c r="K404" s="4"/>
    </row>
    <row r="405" spans="1:11" x14ac:dyDescent="0.3">
      <c r="A405" s="13" t="s">
        <v>620</v>
      </c>
      <c r="B405" s="14" t="s">
        <v>10</v>
      </c>
      <c r="C405" s="15" t="s">
        <v>621</v>
      </c>
      <c r="D405" s="16">
        <v>1</v>
      </c>
      <c r="E405" s="16">
        <v>17665.189999999999</v>
      </c>
      <c r="F405" s="16">
        <f>ROUND(D405*E405,2)</f>
        <v>17665.189999999999</v>
      </c>
      <c r="G405" s="16">
        <f t="shared" si="176"/>
        <v>1</v>
      </c>
      <c r="H405" s="54"/>
      <c r="I405" s="16">
        <f>ROUND(G405*H405,2)</f>
        <v>0</v>
      </c>
      <c r="J405" s="49" t="str">
        <f t="shared" si="171"/>
        <v/>
      </c>
      <c r="K405" s="4"/>
    </row>
    <row r="406" spans="1:11" x14ac:dyDescent="0.3">
      <c r="A406" s="17"/>
      <c r="B406" s="17"/>
      <c r="C406" s="18" t="s">
        <v>622</v>
      </c>
      <c r="D406" s="16">
        <v>1</v>
      </c>
      <c r="E406" s="19">
        <f>SUM(F404:F405)</f>
        <v>80277.850000000006</v>
      </c>
      <c r="F406" s="19">
        <f>ROUND(D406*E406,2)</f>
        <v>80277.850000000006</v>
      </c>
      <c r="G406" s="16">
        <f t="shared" si="176"/>
        <v>1</v>
      </c>
      <c r="H406" s="19">
        <f>SUM(I404:I405)</f>
        <v>0</v>
      </c>
      <c r="I406" s="19">
        <f>ROUND(G406*H406,2)</f>
        <v>0</v>
      </c>
      <c r="J406" s="49" t="str">
        <f t="shared" si="171"/>
        <v/>
      </c>
      <c r="K406" s="4"/>
    </row>
    <row r="407" spans="1:11" x14ac:dyDescent="0.3">
      <c r="A407" s="17"/>
      <c r="B407" s="17"/>
      <c r="C407" s="18" t="s">
        <v>623</v>
      </c>
      <c r="D407" s="29">
        <v>1</v>
      </c>
      <c r="E407" s="19">
        <f>F6+F20+F34+F144+F152+F294+F304+F372+F389+F403</f>
        <v>654573.4</v>
      </c>
      <c r="F407" s="19">
        <f>ROUND(D407*E407,2)</f>
        <v>654573.4</v>
      </c>
      <c r="G407" s="16">
        <f t="shared" ref="G407" si="177">D407</f>
        <v>1</v>
      </c>
      <c r="H407" s="19">
        <f>I6+I20+I34+I144+I152+I294+I304+I372+I389+I403</f>
        <v>35000</v>
      </c>
      <c r="I407" s="19">
        <f>ROUND(G407*H407,2)</f>
        <v>35000</v>
      </c>
      <c r="J407" s="49" t="str">
        <f t="shared" si="171"/>
        <v/>
      </c>
      <c r="K407" s="4"/>
    </row>
    <row r="408" spans="1:11" x14ac:dyDescent="0.3">
      <c r="A408" s="6" t="s">
        <v>624</v>
      </c>
      <c r="B408" s="6" t="s">
        <v>5</v>
      </c>
      <c r="C408" s="7" t="s">
        <v>625</v>
      </c>
      <c r="D408" s="8">
        <f t="shared" ref="D408:I408" si="178">D628</f>
        <v>1</v>
      </c>
      <c r="E408" s="9">
        <f t="shared" si="178"/>
        <v>5031303.2</v>
      </c>
      <c r="F408" s="9">
        <f t="shared" si="178"/>
        <v>5031303.2</v>
      </c>
      <c r="G408" s="8">
        <f t="shared" si="178"/>
        <v>1</v>
      </c>
      <c r="H408" s="9">
        <f t="shared" si="178"/>
        <v>155287.04000000001</v>
      </c>
      <c r="I408" s="9">
        <f t="shared" si="178"/>
        <v>155287.04000000001</v>
      </c>
      <c r="J408" s="49" t="str">
        <f t="shared" si="171"/>
        <v/>
      </c>
      <c r="K408" s="4"/>
    </row>
    <row r="409" spans="1:11" x14ac:dyDescent="0.3">
      <c r="A409" s="10" t="s">
        <v>626</v>
      </c>
      <c r="B409" s="10" t="s">
        <v>5</v>
      </c>
      <c r="C409" s="11" t="s">
        <v>627</v>
      </c>
      <c r="D409" s="12">
        <f t="shared" ref="D409:I409" si="179">D423</f>
        <v>1</v>
      </c>
      <c r="E409" s="12">
        <f t="shared" si="179"/>
        <v>179433.42</v>
      </c>
      <c r="F409" s="12">
        <f t="shared" si="179"/>
        <v>179433.42</v>
      </c>
      <c r="G409" s="12">
        <f t="shared" si="179"/>
        <v>1</v>
      </c>
      <c r="H409" s="12">
        <f t="shared" si="179"/>
        <v>20000</v>
      </c>
      <c r="I409" s="12">
        <f t="shared" si="179"/>
        <v>20000</v>
      </c>
      <c r="J409" s="49" t="str">
        <f t="shared" si="171"/>
        <v/>
      </c>
      <c r="K409" s="4"/>
    </row>
    <row r="410" spans="1:11" x14ac:dyDescent="0.3">
      <c r="A410" s="13" t="s">
        <v>628</v>
      </c>
      <c r="B410" s="14" t="s">
        <v>10</v>
      </c>
      <c r="C410" s="15" t="s">
        <v>629</v>
      </c>
      <c r="D410" s="16">
        <v>24</v>
      </c>
      <c r="E410" s="16">
        <v>636</v>
      </c>
      <c r="F410" s="16">
        <f t="shared" ref="F410:F423" si="180">ROUND(D410*E410,2)</f>
        <v>15264</v>
      </c>
      <c r="G410" s="16">
        <f t="shared" ref="G410:G423" si="181">D410</f>
        <v>24</v>
      </c>
      <c r="H410" s="54"/>
      <c r="I410" s="16">
        <f t="shared" ref="I410:I423" si="182">ROUND(G410*H410,2)</f>
        <v>0</v>
      </c>
      <c r="J410" s="49" t="str">
        <f t="shared" si="171"/>
        <v/>
      </c>
      <c r="K410" s="4"/>
    </row>
    <row r="411" spans="1:11" x14ac:dyDescent="0.3">
      <c r="A411" s="13" t="s">
        <v>630</v>
      </c>
      <c r="B411" s="14" t="s">
        <v>10</v>
      </c>
      <c r="C411" s="15" t="s">
        <v>631</v>
      </c>
      <c r="D411" s="16">
        <v>1</v>
      </c>
      <c r="E411" s="16">
        <v>407.29</v>
      </c>
      <c r="F411" s="16">
        <f t="shared" si="180"/>
        <v>407.29</v>
      </c>
      <c r="G411" s="16">
        <f t="shared" si="181"/>
        <v>1</v>
      </c>
      <c r="H411" s="54"/>
      <c r="I411" s="16">
        <f t="shared" si="182"/>
        <v>0</v>
      </c>
      <c r="J411" s="49" t="str">
        <f t="shared" si="171"/>
        <v/>
      </c>
      <c r="K411" s="4"/>
    </row>
    <row r="412" spans="1:11" x14ac:dyDescent="0.3">
      <c r="A412" s="13" t="s">
        <v>632</v>
      </c>
      <c r="B412" s="14" t="s">
        <v>10</v>
      </c>
      <c r="C412" s="15" t="s">
        <v>633</v>
      </c>
      <c r="D412" s="16">
        <v>2</v>
      </c>
      <c r="E412" s="16">
        <v>969.69</v>
      </c>
      <c r="F412" s="16">
        <f t="shared" si="180"/>
        <v>1939.38</v>
      </c>
      <c r="G412" s="16">
        <f t="shared" si="181"/>
        <v>2</v>
      </c>
      <c r="H412" s="54"/>
      <c r="I412" s="16">
        <f t="shared" si="182"/>
        <v>0</v>
      </c>
      <c r="J412" s="49" t="str">
        <f t="shared" si="171"/>
        <v/>
      </c>
      <c r="K412" s="4"/>
    </row>
    <row r="413" spans="1:11" x14ac:dyDescent="0.3">
      <c r="A413" s="13" t="s">
        <v>634</v>
      </c>
      <c r="B413" s="14" t="s">
        <v>22</v>
      </c>
      <c r="C413" s="15" t="s">
        <v>635</v>
      </c>
      <c r="D413" s="16">
        <v>226.1</v>
      </c>
      <c r="E413" s="16">
        <v>12.11</v>
      </c>
      <c r="F413" s="16">
        <f t="shared" si="180"/>
        <v>2738.07</v>
      </c>
      <c r="G413" s="16">
        <f t="shared" si="181"/>
        <v>226.1</v>
      </c>
      <c r="H413" s="54"/>
      <c r="I413" s="16">
        <f t="shared" si="182"/>
        <v>0</v>
      </c>
      <c r="J413" s="49" t="str">
        <f t="shared" si="171"/>
        <v/>
      </c>
      <c r="K413" s="4"/>
    </row>
    <row r="414" spans="1:11" x14ac:dyDescent="0.3">
      <c r="A414" s="13" t="s">
        <v>636</v>
      </c>
      <c r="B414" s="14" t="s">
        <v>22</v>
      </c>
      <c r="C414" s="15" t="s">
        <v>637</v>
      </c>
      <c r="D414" s="16">
        <v>2261</v>
      </c>
      <c r="E414" s="16">
        <v>29.16</v>
      </c>
      <c r="F414" s="16">
        <f t="shared" si="180"/>
        <v>65930.759999999995</v>
      </c>
      <c r="G414" s="16">
        <f t="shared" si="181"/>
        <v>2261</v>
      </c>
      <c r="H414" s="54"/>
      <c r="I414" s="16">
        <f t="shared" si="182"/>
        <v>0</v>
      </c>
      <c r="J414" s="49" t="str">
        <f t="shared" si="171"/>
        <v/>
      </c>
      <c r="K414" s="4"/>
    </row>
    <row r="415" spans="1:11" ht="20.399999999999999" x14ac:dyDescent="0.3">
      <c r="A415" s="13" t="s">
        <v>638</v>
      </c>
      <c r="B415" s="14" t="s">
        <v>22</v>
      </c>
      <c r="C415" s="15" t="s">
        <v>639</v>
      </c>
      <c r="D415" s="16">
        <v>1298</v>
      </c>
      <c r="E415" s="16">
        <v>14.95</v>
      </c>
      <c r="F415" s="16">
        <f t="shared" si="180"/>
        <v>19405.099999999999</v>
      </c>
      <c r="G415" s="16">
        <f t="shared" si="181"/>
        <v>1298</v>
      </c>
      <c r="H415" s="54"/>
      <c r="I415" s="16">
        <f t="shared" si="182"/>
        <v>0</v>
      </c>
      <c r="J415" s="49" t="str">
        <f t="shared" si="171"/>
        <v/>
      </c>
      <c r="K415" s="4"/>
    </row>
    <row r="416" spans="1:11" ht="20.399999999999999" x14ac:dyDescent="0.3">
      <c r="A416" s="13" t="s">
        <v>640</v>
      </c>
      <c r="B416" s="14" t="s">
        <v>22</v>
      </c>
      <c r="C416" s="15" t="s">
        <v>641</v>
      </c>
      <c r="D416" s="16">
        <v>334</v>
      </c>
      <c r="E416" s="16">
        <v>19.04</v>
      </c>
      <c r="F416" s="16">
        <f t="shared" si="180"/>
        <v>6359.36</v>
      </c>
      <c r="G416" s="16">
        <f t="shared" si="181"/>
        <v>334</v>
      </c>
      <c r="H416" s="54"/>
      <c r="I416" s="16">
        <f t="shared" si="182"/>
        <v>0</v>
      </c>
      <c r="J416" s="49" t="str">
        <f t="shared" si="171"/>
        <v/>
      </c>
      <c r="K416" s="4"/>
    </row>
    <row r="417" spans="1:11" x14ac:dyDescent="0.3">
      <c r="A417" s="13" t="s">
        <v>642</v>
      </c>
      <c r="B417" s="14" t="s">
        <v>10</v>
      </c>
      <c r="C417" s="15" t="s">
        <v>643</v>
      </c>
      <c r="D417" s="16">
        <v>2</v>
      </c>
      <c r="E417" s="16">
        <v>3331.35</v>
      </c>
      <c r="F417" s="16">
        <f t="shared" si="180"/>
        <v>6662.7</v>
      </c>
      <c r="G417" s="16">
        <f t="shared" si="181"/>
        <v>2</v>
      </c>
      <c r="H417" s="54"/>
      <c r="I417" s="16">
        <f t="shared" si="182"/>
        <v>0</v>
      </c>
      <c r="J417" s="49" t="str">
        <f t="shared" si="171"/>
        <v/>
      </c>
      <c r="K417" s="4"/>
    </row>
    <row r="418" spans="1:11" x14ac:dyDescent="0.3">
      <c r="A418" s="13" t="s">
        <v>644</v>
      </c>
      <c r="B418" s="14" t="s">
        <v>22</v>
      </c>
      <c r="C418" s="15" t="s">
        <v>645</v>
      </c>
      <c r="D418" s="16">
        <v>2112</v>
      </c>
      <c r="E418" s="16">
        <v>3.63</v>
      </c>
      <c r="F418" s="16">
        <f t="shared" si="180"/>
        <v>7666.56</v>
      </c>
      <c r="G418" s="16">
        <f t="shared" si="181"/>
        <v>2112</v>
      </c>
      <c r="H418" s="54"/>
      <c r="I418" s="16">
        <f t="shared" si="182"/>
        <v>0</v>
      </c>
      <c r="J418" s="49" t="str">
        <f t="shared" si="171"/>
        <v/>
      </c>
      <c r="K418" s="4"/>
    </row>
    <row r="419" spans="1:11" x14ac:dyDescent="0.3">
      <c r="A419" s="13" t="s">
        <v>646</v>
      </c>
      <c r="B419" s="14" t="s">
        <v>22</v>
      </c>
      <c r="C419" s="15" t="s">
        <v>647</v>
      </c>
      <c r="D419" s="16">
        <v>224</v>
      </c>
      <c r="E419" s="16">
        <v>118.55</v>
      </c>
      <c r="F419" s="16">
        <f t="shared" si="180"/>
        <v>26555.200000000001</v>
      </c>
      <c r="G419" s="16">
        <f t="shared" si="181"/>
        <v>224</v>
      </c>
      <c r="H419" s="54"/>
      <c r="I419" s="16">
        <f t="shared" si="182"/>
        <v>0</v>
      </c>
      <c r="J419" s="49" t="str">
        <f t="shared" si="171"/>
        <v/>
      </c>
      <c r="K419" s="4"/>
    </row>
    <row r="420" spans="1:11" x14ac:dyDescent="0.3">
      <c r="A420" s="13" t="s">
        <v>648</v>
      </c>
      <c r="B420" s="14" t="s">
        <v>10</v>
      </c>
      <c r="C420" s="15" t="s">
        <v>649</v>
      </c>
      <c r="D420" s="16">
        <v>1</v>
      </c>
      <c r="E420" s="16">
        <v>5300</v>
      </c>
      <c r="F420" s="16">
        <f t="shared" si="180"/>
        <v>5300</v>
      </c>
      <c r="G420" s="16">
        <f t="shared" si="181"/>
        <v>1</v>
      </c>
      <c r="H420" s="54"/>
      <c r="I420" s="16">
        <f t="shared" si="182"/>
        <v>0</v>
      </c>
      <c r="J420" s="49" t="str">
        <f t="shared" si="171"/>
        <v/>
      </c>
      <c r="K420" s="4"/>
    </row>
    <row r="421" spans="1:11" ht="20.399999999999999" x14ac:dyDescent="0.3">
      <c r="A421" s="13" t="s">
        <v>650</v>
      </c>
      <c r="B421" s="14" t="s">
        <v>10</v>
      </c>
      <c r="C421" s="15" t="s">
        <v>651</v>
      </c>
      <c r="D421" s="16">
        <v>1</v>
      </c>
      <c r="E421" s="16">
        <v>1205</v>
      </c>
      <c r="F421" s="16">
        <f t="shared" si="180"/>
        <v>1205</v>
      </c>
      <c r="G421" s="16">
        <f t="shared" si="181"/>
        <v>1</v>
      </c>
      <c r="H421" s="54"/>
      <c r="I421" s="16">
        <f t="shared" si="182"/>
        <v>0</v>
      </c>
      <c r="J421" s="49" t="str">
        <f t="shared" si="171"/>
        <v/>
      </c>
      <c r="K421" s="4"/>
    </row>
    <row r="422" spans="1:11" x14ac:dyDescent="0.3">
      <c r="A422" s="13" t="s">
        <v>652</v>
      </c>
      <c r="B422" s="14" t="s">
        <v>35</v>
      </c>
      <c r="C422" s="15" t="s">
        <v>653</v>
      </c>
      <c r="D422" s="16">
        <v>1</v>
      </c>
      <c r="E422" s="16">
        <v>20000</v>
      </c>
      <c r="F422" s="16">
        <f t="shared" si="180"/>
        <v>20000</v>
      </c>
      <c r="G422" s="16">
        <f t="shared" si="181"/>
        <v>1</v>
      </c>
      <c r="H422" s="16">
        <v>20000</v>
      </c>
      <c r="I422" s="16">
        <f t="shared" si="182"/>
        <v>20000</v>
      </c>
      <c r="J422" s="49" t="str">
        <f t="shared" si="171"/>
        <v/>
      </c>
      <c r="K422" s="4"/>
    </row>
    <row r="423" spans="1:11" x14ac:dyDescent="0.3">
      <c r="A423" s="17"/>
      <c r="B423" s="17"/>
      <c r="C423" s="18" t="s">
        <v>654</v>
      </c>
      <c r="D423" s="16">
        <v>1</v>
      </c>
      <c r="E423" s="19">
        <f>SUM(F410:F422)</f>
        <v>179433.42</v>
      </c>
      <c r="F423" s="19">
        <f t="shared" si="180"/>
        <v>179433.42</v>
      </c>
      <c r="G423" s="16">
        <f t="shared" si="181"/>
        <v>1</v>
      </c>
      <c r="H423" s="19">
        <f>SUM(I410:I422)</f>
        <v>20000</v>
      </c>
      <c r="I423" s="19">
        <f t="shared" si="182"/>
        <v>20000</v>
      </c>
      <c r="J423" s="49" t="str">
        <f t="shared" si="171"/>
        <v/>
      </c>
      <c r="K423" s="4"/>
    </row>
    <row r="424" spans="1:11" x14ac:dyDescent="0.3">
      <c r="A424" s="10" t="s">
        <v>655</v>
      </c>
      <c r="B424" s="10" t="s">
        <v>5</v>
      </c>
      <c r="C424" s="11" t="s">
        <v>656</v>
      </c>
      <c r="D424" s="12">
        <f t="shared" ref="D424:I424" si="183">D471</f>
        <v>1</v>
      </c>
      <c r="E424" s="12">
        <f t="shared" si="183"/>
        <v>761833.37</v>
      </c>
      <c r="F424" s="12">
        <f t="shared" si="183"/>
        <v>761833.37</v>
      </c>
      <c r="G424" s="12">
        <f t="shared" si="183"/>
        <v>1</v>
      </c>
      <c r="H424" s="12">
        <f t="shared" si="183"/>
        <v>25000</v>
      </c>
      <c r="I424" s="12">
        <f t="shared" si="183"/>
        <v>25000</v>
      </c>
      <c r="J424" s="49" t="str">
        <f t="shared" si="171"/>
        <v/>
      </c>
      <c r="K424" s="4"/>
    </row>
    <row r="425" spans="1:11" x14ac:dyDescent="0.3">
      <c r="A425" s="20" t="s">
        <v>657</v>
      </c>
      <c r="B425" s="20" t="s">
        <v>5</v>
      </c>
      <c r="C425" s="21" t="s">
        <v>658</v>
      </c>
      <c r="D425" s="22">
        <f t="shared" ref="D425:I425" si="184">D427</f>
        <v>1</v>
      </c>
      <c r="E425" s="22">
        <f t="shared" si="184"/>
        <v>2728.69</v>
      </c>
      <c r="F425" s="22">
        <f t="shared" si="184"/>
        <v>2728.69</v>
      </c>
      <c r="G425" s="22">
        <f t="shared" si="184"/>
        <v>1</v>
      </c>
      <c r="H425" s="22">
        <f t="shared" si="184"/>
        <v>0</v>
      </c>
      <c r="I425" s="22">
        <f t="shared" si="184"/>
        <v>0</v>
      </c>
      <c r="J425" s="49" t="str">
        <f t="shared" si="171"/>
        <v/>
      </c>
      <c r="K425" s="4"/>
    </row>
    <row r="426" spans="1:11" x14ac:dyDescent="0.3">
      <c r="A426" s="13" t="s">
        <v>659</v>
      </c>
      <c r="B426" s="14" t="s">
        <v>10</v>
      </c>
      <c r="C426" s="15" t="s">
        <v>660</v>
      </c>
      <c r="D426" s="16">
        <v>1</v>
      </c>
      <c r="E426" s="16">
        <v>2728.69</v>
      </c>
      <c r="F426" s="16">
        <f>ROUND(D426*E426,2)</f>
        <v>2728.69</v>
      </c>
      <c r="G426" s="16">
        <f t="shared" ref="G426:G427" si="185">D426</f>
        <v>1</v>
      </c>
      <c r="H426" s="54"/>
      <c r="I426" s="16">
        <f>ROUND(G426*H426,2)</f>
        <v>0</v>
      </c>
      <c r="J426" s="49" t="str">
        <f t="shared" si="171"/>
        <v/>
      </c>
      <c r="K426" s="4"/>
    </row>
    <row r="427" spans="1:11" x14ac:dyDescent="0.3">
      <c r="A427" s="17"/>
      <c r="B427" s="17"/>
      <c r="C427" s="18" t="s">
        <v>661</v>
      </c>
      <c r="D427" s="16">
        <v>1</v>
      </c>
      <c r="E427" s="19">
        <f>F426</f>
        <v>2728.69</v>
      </c>
      <c r="F427" s="19">
        <f>ROUND(D427*E427,2)</f>
        <v>2728.69</v>
      </c>
      <c r="G427" s="16">
        <f t="shared" si="185"/>
        <v>1</v>
      </c>
      <c r="H427" s="19">
        <f>I426</f>
        <v>0</v>
      </c>
      <c r="I427" s="19">
        <f>ROUND(G427*H427,2)</f>
        <v>0</v>
      </c>
      <c r="J427" s="49" t="str">
        <f t="shared" si="171"/>
        <v/>
      </c>
      <c r="K427" s="4"/>
    </row>
    <row r="428" spans="1:11" x14ac:dyDescent="0.3">
      <c r="A428" s="20" t="s">
        <v>662</v>
      </c>
      <c r="B428" s="20" t="s">
        <v>5</v>
      </c>
      <c r="C428" s="21" t="s">
        <v>663</v>
      </c>
      <c r="D428" s="22">
        <f t="shared" ref="D428:I428" si="186">D435</f>
        <v>1</v>
      </c>
      <c r="E428" s="22">
        <f t="shared" si="186"/>
        <v>63662.86</v>
      </c>
      <c r="F428" s="22">
        <f t="shared" si="186"/>
        <v>63662.86</v>
      </c>
      <c r="G428" s="22">
        <f t="shared" si="186"/>
        <v>1</v>
      </c>
      <c r="H428" s="22">
        <f t="shared" si="186"/>
        <v>0</v>
      </c>
      <c r="I428" s="22">
        <f t="shared" si="186"/>
        <v>0</v>
      </c>
      <c r="J428" s="49" t="str">
        <f t="shared" si="171"/>
        <v/>
      </c>
      <c r="K428" s="4"/>
    </row>
    <row r="429" spans="1:11" x14ac:dyDescent="0.3">
      <c r="A429" s="13" t="s">
        <v>664</v>
      </c>
      <c r="B429" s="14" t="s">
        <v>22</v>
      </c>
      <c r="C429" s="15" t="s">
        <v>665</v>
      </c>
      <c r="D429" s="16">
        <v>10596</v>
      </c>
      <c r="E429" s="16">
        <v>4.57</v>
      </c>
      <c r="F429" s="16">
        <f t="shared" ref="F429:F435" si="187">ROUND(D429*E429,2)</f>
        <v>48423.72</v>
      </c>
      <c r="G429" s="16">
        <f t="shared" ref="G429:G435" si="188">D429</f>
        <v>10596</v>
      </c>
      <c r="H429" s="54"/>
      <c r="I429" s="16">
        <f t="shared" ref="I429:I435" si="189">ROUND(G429*H429,2)</f>
        <v>0</v>
      </c>
      <c r="J429" s="49" t="str">
        <f t="shared" si="171"/>
        <v/>
      </c>
      <c r="K429" s="4"/>
    </row>
    <row r="430" spans="1:11" x14ac:dyDescent="0.3">
      <c r="A430" s="13" t="s">
        <v>666</v>
      </c>
      <c r="B430" s="14" t="s">
        <v>22</v>
      </c>
      <c r="C430" s="15" t="s">
        <v>667</v>
      </c>
      <c r="D430" s="16">
        <v>431.6</v>
      </c>
      <c r="E430" s="16">
        <v>15.49</v>
      </c>
      <c r="F430" s="16">
        <f t="shared" si="187"/>
        <v>6685.48</v>
      </c>
      <c r="G430" s="16">
        <f t="shared" si="188"/>
        <v>431.6</v>
      </c>
      <c r="H430" s="54"/>
      <c r="I430" s="16">
        <f t="shared" si="189"/>
        <v>0</v>
      </c>
      <c r="J430" s="49" t="str">
        <f t="shared" si="171"/>
        <v/>
      </c>
      <c r="K430" s="4"/>
    </row>
    <row r="431" spans="1:11" x14ac:dyDescent="0.3">
      <c r="A431" s="13" t="s">
        <v>668</v>
      </c>
      <c r="B431" s="14" t="s">
        <v>22</v>
      </c>
      <c r="C431" s="15" t="s">
        <v>669</v>
      </c>
      <c r="D431" s="16">
        <v>100</v>
      </c>
      <c r="E431" s="16">
        <v>6.59</v>
      </c>
      <c r="F431" s="16">
        <f t="shared" si="187"/>
        <v>659</v>
      </c>
      <c r="G431" s="16">
        <f t="shared" si="188"/>
        <v>100</v>
      </c>
      <c r="H431" s="54"/>
      <c r="I431" s="16">
        <f t="shared" si="189"/>
        <v>0</v>
      </c>
      <c r="J431" s="49" t="str">
        <f t="shared" si="171"/>
        <v/>
      </c>
      <c r="K431" s="4"/>
    </row>
    <row r="432" spans="1:11" x14ac:dyDescent="0.3">
      <c r="A432" s="13" t="s">
        <v>670</v>
      </c>
      <c r="B432" s="14" t="s">
        <v>22</v>
      </c>
      <c r="C432" s="15" t="s">
        <v>671</v>
      </c>
      <c r="D432" s="16">
        <v>50</v>
      </c>
      <c r="E432" s="16">
        <v>22</v>
      </c>
      <c r="F432" s="16">
        <f t="shared" si="187"/>
        <v>1100</v>
      </c>
      <c r="G432" s="16">
        <f t="shared" si="188"/>
        <v>50</v>
      </c>
      <c r="H432" s="54"/>
      <c r="I432" s="16">
        <f t="shared" si="189"/>
        <v>0</v>
      </c>
      <c r="J432" s="49" t="str">
        <f t="shared" si="171"/>
        <v/>
      </c>
      <c r="K432" s="4"/>
    </row>
    <row r="433" spans="1:11" x14ac:dyDescent="0.3">
      <c r="A433" s="13" t="s">
        <v>672</v>
      </c>
      <c r="B433" s="14" t="s">
        <v>22</v>
      </c>
      <c r="C433" s="15" t="s">
        <v>673</v>
      </c>
      <c r="D433" s="16">
        <v>1030</v>
      </c>
      <c r="E433" s="16">
        <v>4.16</v>
      </c>
      <c r="F433" s="16">
        <f t="shared" si="187"/>
        <v>4284.8</v>
      </c>
      <c r="G433" s="16">
        <f t="shared" si="188"/>
        <v>1030</v>
      </c>
      <c r="H433" s="54"/>
      <c r="I433" s="16">
        <f t="shared" si="189"/>
        <v>0</v>
      </c>
      <c r="J433" s="49" t="str">
        <f t="shared" si="171"/>
        <v/>
      </c>
      <c r="K433" s="4"/>
    </row>
    <row r="434" spans="1:11" x14ac:dyDescent="0.3">
      <c r="A434" s="13" t="s">
        <v>674</v>
      </c>
      <c r="B434" s="14" t="s">
        <v>22</v>
      </c>
      <c r="C434" s="15" t="s">
        <v>675</v>
      </c>
      <c r="D434" s="16">
        <v>177</v>
      </c>
      <c r="E434" s="16">
        <v>14.18</v>
      </c>
      <c r="F434" s="16">
        <f t="shared" si="187"/>
        <v>2509.86</v>
      </c>
      <c r="G434" s="16">
        <f t="shared" si="188"/>
        <v>177</v>
      </c>
      <c r="H434" s="54"/>
      <c r="I434" s="16">
        <f t="shared" si="189"/>
        <v>0</v>
      </c>
      <c r="J434" s="49" t="str">
        <f t="shared" si="171"/>
        <v/>
      </c>
      <c r="K434" s="4"/>
    </row>
    <row r="435" spans="1:11" x14ac:dyDescent="0.3">
      <c r="A435" s="17"/>
      <c r="B435" s="17"/>
      <c r="C435" s="18" t="s">
        <v>676</v>
      </c>
      <c r="D435" s="16">
        <v>1</v>
      </c>
      <c r="E435" s="19">
        <f>SUM(F429:F434)</f>
        <v>63662.86</v>
      </c>
      <c r="F435" s="19">
        <f t="shared" si="187"/>
        <v>63662.86</v>
      </c>
      <c r="G435" s="16">
        <f t="shared" si="188"/>
        <v>1</v>
      </c>
      <c r="H435" s="19">
        <f>SUM(I429:I434)</f>
        <v>0</v>
      </c>
      <c r="I435" s="19">
        <f t="shared" si="189"/>
        <v>0</v>
      </c>
      <c r="J435" s="49" t="str">
        <f t="shared" si="171"/>
        <v/>
      </c>
      <c r="K435" s="4"/>
    </row>
    <row r="436" spans="1:11" x14ac:dyDescent="0.3">
      <c r="A436" s="20" t="s">
        <v>677</v>
      </c>
      <c r="B436" s="20" t="s">
        <v>5</v>
      </c>
      <c r="C436" s="21" t="s">
        <v>678</v>
      </c>
      <c r="D436" s="22">
        <f t="shared" ref="D436:I436" si="190">D465</f>
        <v>1</v>
      </c>
      <c r="E436" s="22">
        <f t="shared" si="190"/>
        <v>670306.31999999995</v>
      </c>
      <c r="F436" s="22">
        <f t="shared" si="190"/>
        <v>670306.31999999995</v>
      </c>
      <c r="G436" s="22">
        <f t="shared" si="190"/>
        <v>1</v>
      </c>
      <c r="H436" s="22">
        <f t="shared" si="190"/>
        <v>0</v>
      </c>
      <c r="I436" s="22">
        <f t="shared" si="190"/>
        <v>0</v>
      </c>
      <c r="J436" s="49" t="str">
        <f t="shared" si="171"/>
        <v/>
      </c>
      <c r="K436" s="4"/>
    </row>
    <row r="437" spans="1:11" x14ac:dyDescent="0.3">
      <c r="A437" s="23" t="s">
        <v>679</v>
      </c>
      <c r="B437" s="23" t="s">
        <v>5</v>
      </c>
      <c r="C437" s="24" t="s">
        <v>680</v>
      </c>
      <c r="D437" s="25">
        <f t="shared" ref="D437:I437" si="191">D447</f>
        <v>1</v>
      </c>
      <c r="E437" s="25">
        <f t="shared" si="191"/>
        <v>88147.65</v>
      </c>
      <c r="F437" s="25">
        <f t="shared" si="191"/>
        <v>88147.65</v>
      </c>
      <c r="G437" s="25">
        <f t="shared" si="191"/>
        <v>1</v>
      </c>
      <c r="H437" s="25">
        <f t="shared" si="191"/>
        <v>0</v>
      </c>
      <c r="I437" s="25">
        <f t="shared" si="191"/>
        <v>0</v>
      </c>
      <c r="J437" s="49" t="str">
        <f t="shared" si="171"/>
        <v/>
      </c>
      <c r="K437" s="4"/>
    </row>
    <row r="438" spans="1:11" x14ac:dyDescent="0.3">
      <c r="A438" s="13" t="s">
        <v>681</v>
      </c>
      <c r="B438" s="14" t="s">
        <v>22</v>
      </c>
      <c r="C438" s="15" t="s">
        <v>682</v>
      </c>
      <c r="D438" s="16">
        <v>120</v>
      </c>
      <c r="E438" s="16">
        <v>7.1</v>
      </c>
      <c r="F438" s="16">
        <f t="shared" ref="F438:F447" si="192">ROUND(D438*E438,2)</f>
        <v>852</v>
      </c>
      <c r="G438" s="16">
        <f t="shared" ref="G438:G447" si="193">D438</f>
        <v>120</v>
      </c>
      <c r="H438" s="54"/>
      <c r="I438" s="16">
        <f t="shared" ref="I438:I447" si="194">ROUND(G438*H438,2)</f>
        <v>0</v>
      </c>
      <c r="J438" s="49" t="str">
        <f t="shared" si="171"/>
        <v/>
      </c>
      <c r="K438" s="4"/>
    </row>
    <row r="439" spans="1:11" x14ac:dyDescent="0.3">
      <c r="A439" s="13" t="s">
        <v>683</v>
      </c>
      <c r="B439" s="14" t="s">
        <v>10</v>
      </c>
      <c r="C439" s="15" t="s">
        <v>684</v>
      </c>
      <c r="D439" s="16">
        <v>1181</v>
      </c>
      <c r="E439" s="16">
        <v>10.18</v>
      </c>
      <c r="F439" s="16">
        <f t="shared" si="192"/>
        <v>12022.58</v>
      </c>
      <c r="G439" s="16">
        <f t="shared" si="193"/>
        <v>1181</v>
      </c>
      <c r="H439" s="54"/>
      <c r="I439" s="16">
        <f t="shared" si="194"/>
        <v>0</v>
      </c>
      <c r="J439" s="49" t="str">
        <f t="shared" si="171"/>
        <v/>
      </c>
      <c r="K439" s="4"/>
    </row>
    <row r="440" spans="1:11" x14ac:dyDescent="0.3">
      <c r="A440" s="13" t="s">
        <v>685</v>
      </c>
      <c r="B440" s="14" t="s">
        <v>10</v>
      </c>
      <c r="C440" s="15" t="s">
        <v>686</v>
      </c>
      <c r="D440" s="16">
        <v>321</v>
      </c>
      <c r="E440" s="16">
        <v>53.17</v>
      </c>
      <c r="F440" s="16">
        <f t="shared" si="192"/>
        <v>17067.57</v>
      </c>
      <c r="G440" s="16">
        <f t="shared" si="193"/>
        <v>321</v>
      </c>
      <c r="H440" s="54"/>
      <c r="I440" s="16">
        <f t="shared" si="194"/>
        <v>0</v>
      </c>
      <c r="J440" s="49" t="str">
        <f t="shared" si="171"/>
        <v/>
      </c>
      <c r="K440" s="4"/>
    </row>
    <row r="441" spans="1:11" x14ac:dyDescent="0.3">
      <c r="A441" s="13" t="s">
        <v>687</v>
      </c>
      <c r="B441" s="14" t="s">
        <v>10</v>
      </c>
      <c r="C441" s="15" t="s">
        <v>688</v>
      </c>
      <c r="D441" s="16">
        <v>848</v>
      </c>
      <c r="E441" s="16">
        <v>13.76</v>
      </c>
      <c r="F441" s="16">
        <f t="shared" si="192"/>
        <v>11668.48</v>
      </c>
      <c r="G441" s="16">
        <f t="shared" si="193"/>
        <v>848</v>
      </c>
      <c r="H441" s="54"/>
      <c r="I441" s="16">
        <f t="shared" si="194"/>
        <v>0</v>
      </c>
      <c r="J441" s="49" t="str">
        <f t="shared" si="171"/>
        <v/>
      </c>
      <c r="K441" s="4"/>
    </row>
    <row r="442" spans="1:11" ht="20.399999999999999" x14ac:dyDescent="0.3">
      <c r="A442" s="13" t="s">
        <v>689</v>
      </c>
      <c r="B442" s="14" t="s">
        <v>10</v>
      </c>
      <c r="C442" s="15" t="s">
        <v>690</v>
      </c>
      <c r="D442" s="16">
        <v>122</v>
      </c>
      <c r="E442" s="16">
        <v>75.47</v>
      </c>
      <c r="F442" s="16">
        <f t="shared" si="192"/>
        <v>9207.34</v>
      </c>
      <c r="G442" s="16">
        <f t="shared" si="193"/>
        <v>122</v>
      </c>
      <c r="H442" s="54"/>
      <c r="I442" s="16">
        <f t="shared" si="194"/>
        <v>0</v>
      </c>
      <c r="J442" s="49" t="str">
        <f t="shared" si="171"/>
        <v/>
      </c>
      <c r="K442" s="4"/>
    </row>
    <row r="443" spans="1:11" x14ac:dyDescent="0.3">
      <c r="A443" s="13" t="s">
        <v>691</v>
      </c>
      <c r="B443" s="14" t="s">
        <v>10</v>
      </c>
      <c r="C443" s="15" t="s">
        <v>692</v>
      </c>
      <c r="D443" s="16">
        <v>40</v>
      </c>
      <c r="E443" s="16">
        <v>81.16</v>
      </c>
      <c r="F443" s="16">
        <f t="shared" si="192"/>
        <v>3246.4</v>
      </c>
      <c r="G443" s="16">
        <f t="shared" si="193"/>
        <v>40</v>
      </c>
      <c r="H443" s="54"/>
      <c r="I443" s="16">
        <f t="shared" si="194"/>
        <v>0</v>
      </c>
      <c r="J443" s="49" t="str">
        <f t="shared" si="171"/>
        <v/>
      </c>
      <c r="K443" s="4"/>
    </row>
    <row r="444" spans="1:11" x14ac:dyDescent="0.3">
      <c r="A444" s="13" t="s">
        <v>693</v>
      </c>
      <c r="B444" s="14" t="s">
        <v>10</v>
      </c>
      <c r="C444" s="15" t="s">
        <v>694</v>
      </c>
      <c r="D444" s="16">
        <v>1442</v>
      </c>
      <c r="E444" s="16">
        <v>11.94</v>
      </c>
      <c r="F444" s="16">
        <f t="shared" si="192"/>
        <v>17217.48</v>
      </c>
      <c r="G444" s="16">
        <f t="shared" si="193"/>
        <v>1442</v>
      </c>
      <c r="H444" s="54"/>
      <c r="I444" s="16">
        <f t="shared" si="194"/>
        <v>0</v>
      </c>
      <c r="J444" s="49" t="str">
        <f t="shared" si="171"/>
        <v/>
      </c>
      <c r="K444" s="4"/>
    </row>
    <row r="445" spans="1:11" x14ac:dyDescent="0.3">
      <c r="A445" s="13" t="s">
        <v>695</v>
      </c>
      <c r="B445" s="14" t="s">
        <v>193</v>
      </c>
      <c r="C445" s="15" t="s">
        <v>696</v>
      </c>
      <c r="D445" s="16">
        <v>4620</v>
      </c>
      <c r="E445" s="16">
        <v>2.11</v>
      </c>
      <c r="F445" s="16">
        <f t="shared" si="192"/>
        <v>9748.2000000000007</v>
      </c>
      <c r="G445" s="16">
        <f t="shared" si="193"/>
        <v>4620</v>
      </c>
      <c r="H445" s="54"/>
      <c r="I445" s="16">
        <f t="shared" si="194"/>
        <v>0</v>
      </c>
      <c r="J445" s="49" t="str">
        <f t="shared" si="171"/>
        <v/>
      </c>
      <c r="K445" s="4"/>
    </row>
    <row r="446" spans="1:11" x14ac:dyDescent="0.3">
      <c r="A446" s="13" t="s">
        <v>697</v>
      </c>
      <c r="B446" s="14" t="s">
        <v>10</v>
      </c>
      <c r="C446" s="15" t="s">
        <v>698</v>
      </c>
      <c r="D446" s="16">
        <v>574</v>
      </c>
      <c r="E446" s="16">
        <v>12.4</v>
      </c>
      <c r="F446" s="16">
        <f t="shared" si="192"/>
        <v>7117.6</v>
      </c>
      <c r="G446" s="16">
        <f t="shared" si="193"/>
        <v>574</v>
      </c>
      <c r="H446" s="54"/>
      <c r="I446" s="16">
        <f t="shared" si="194"/>
        <v>0</v>
      </c>
      <c r="J446" s="49" t="str">
        <f t="shared" si="171"/>
        <v/>
      </c>
      <c r="K446" s="4"/>
    </row>
    <row r="447" spans="1:11" x14ac:dyDescent="0.3">
      <c r="A447" s="17"/>
      <c r="B447" s="17"/>
      <c r="C447" s="18" t="s">
        <v>699</v>
      </c>
      <c r="D447" s="16">
        <v>1</v>
      </c>
      <c r="E447" s="19">
        <f>SUM(F438:F446)</f>
        <v>88147.65</v>
      </c>
      <c r="F447" s="19">
        <f t="shared" si="192"/>
        <v>88147.65</v>
      </c>
      <c r="G447" s="16">
        <f t="shared" si="193"/>
        <v>1</v>
      </c>
      <c r="H447" s="19">
        <f>SUM(I438:I446)</f>
        <v>0</v>
      </c>
      <c r="I447" s="19">
        <f t="shared" si="194"/>
        <v>0</v>
      </c>
      <c r="J447" s="49" t="str">
        <f t="shared" si="171"/>
        <v/>
      </c>
      <c r="K447" s="4"/>
    </row>
    <row r="448" spans="1:11" x14ac:dyDescent="0.3">
      <c r="A448" s="23" t="s">
        <v>700</v>
      </c>
      <c r="B448" s="23" t="s">
        <v>5</v>
      </c>
      <c r="C448" s="24" t="s">
        <v>701</v>
      </c>
      <c r="D448" s="25">
        <f t="shared" ref="D448:I448" si="195">D464</f>
        <v>1</v>
      </c>
      <c r="E448" s="25">
        <f t="shared" si="195"/>
        <v>582158.67000000004</v>
      </c>
      <c r="F448" s="25">
        <f t="shared" si="195"/>
        <v>582158.67000000004</v>
      </c>
      <c r="G448" s="25">
        <f t="shared" si="195"/>
        <v>1</v>
      </c>
      <c r="H448" s="25">
        <f t="shared" si="195"/>
        <v>0</v>
      </c>
      <c r="I448" s="25">
        <f t="shared" si="195"/>
        <v>0</v>
      </c>
      <c r="J448" s="49" t="str">
        <f t="shared" si="171"/>
        <v/>
      </c>
      <c r="K448" s="4"/>
    </row>
    <row r="449" spans="1:11" x14ac:dyDescent="0.3">
      <c r="A449" s="13" t="s">
        <v>702</v>
      </c>
      <c r="B449" s="14" t="s">
        <v>10</v>
      </c>
      <c r="C449" s="15" t="s">
        <v>703</v>
      </c>
      <c r="D449" s="16">
        <v>3462</v>
      </c>
      <c r="E449" s="16">
        <v>6.9</v>
      </c>
      <c r="F449" s="16">
        <f t="shared" ref="F449:F464" si="196">ROUND(D449*E449,2)</f>
        <v>23887.8</v>
      </c>
      <c r="G449" s="16">
        <f t="shared" ref="G449:G464" si="197">D449</f>
        <v>3462</v>
      </c>
      <c r="H449" s="54"/>
      <c r="I449" s="16">
        <f t="shared" ref="I449:I464" si="198">ROUND(G449*H449,2)</f>
        <v>0</v>
      </c>
      <c r="J449" s="49" t="str">
        <f t="shared" si="171"/>
        <v/>
      </c>
      <c r="K449" s="4"/>
    </row>
    <row r="450" spans="1:11" ht="20.399999999999999" x14ac:dyDescent="0.3">
      <c r="A450" s="13" t="s">
        <v>704</v>
      </c>
      <c r="B450" s="14" t="s">
        <v>320</v>
      </c>
      <c r="C450" s="15" t="s">
        <v>705</v>
      </c>
      <c r="D450" s="16">
        <v>3109.28</v>
      </c>
      <c r="E450" s="16">
        <v>74.97</v>
      </c>
      <c r="F450" s="16">
        <f t="shared" si="196"/>
        <v>233102.72</v>
      </c>
      <c r="G450" s="16">
        <f t="shared" si="197"/>
        <v>3109.28</v>
      </c>
      <c r="H450" s="54"/>
      <c r="I450" s="16">
        <f t="shared" si="198"/>
        <v>0</v>
      </c>
      <c r="J450" s="49" t="str">
        <f t="shared" si="171"/>
        <v/>
      </c>
      <c r="K450" s="4"/>
    </row>
    <row r="451" spans="1:11" ht="20.399999999999999" x14ac:dyDescent="0.3">
      <c r="A451" s="13" t="s">
        <v>706</v>
      </c>
      <c r="B451" s="14" t="s">
        <v>707</v>
      </c>
      <c r="C451" s="15" t="s">
        <v>708</v>
      </c>
      <c r="D451" s="16">
        <v>1554.64</v>
      </c>
      <c r="E451" s="16">
        <v>20.82</v>
      </c>
      <c r="F451" s="16">
        <f t="shared" si="196"/>
        <v>32367.599999999999</v>
      </c>
      <c r="G451" s="16">
        <f t="shared" si="197"/>
        <v>1554.64</v>
      </c>
      <c r="H451" s="54"/>
      <c r="I451" s="16">
        <f t="shared" si="198"/>
        <v>0</v>
      </c>
      <c r="J451" s="49" t="str">
        <f t="shared" si="171"/>
        <v/>
      </c>
      <c r="K451" s="4"/>
    </row>
    <row r="452" spans="1:11" x14ac:dyDescent="0.3">
      <c r="A452" s="13" t="s">
        <v>709</v>
      </c>
      <c r="B452" s="14" t="s">
        <v>320</v>
      </c>
      <c r="C452" s="15" t="s">
        <v>710</v>
      </c>
      <c r="D452" s="16">
        <v>48</v>
      </c>
      <c r="E452" s="16">
        <v>336.52</v>
      </c>
      <c r="F452" s="16">
        <f t="shared" si="196"/>
        <v>16152.96</v>
      </c>
      <c r="G452" s="16">
        <f t="shared" si="197"/>
        <v>48</v>
      </c>
      <c r="H452" s="54"/>
      <c r="I452" s="16">
        <f t="shared" si="198"/>
        <v>0</v>
      </c>
      <c r="J452" s="49" t="str">
        <f t="shared" si="171"/>
        <v/>
      </c>
      <c r="K452" s="4"/>
    </row>
    <row r="453" spans="1:11" ht="20.399999999999999" x14ac:dyDescent="0.3">
      <c r="A453" s="13" t="s">
        <v>711</v>
      </c>
      <c r="B453" s="14" t="s">
        <v>320</v>
      </c>
      <c r="C453" s="15" t="s">
        <v>712</v>
      </c>
      <c r="D453" s="16">
        <v>24</v>
      </c>
      <c r="E453" s="16">
        <v>366.25</v>
      </c>
      <c r="F453" s="16">
        <f t="shared" si="196"/>
        <v>8790</v>
      </c>
      <c r="G453" s="16">
        <f t="shared" si="197"/>
        <v>24</v>
      </c>
      <c r="H453" s="54"/>
      <c r="I453" s="16">
        <f t="shared" si="198"/>
        <v>0</v>
      </c>
      <c r="J453" s="49" t="str">
        <f t="shared" ref="J453:J516" si="199">IF(AND(H453&lt;&gt;"",H453&gt;E453),"VALOR MAYOR DEL PERMITIDO","")</f>
        <v/>
      </c>
      <c r="K453" s="4"/>
    </row>
    <row r="454" spans="1:11" x14ac:dyDescent="0.3">
      <c r="A454" s="13" t="s">
        <v>713</v>
      </c>
      <c r="B454" s="14" t="s">
        <v>10</v>
      </c>
      <c r="C454" s="15" t="s">
        <v>714</v>
      </c>
      <c r="D454" s="16">
        <v>2</v>
      </c>
      <c r="E454" s="16">
        <v>8162.28</v>
      </c>
      <c r="F454" s="16">
        <f t="shared" si="196"/>
        <v>16324.56</v>
      </c>
      <c r="G454" s="16">
        <f t="shared" si="197"/>
        <v>2</v>
      </c>
      <c r="H454" s="54"/>
      <c r="I454" s="16">
        <f t="shared" si="198"/>
        <v>0</v>
      </c>
      <c r="J454" s="49" t="str">
        <f t="shared" si="199"/>
        <v/>
      </c>
      <c r="K454" s="4"/>
    </row>
    <row r="455" spans="1:11" x14ac:dyDescent="0.3">
      <c r="A455" s="13" t="s">
        <v>715</v>
      </c>
      <c r="B455" s="14" t="s">
        <v>10</v>
      </c>
      <c r="C455" s="15" t="s">
        <v>716</v>
      </c>
      <c r="D455" s="16">
        <v>1</v>
      </c>
      <c r="E455" s="16">
        <v>17014.13</v>
      </c>
      <c r="F455" s="16">
        <f t="shared" si="196"/>
        <v>17014.13</v>
      </c>
      <c r="G455" s="16">
        <f t="shared" si="197"/>
        <v>1</v>
      </c>
      <c r="H455" s="54"/>
      <c r="I455" s="16">
        <f t="shared" si="198"/>
        <v>0</v>
      </c>
      <c r="J455" s="49" t="str">
        <f t="shared" si="199"/>
        <v/>
      </c>
      <c r="K455" s="4"/>
    </row>
    <row r="456" spans="1:11" ht="20.399999999999999" x14ac:dyDescent="0.3">
      <c r="A456" s="13" t="s">
        <v>717</v>
      </c>
      <c r="B456" s="14" t="s">
        <v>707</v>
      </c>
      <c r="C456" s="15" t="s">
        <v>718</v>
      </c>
      <c r="D456" s="16">
        <v>831.81</v>
      </c>
      <c r="E456" s="16">
        <v>102.63</v>
      </c>
      <c r="F456" s="16">
        <f t="shared" si="196"/>
        <v>85368.66</v>
      </c>
      <c r="G456" s="16">
        <f t="shared" si="197"/>
        <v>831.81</v>
      </c>
      <c r="H456" s="54"/>
      <c r="I456" s="16">
        <f t="shared" si="198"/>
        <v>0</v>
      </c>
      <c r="J456" s="49" t="str">
        <f t="shared" si="199"/>
        <v/>
      </c>
      <c r="K456" s="4"/>
    </row>
    <row r="457" spans="1:11" ht="20.399999999999999" x14ac:dyDescent="0.3">
      <c r="A457" s="13" t="s">
        <v>717</v>
      </c>
      <c r="B457" s="14" t="s">
        <v>707</v>
      </c>
      <c r="C457" s="15" t="s">
        <v>1306</v>
      </c>
      <c r="D457" s="16">
        <v>12.6</v>
      </c>
      <c r="E457" s="16">
        <v>436.05</v>
      </c>
      <c r="F457" s="16">
        <f t="shared" ref="F457" si="200">ROUND(D457*E457,2)</f>
        <v>5494.23</v>
      </c>
      <c r="G457" s="16">
        <f t="shared" ref="G457" si="201">D457</f>
        <v>12.6</v>
      </c>
      <c r="H457" s="54"/>
      <c r="I457" s="16">
        <f t="shared" ref="I457" si="202">ROUND(G457*H457,2)</f>
        <v>0</v>
      </c>
      <c r="J457" s="49" t="str">
        <f t="shared" si="199"/>
        <v/>
      </c>
      <c r="K457" s="4"/>
    </row>
    <row r="458" spans="1:11" x14ac:dyDescent="0.3">
      <c r="A458" s="13" t="s">
        <v>719</v>
      </c>
      <c r="B458" s="14" t="s">
        <v>10</v>
      </c>
      <c r="C458" s="15" t="s">
        <v>720</v>
      </c>
      <c r="D458" s="16">
        <v>2</v>
      </c>
      <c r="E458" s="16">
        <v>15.53</v>
      </c>
      <c r="F458" s="16">
        <f t="shared" si="196"/>
        <v>31.06</v>
      </c>
      <c r="G458" s="16">
        <f t="shared" si="197"/>
        <v>2</v>
      </c>
      <c r="H458" s="54"/>
      <c r="I458" s="16">
        <f t="shared" si="198"/>
        <v>0</v>
      </c>
      <c r="J458" s="49" t="str">
        <f t="shared" si="199"/>
        <v/>
      </c>
      <c r="K458" s="4"/>
    </row>
    <row r="459" spans="1:11" x14ac:dyDescent="0.3">
      <c r="A459" s="13" t="s">
        <v>721</v>
      </c>
      <c r="B459" s="14" t="s">
        <v>10</v>
      </c>
      <c r="C459" s="15" t="s">
        <v>722</v>
      </c>
      <c r="D459" s="16">
        <v>17</v>
      </c>
      <c r="E459" s="16">
        <v>37.18</v>
      </c>
      <c r="F459" s="16">
        <f t="shared" si="196"/>
        <v>632.05999999999995</v>
      </c>
      <c r="G459" s="16">
        <f t="shared" si="197"/>
        <v>17</v>
      </c>
      <c r="H459" s="54"/>
      <c r="I459" s="16">
        <f t="shared" si="198"/>
        <v>0</v>
      </c>
      <c r="J459" s="49" t="str">
        <f t="shared" si="199"/>
        <v/>
      </c>
      <c r="K459" s="4"/>
    </row>
    <row r="460" spans="1:11" ht="20.399999999999999" x14ac:dyDescent="0.3">
      <c r="A460" s="13" t="s">
        <v>723</v>
      </c>
      <c r="B460" s="14" t="s">
        <v>320</v>
      </c>
      <c r="C460" s="15" t="s">
        <v>724</v>
      </c>
      <c r="D460" s="16">
        <v>4481.83</v>
      </c>
      <c r="E460" s="16">
        <v>30.76</v>
      </c>
      <c r="F460" s="16">
        <f t="shared" si="196"/>
        <v>137861.09</v>
      </c>
      <c r="G460" s="16">
        <f t="shared" si="197"/>
        <v>4481.83</v>
      </c>
      <c r="H460" s="54"/>
      <c r="I460" s="16">
        <f t="shared" si="198"/>
        <v>0</v>
      </c>
      <c r="J460" s="49" t="str">
        <f t="shared" si="199"/>
        <v/>
      </c>
      <c r="K460" s="4"/>
    </row>
    <row r="461" spans="1:11" x14ac:dyDescent="0.3">
      <c r="A461" s="13" t="s">
        <v>725</v>
      </c>
      <c r="B461" s="14" t="s">
        <v>707</v>
      </c>
      <c r="C461" s="15" t="s">
        <v>726</v>
      </c>
      <c r="D461" s="16">
        <v>50</v>
      </c>
      <c r="E461" s="16">
        <v>43.85</v>
      </c>
      <c r="F461" s="16">
        <f t="shared" si="196"/>
        <v>2192.5</v>
      </c>
      <c r="G461" s="16">
        <f t="shared" si="197"/>
        <v>50</v>
      </c>
      <c r="H461" s="54"/>
      <c r="I461" s="16">
        <f t="shared" si="198"/>
        <v>0</v>
      </c>
      <c r="J461" s="49" t="str">
        <f t="shared" si="199"/>
        <v/>
      </c>
      <c r="K461" s="4"/>
    </row>
    <row r="462" spans="1:11" x14ac:dyDescent="0.3">
      <c r="A462" s="13" t="s">
        <v>727</v>
      </c>
      <c r="B462" s="14" t="s">
        <v>320</v>
      </c>
      <c r="C462" s="15" t="s">
        <v>728</v>
      </c>
      <c r="D462" s="16">
        <v>13.58</v>
      </c>
      <c r="E462" s="16">
        <v>103.7</v>
      </c>
      <c r="F462" s="16">
        <f t="shared" si="196"/>
        <v>1408.25</v>
      </c>
      <c r="G462" s="16">
        <f t="shared" si="197"/>
        <v>13.58</v>
      </c>
      <c r="H462" s="54"/>
      <c r="I462" s="16">
        <f t="shared" si="198"/>
        <v>0</v>
      </c>
      <c r="J462" s="49" t="str">
        <f t="shared" si="199"/>
        <v/>
      </c>
      <c r="K462" s="4"/>
    </row>
    <row r="463" spans="1:11" x14ac:dyDescent="0.3">
      <c r="A463" s="13" t="s">
        <v>729</v>
      </c>
      <c r="B463" s="14" t="s">
        <v>10</v>
      </c>
      <c r="C463" s="15" t="s">
        <v>730</v>
      </c>
      <c r="D463" s="16">
        <v>173</v>
      </c>
      <c r="E463" s="16">
        <v>8.85</v>
      </c>
      <c r="F463" s="16">
        <f t="shared" si="196"/>
        <v>1531.05</v>
      </c>
      <c r="G463" s="16">
        <f t="shared" si="197"/>
        <v>173</v>
      </c>
      <c r="H463" s="54"/>
      <c r="I463" s="16">
        <f t="shared" si="198"/>
        <v>0</v>
      </c>
      <c r="J463" s="49" t="str">
        <f t="shared" si="199"/>
        <v/>
      </c>
      <c r="K463" s="4"/>
    </row>
    <row r="464" spans="1:11" x14ac:dyDescent="0.3">
      <c r="A464" s="17"/>
      <c r="B464" s="17"/>
      <c r="C464" s="18" t="s">
        <v>731</v>
      </c>
      <c r="D464" s="16">
        <v>1</v>
      </c>
      <c r="E464" s="19">
        <f>SUM(F449:F463)</f>
        <v>582158.67000000004</v>
      </c>
      <c r="F464" s="19">
        <f t="shared" si="196"/>
        <v>582158.67000000004</v>
      </c>
      <c r="G464" s="16">
        <f t="shared" si="197"/>
        <v>1</v>
      </c>
      <c r="H464" s="19">
        <f>SUM(I449:I463)</f>
        <v>0</v>
      </c>
      <c r="I464" s="19">
        <f t="shared" si="198"/>
        <v>0</v>
      </c>
      <c r="J464" s="49" t="str">
        <f t="shared" si="199"/>
        <v/>
      </c>
      <c r="K464" s="4"/>
    </row>
    <row r="465" spans="1:11" x14ac:dyDescent="0.3">
      <c r="A465" s="17"/>
      <c r="B465" s="17"/>
      <c r="C465" s="18" t="s">
        <v>732</v>
      </c>
      <c r="D465" s="16">
        <v>1</v>
      </c>
      <c r="E465" s="19">
        <f>F437+F448</f>
        <v>670306.31999999995</v>
      </c>
      <c r="F465" s="19">
        <f>ROUND(D465*E465,2)</f>
        <v>670306.31999999995</v>
      </c>
      <c r="G465" s="16">
        <f t="shared" ref="G465" si="203">D465</f>
        <v>1</v>
      </c>
      <c r="H465" s="19">
        <f>I437+I448</f>
        <v>0</v>
      </c>
      <c r="I465" s="19">
        <f>ROUND(G465*H465,2)</f>
        <v>0</v>
      </c>
      <c r="J465" s="49" t="str">
        <f t="shared" si="199"/>
        <v/>
      </c>
      <c r="K465" s="4"/>
    </row>
    <row r="466" spans="1:11" x14ac:dyDescent="0.3">
      <c r="A466" s="20" t="s">
        <v>733</v>
      </c>
      <c r="B466" s="20" t="s">
        <v>5</v>
      </c>
      <c r="C466" s="21" t="s">
        <v>734</v>
      </c>
      <c r="D466" s="22">
        <f t="shared" ref="D466:I466" si="204">D470</f>
        <v>1</v>
      </c>
      <c r="E466" s="22">
        <f t="shared" si="204"/>
        <v>25135.5</v>
      </c>
      <c r="F466" s="22">
        <f t="shared" si="204"/>
        <v>25135.5</v>
      </c>
      <c r="G466" s="22">
        <f t="shared" si="204"/>
        <v>1</v>
      </c>
      <c r="H466" s="22">
        <f t="shared" si="204"/>
        <v>25000</v>
      </c>
      <c r="I466" s="22">
        <f t="shared" si="204"/>
        <v>25000</v>
      </c>
      <c r="J466" s="49" t="str">
        <f t="shared" si="199"/>
        <v/>
      </c>
      <c r="K466" s="4"/>
    </row>
    <row r="467" spans="1:11" x14ac:dyDescent="0.3">
      <c r="A467" s="13" t="s">
        <v>735</v>
      </c>
      <c r="B467" s="14" t="s">
        <v>10</v>
      </c>
      <c r="C467" s="15" t="s">
        <v>736</v>
      </c>
      <c r="D467" s="16">
        <v>7</v>
      </c>
      <c r="E467" s="16">
        <v>9.42</v>
      </c>
      <c r="F467" s="16">
        <f>ROUND(D467*E467,2)</f>
        <v>65.94</v>
      </c>
      <c r="G467" s="16">
        <f t="shared" ref="G467:G470" si="205">D467</f>
        <v>7</v>
      </c>
      <c r="H467" s="54"/>
      <c r="I467" s="16">
        <f>ROUND(G467*H467,2)</f>
        <v>0</v>
      </c>
      <c r="J467" s="49" t="str">
        <f t="shared" si="199"/>
        <v/>
      </c>
      <c r="K467" s="4"/>
    </row>
    <row r="468" spans="1:11" x14ac:dyDescent="0.3">
      <c r="A468" s="13" t="s">
        <v>737</v>
      </c>
      <c r="B468" s="14" t="s">
        <v>10</v>
      </c>
      <c r="C468" s="15" t="s">
        <v>738</v>
      </c>
      <c r="D468" s="16">
        <v>2</v>
      </c>
      <c r="E468" s="16">
        <v>34.78</v>
      </c>
      <c r="F468" s="16">
        <f>ROUND(D468*E468,2)</f>
        <v>69.56</v>
      </c>
      <c r="G468" s="16">
        <f t="shared" si="205"/>
        <v>2</v>
      </c>
      <c r="H468" s="54"/>
      <c r="I468" s="16">
        <f>ROUND(G468*H468,2)</f>
        <v>0</v>
      </c>
      <c r="J468" s="49" t="str">
        <f t="shared" si="199"/>
        <v/>
      </c>
      <c r="K468" s="4"/>
    </row>
    <row r="469" spans="1:11" x14ac:dyDescent="0.3">
      <c r="A469" s="13" t="s">
        <v>739</v>
      </c>
      <c r="B469" s="14" t="s">
        <v>35</v>
      </c>
      <c r="C469" s="15" t="s">
        <v>740</v>
      </c>
      <c r="D469" s="16">
        <v>1</v>
      </c>
      <c r="E469" s="16">
        <v>25000</v>
      </c>
      <c r="F469" s="16">
        <f>ROUND(D469*E469,2)</f>
        <v>25000</v>
      </c>
      <c r="G469" s="16">
        <f t="shared" si="205"/>
        <v>1</v>
      </c>
      <c r="H469" s="16">
        <v>25000</v>
      </c>
      <c r="I469" s="16">
        <f>ROUND(G469*H469,2)</f>
        <v>25000</v>
      </c>
      <c r="J469" s="49" t="str">
        <f t="shared" si="199"/>
        <v/>
      </c>
      <c r="K469" s="4"/>
    </row>
    <row r="470" spans="1:11" x14ac:dyDescent="0.3">
      <c r="A470" s="17"/>
      <c r="B470" s="17"/>
      <c r="C470" s="18" t="s">
        <v>741</v>
      </c>
      <c r="D470" s="16">
        <v>1</v>
      </c>
      <c r="E470" s="19">
        <f>SUM(F467:F469)</f>
        <v>25135.5</v>
      </c>
      <c r="F470" s="19">
        <f>ROUND(D470*E470,2)</f>
        <v>25135.5</v>
      </c>
      <c r="G470" s="16">
        <f t="shared" si="205"/>
        <v>1</v>
      </c>
      <c r="H470" s="19">
        <f>SUM(I467:I469)</f>
        <v>25000</v>
      </c>
      <c r="I470" s="19">
        <f>ROUND(G470*H470,2)</f>
        <v>25000</v>
      </c>
      <c r="J470" s="49" t="str">
        <f t="shared" si="199"/>
        <v/>
      </c>
      <c r="K470" s="4"/>
    </row>
    <row r="471" spans="1:11" x14ac:dyDescent="0.3">
      <c r="A471" s="17"/>
      <c r="B471" s="17"/>
      <c r="C471" s="18" t="s">
        <v>742</v>
      </c>
      <c r="D471" s="16">
        <v>1</v>
      </c>
      <c r="E471" s="19">
        <f>F425+F428+F436+F466</f>
        <v>761833.37</v>
      </c>
      <c r="F471" s="19">
        <f>ROUND(D471*E471,2)</f>
        <v>761833.37</v>
      </c>
      <c r="G471" s="16">
        <f t="shared" ref="G471" si="206">D471</f>
        <v>1</v>
      </c>
      <c r="H471" s="19">
        <f>I425+I428+I436+I466</f>
        <v>25000</v>
      </c>
      <c r="I471" s="19">
        <f>ROUND(G471*H471,2)</f>
        <v>25000</v>
      </c>
      <c r="J471" s="49" t="str">
        <f t="shared" si="199"/>
        <v/>
      </c>
      <c r="K471" s="4"/>
    </row>
    <row r="472" spans="1:11" x14ac:dyDescent="0.3">
      <c r="A472" s="10" t="s">
        <v>743</v>
      </c>
      <c r="B472" s="10" t="s">
        <v>5</v>
      </c>
      <c r="C472" s="11" t="s">
        <v>744</v>
      </c>
      <c r="D472" s="12">
        <f t="shared" ref="D472:I472" si="207">D619</f>
        <v>1</v>
      </c>
      <c r="E472" s="12">
        <f t="shared" si="207"/>
        <v>4051384.52</v>
      </c>
      <c r="F472" s="12">
        <f t="shared" si="207"/>
        <v>4051384.52</v>
      </c>
      <c r="G472" s="12">
        <f t="shared" si="207"/>
        <v>1</v>
      </c>
      <c r="H472" s="12">
        <f t="shared" si="207"/>
        <v>110287.03999999999</v>
      </c>
      <c r="I472" s="12">
        <f t="shared" si="207"/>
        <v>110287.03999999999</v>
      </c>
      <c r="J472" s="49" t="str">
        <f t="shared" si="199"/>
        <v/>
      </c>
      <c r="K472" s="4"/>
    </row>
    <row r="473" spans="1:11" x14ac:dyDescent="0.3">
      <c r="A473" s="20" t="s">
        <v>745</v>
      </c>
      <c r="B473" s="20" t="s">
        <v>5</v>
      </c>
      <c r="C473" s="21" t="s">
        <v>746</v>
      </c>
      <c r="D473" s="22">
        <f t="shared" ref="D473:I473" si="208">D549</f>
        <v>1</v>
      </c>
      <c r="E473" s="22">
        <f t="shared" si="208"/>
        <v>2591870.5299999998</v>
      </c>
      <c r="F473" s="22">
        <f t="shared" si="208"/>
        <v>2591870.5299999998</v>
      </c>
      <c r="G473" s="22">
        <f t="shared" si="208"/>
        <v>1</v>
      </c>
      <c r="H473" s="22">
        <f t="shared" si="208"/>
        <v>40000</v>
      </c>
      <c r="I473" s="22">
        <f t="shared" si="208"/>
        <v>40000</v>
      </c>
      <c r="J473" s="49" t="str">
        <f t="shared" si="199"/>
        <v/>
      </c>
      <c r="K473" s="4"/>
    </row>
    <row r="474" spans="1:11" x14ac:dyDescent="0.3">
      <c r="A474" s="23" t="s">
        <v>747</v>
      </c>
      <c r="B474" s="23" t="s">
        <v>5</v>
      </c>
      <c r="C474" s="24" t="s">
        <v>748</v>
      </c>
      <c r="D474" s="25">
        <f t="shared" ref="D474:I474" si="209">D480</f>
        <v>1</v>
      </c>
      <c r="E474" s="25">
        <f t="shared" si="209"/>
        <v>18689.810000000001</v>
      </c>
      <c r="F474" s="25">
        <f t="shared" si="209"/>
        <v>18689.810000000001</v>
      </c>
      <c r="G474" s="25">
        <f t="shared" si="209"/>
        <v>1</v>
      </c>
      <c r="H474" s="25">
        <f t="shared" si="209"/>
        <v>0</v>
      </c>
      <c r="I474" s="25">
        <f t="shared" si="209"/>
        <v>0</v>
      </c>
      <c r="J474" s="49" t="str">
        <f t="shared" si="199"/>
        <v/>
      </c>
      <c r="K474" s="4"/>
    </row>
    <row r="475" spans="1:11" x14ac:dyDescent="0.3">
      <c r="A475" s="13" t="s">
        <v>749</v>
      </c>
      <c r="B475" s="14" t="s">
        <v>10</v>
      </c>
      <c r="C475" s="15" t="s">
        <v>750</v>
      </c>
      <c r="D475" s="16">
        <v>1</v>
      </c>
      <c r="E475" s="16">
        <v>10897.6</v>
      </c>
      <c r="F475" s="16">
        <f t="shared" ref="F475:F480" si="210">ROUND(D475*E475,2)</f>
        <v>10897.6</v>
      </c>
      <c r="G475" s="16">
        <f t="shared" ref="G475:G480" si="211">D475</f>
        <v>1</v>
      </c>
      <c r="H475" s="54"/>
      <c r="I475" s="16">
        <f t="shared" ref="I475:I480" si="212">ROUND(G475*H475,2)</f>
        <v>0</v>
      </c>
      <c r="J475" s="49" t="str">
        <f t="shared" si="199"/>
        <v/>
      </c>
      <c r="K475" s="4"/>
    </row>
    <row r="476" spans="1:11" ht="20.399999999999999" x14ac:dyDescent="0.3">
      <c r="A476" s="13" t="s">
        <v>751</v>
      </c>
      <c r="B476" s="14" t="s">
        <v>10</v>
      </c>
      <c r="C476" s="15" t="s">
        <v>752</v>
      </c>
      <c r="D476" s="16">
        <v>1</v>
      </c>
      <c r="E476" s="16">
        <v>3220.6</v>
      </c>
      <c r="F476" s="16">
        <f t="shared" si="210"/>
        <v>3220.6</v>
      </c>
      <c r="G476" s="16">
        <f t="shared" si="211"/>
        <v>1</v>
      </c>
      <c r="H476" s="54"/>
      <c r="I476" s="16">
        <f t="shared" si="212"/>
        <v>0</v>
      </c>
      <c r="J476" s="49" t="str">
        <f t="shared" si="199"/>
        <v/>
      </c>
      <c r="K476" s="4"/>
    </row>
    <row r="477" spans="1:11" x14ac:dyDescent="0.3">
      <c r="A477" s="13" t="s">
        <v>753</v>
      </c>
      <c r="B477" s="14" t="s">
        <v>10</v>
      </c>
      <c r="C477" s="15" t="s">
        <v>754</v>
      </c>
      <c r="D477" s="16">
        <v>1</v>
      </c>
      <c r="E477" s="16">
        <v>2315.9299999999998</v>
      </c>
      <c r="F477" s="16">
        <f t="shared" si="210"/>
        <v>2315.9299999999998</v>
      </c>
      <c r="G477" s="16">
        <f t="shared" si="211"/>
        <v>1</v>
      </c>
      <c r="H477" s="54"/>
      <c r="I477" s="16">
        <f t="shared" si="212"/>
        <v>0</v>
      </c>
      <c r="J477" s="49" t="str">
        <f t="shared" si="199"/>
        <v/>
      </c>
      <c r="K477" s="4"/>
    </row>
    <row r="478" spans="1:11" x14ac:dyDescent="0.3">
      <c r="A478" s="13" t="s">
        <v>755</v>
      </c>
      <c r="B478" s="14" t="s">
        <v>10</v>
      </c>
      <c r="C478" s="15" t="s">
        <v>756</v>
      </c>
      <c r="D478" s="16">
        <v>4</v>
      </c>
      <c r="E478" s="16">
        <v>531</v>
      </c>
      <c r="F478" s="16">
        <f t="shared" si="210"/>
        <v>2124</v>
      </c>
      <c r="G478" s="16">
        <f t="shared" si="211"/>
        <v>4</v>
      </c>
      <c r="H478" s="54"/>
      <c r="I478" s="16">
        <f t="shared" si="212"/>
        <v>0</v>
      </c>
      <c r="J478" s="49" t="str">
        <f t="shared" si="199"/>
        <v/>
      </c>
      <c r="K478" s="4"/>
    </row>
    <row r="479" spans="1:11" x14ac:dyDescent="0.3">
      <c r="A479" s="13" t="s">
        <v>757</v>
      </c>
      <c r="B479" s="14" t="s">
        <v>10</v>
      </c>
      <c r="C479" s="15" t="s">
        <v>758</v>
      </c>
      <c r="D479" s="16">
        <v>4</v>
      </c>
      <c r="E479" s="16">
        <v>32.92</v>
      </c>
      <c r="F479" s="16">
        <f t="shared" si="210"/>
        <v>131.68</v>
      </c>
      <c r="G479" s="16">
        <f t="shared" si="211"/>
        <v>4</v>
      </c>
      <c r="H479" s="54"/>
      <c r="I479" s="16">
        <f t="shared" si="212"/>
        <v>0</v>
      </c>
      <c r="J479" s="49" t="str">
        <f t="shared" si="199"/>
        <v/>
      </c>
      <c r="K479" s="4"/>
    </row>
    <row r="480" spans="1:11" x14ac:dyDescent="0.3">
      <c r="A480" s="17"/>
      <c r="B480" s="17"/>
      <c r="C480" s="18" t="s">
        <v>759</v>
      </c>
      <c r="D480" s="16">
        <v>1</v>
      </c>
      <c r="E480" s="19">
        <f>SUM(F475:F479)</f>
        <v>18689.810000000001</v>
      </c>
      <c r="F480" s="19">
        <f t="shared" si="210"/>
        <v>18689.810000000001</v>
      </c>
      <c r="G480" s="16">
        <f t="shared" si="211"/>
        <v>1</v>
      </c>
      <c r="H480" s="19">
        <f>SUM(I475:I479)</f>
        <v>0</v>
      </c>
      <c r="I480" s="19">
        <f t="shared" si="212"/>
        <v>0</v>
      </c>
      <c r="J480" s="49" t="str">
        <f t="shared" si="199"/>
        <v/>
      </c>
      <c r="K480" s="4"/>
    </row>
    <row r="481" spans="1:11" x14ac:dyDescent="0.3">
      <c r="A481" s="23" t="s">
        <v>760</v>
      </c>
      <c r="B481" s="23" t="s">
        <v>5</v>
      </c>
      <c r="C481" s="24" t="s">
        <v>761</v>
      </c>
      <c r="D481" s="25">
        <f t="shared" ref="D481:I481" si="213">D500</f>
        <v>1</v>
      </c>
      <c r="E481" s="25">
        <f t="shared" si="213"/>
        <v>453782.3</v>
      </c>
      <c r="F481" s="25">
        <f t="shared" si="213"/>
        <v>453782.3</v>
      </c>
      <c r="G481" s="25">
        <f t="shared" si="213"/>
        <v>1</v>
      </c>
      <c r="H481" s="25">
        <f t="shared" si="213"/>
        <v>40000</v>
      </c>
      <c r="I481" s="25">
        <f t="shared" si="213"/>
        <v>40000</v>
      </c>
      <c r="J481" s="49" t="str">
        <f t="shared" si="199"/>
        <v/>
      </c>
      <c r="K481" s="4"/>
    </row>
    <row r="482" spans="1:11" x14ac:dyDescent="0.3">
      <c r="A482" s="13" t="s">
        <v>762</v>
      </c>
      <c r="B482" s="14" t="s">
        <v>22</v>
      </c>
      <c r="C482" s="15" t="s">
        <v>763</v>
      </c>
      <c r="D482" s="16">
        <v>3058</v>
      </c>
      <c r="E482" s="16">
        <v>63.26</v>
      </c>
      <c r="F482" s="16">
        <f t="shared" ref="F482:F500" si="214">ROUND(D482*E482,2)</f>
        <v>193449.08</v>
      </c>
      <c r="G482" s="16">
        <f t="shared" ref="G482:G500" si="215">D482</f>
        <v>3058</v>
      </c>
      <c r="H482" s="54"/>
      <c r="I482" s="16">
        <f t="shared" ref="I482:I500" si="216">ROUND(G482*H482,2)</f>
        <v>0</v>
      </c>
      <c r="J482" s="49" t="str">
        <f t="shared" si="199"/>
        <v/>
      </c>
      <c r="K482" s="4"/>
    </row>
    <row r="483" spans="1:11" x14ac:dyDescent="0.3">
      <c r="A483" s="13" t="s">
        <v>764</v>
      </c>
      <c r="B483" s="14" t="s">
        <v>22</v>
      </c>
      <c r="C483" s="15" t="s">
        <v>765</v>
      </c>
      <c r="D483" s="16">
        <v>10847.2</v>
      </c>
      <c r="E483" s="16">
        <v>6.08</v>
      </c>
      <c r="F483" s="16">
        <f t="shared" si="214"/>
        <v>65950.98</v>
      </c>
      <c r="G483" s="16">
        <f t="shared" si="215"/>
        <v>10847.2</v>
      </c>
      <c r="H483" s="54"/>
      <c r="I483" s="16">
        <f t="shared" si="216"/>
        <v>0</v>
      </c>
      <c r="J483" s="49" t="str">
        <f t="shared" si="199"/>
        <v/>
      </c>
      <c r="K483" s="4"/>
    </row>
    <row r="484" spans="1:11" x14ac:dyDescent="0.3">
      <c r="A484" s="13" t="s">
        <v>766</v>
      </c>
      <c r="B484" s="14" t="s">
        <v>22</v>
      </c>
      <c r="C484" s="15" t="s">
        <v>767</v>
      </c>
      <c r="D484" s="16">
        <v>484.94</v>
      </c>
      <c r="E484" s="16">
        <v>18.670000000000002</v>
      </c>
      <c r="F484" s="16">
        <f t="shared" si="214"/>
        <v>9053.83</v>
      </c>
      <c r="G484" s="16">
        <f t="shared" si="215"/>
        <v>484.94</v>
      </c>
      <c r="H484" s="54"/>
      <c r="I484" s="16">
        <f t="shared" si="216"/>
        <v>0</v>
      </c>
      <c r="J484" s="49" t="str">
        <f t="shared" si="199"/>
        <v/>
      </c>
      <c r="K484" s="4"/>
    </row>
    <row r="485" spans="1:11" ht="20.399999999999999" x14ac:dyDescent="0.3">
      <c r="A485" s="13" t="s">
        <v>768</v>
      </c>
      <c r="B485" s="14" t="s">
        <v>22</v>
      </c>
      <c r="C485" s="15" t="s">
        <v>769</v>
      </c>
      <c r="D485" s="16">
        <v>125</v>
      </c>
      <c r="E485" s="16">
        <v>8.0299999999999994</v>
      </c>
      <c r="F485" s="16">
        <f t="shared" si="214"/>
        <v>1003.75</v>
      </c>
      <c r="G485" s="16">
        <f t="shared" si="215"/>
        <v>125</v>
      </c>
      <c r="H485" s="54"/>
      <c r="I485" s="16">
        <f t="shared" si="216"/>
        <v>0</v>
      </c>
      <c r="J485" s="49" t="str">
        <f t="shared" si="199"/>
        <v/>
      </c>
      <c r="K485" s="4"/>
    </row>
    <row r="486" spans="1:11" ht="20.399999999999999" x14ac:dyDescent="0.3">
      <c r="A486" s="13" t="s">
        <v>770</v>
      </c>
      <c r="B486" s="14" t="s">
        <v>22</v>
      </c>
      <c r="C486" s="15" t="s">
        <v>771</v>
      </c>
      <c r="D486" s="16">
        <v>100</v>
      </c>
      <c r="E486" s="16">
        <v>26.42</v>
      </c>
      <c r="F486" s="16">
        <f t="shared" si="214"/>
        <v>2642</v>
      </c>
      <c r="G486" s="16">
        <f t="shared" si="215"/>
        <v>100</v>
      </c>
      <c r="H486" s="54"/>
      <c r="I486" s="16">
        <f t="shared" si="216"/>
        <v>0</v>
      </c>
      <c r="J486" s="49" t="str">
        <f t="shared" si="199"/>
        <v/>
      </c>
      <c r="K486" s="4"/>
    </row>
    <row r="487" spans="1:11" x14ac:dyDescent="0.3">
      <c r="A487" s="13" t="s">
        <v>772</v>
      </c>
      <c r="B487" s="14" t="s">
        <v>10</v>
      </c>
      <c r="C487" s="15" t="s">
        <v>773</v>
      </c>
      <c r="D487" s="16">
        <v>475</v>
      </c>
      <c r="E487" s="16">
        <v>5.31</v>
      </c>
      <c r="F487" s="16">
        <f t="shared" si="214"/>
        <v>2522.25</v>
      </c>
      <c r="G487" s="16">
        <f t="shared" si="215"/>
        <v>475</v>
      </c>
      <c r="H487" s="54"/>
      <c r="I487" s="16">
        <f t="shared" si="216"/>
        <v>0</v>
      </c>
      <c r="J487" s="49" t="str">
        <f t="shared" si="199"/>
        <v/>
      </c>
      <c r="K487" s="4"/>
    </row>
    <row r="488" spans="1:11" x14ac:dyDescent="0.3">
      <c r="A488" s="13" t="s">
        <v>774</v>
      </c>
      <c r="B488" s="14" t="s">
        <v>10</v>
      </c>
      <c r="C488" s="15" t="s">
        <v>775</v>
      </c>
      <c r="D488" s="16">
        <v>2</v>
      </c>
      <c r="E488" s="16">
        <v>858.6</v>
      </c>
      <c r="F488" s="16">
        <f t="shared" si="214"/>
        <v>1717.2</v>
      </c>
      <c r="G488" s="16">
        <f t="shared" si="215"/>
        <v>2</v>
      </c>
      <c r="H488" s="54"/>
      <c r="I488" s="16">
        <f t="shared" si="216"/>
        <v>0</v>
      </c>
      <c r="J488" s="49" t="str">
        <f t="shared" si="199"/>
        <v/>
      </c>
      <c r="K488" s="4"/>
    </row>
    <row r="489" spans="1:11" x14ac:dyDescent="0.3">
      <c r="A489" s="13" t="s">
        <v>776</v>
      </c>
      <c r="B489" s="14" t="s">
        <v>10</v>
      </c>
      <c r="C489" s="15" t="s">
        <v>777</v>
      </c>
      <c r="D489" s="16">
        <v>2</v>
      </c>
      <c r="E489" s="16">
        <v>66.59</v>
      </c>
      <c r="F489" s="16">
        <f t="shared" si="214"/>
        <v>133.18</v>
      </c>
      <c r="G489" s="16">
        <f t="shared" si="215"/>
        <v>2</v>
      </c>
      <c r="H489" s="54"/>
      <c r="I489" s="16">
        <f t="shared" si="216"/>
        <v>0</v>
      </c>
      <c r="J489" s="49" t="str">
        <f t="shared" si="199"/>
        <v/>
      </c>
      <c r="K489" s="4"/>
    </row>
    <row r="490" spans="1:11" x14ac:dyDescent="0.3">
      <c r="A490" s="13" t="s">
        <v>778</v>
      </c>
      <c r="B490" s="14" t="s">
        <v>10</v>
      </c>
      <c r="C490" s="15" t="s">
        <v>779</v>
      </c>
      <c r="D490" s="16">
        <v>8</v>
      </c>
      <c r="E490" s="16">
        <v>40.89</v>
      </c>
      <c r="F490" s="16">
        <f t="shared" si="214"/>
        <v>327.12</v>
      </c>
      <c r="G490" s="16">
        <f t="shared" si="215"/>
        <v>8</v>
      </c>
      <c r="H490" s="54"/>
      <c r="I490" s="16">
        <f t="shared" si="216"/>
        <v>0</v>
      </c>
      <c r="J490" s="49" t="str">
        <f t="shared" si="199"/>
        <v/>
      </c>
      <c r="K490" s="4"/>
    </row>
    <row r="491" spans="1:11" x14ac:dyDescent="0.3">
      <c r="A491" s="13" t="s">
        <v>780</v>
      </c>
      <c r="B491" s="14" t="s">
        <v>10</v>
      </c>
      <c r="C491" s="15" t="s">
        <v>781</v>
      </c>
      <c r="D491" s="16">
        <v>2</v>
      </c>
      <c r="E491" s="16">
        <v>74.400000000000006</v>
      </c>
      <c r="F491" s="16">
        <f t="shared" si="214"/>
        <v>148.80000000000001</v>
      </c>
      <c r="G491" s="16">
        <f t="shared" si="215"/>
        <v>2</v>
      </c>
      <c r="H491" s="54"/>
      <c r="I491" s="16">
        <f t="shared" si="216"/>
        <v>0</v>
      </c>
      <c r="J491" s="49" t="str">
        <f t="shared" si="199"/>
        <v/>
      </c>
      <c r="K491" s="4"/>
    </row>
    <row r="492" spans="1:11" x14ac:dyDescent="0.3">
      <c r="A492" s="13" t="s">
        <v>782</v>
      </c>
      <c r="B492" s="14" t="s">
        <v>22</v>
      </c>
      <c r="C492" s="15" t="s">
        <v>783</v>
      </c>
      <c r="D492" s="16">
        <v>3058</v>
      </c>
      <c r="E492" s="16">
        <v>7.61</v>
      </c>
      <c r="F492" s="16">
        <f t="shared" si="214"/>
        <v>23271.38</v>
      </c>
      <c r="G492" s="16">
        <f t="shared" si="215"/>
        <v>3058</v>
      </c>
      <c r="H492" s="54"/>
      <c r="I492" s="16">
        <f t="shared" si="216"/>
        <v>0</v>
      </c>
      <c r="J492" s="49" t="str">
        <f t="shared" si="199"/>
        <v/>
      </c>
      <c r="K492" s="4"/>
    </row>
    <row r="493" spans="1:11" ht="20.399999999999999" x14ac:dyDescent="0.3">
      <c r="A493" s="13" t="s">
        <v>784</v>
      </c>
      <c r="B493" s="14" t="s">
        <v>22</v>
      </c>
      <c r="C493" s="15" t="s">
        <v>785</v>
      </c>
      <c r="D493" s="16">
        <v>3058</v>
      </c>
      <c r="E493" s="16">
        <v>8.3800000000000008</v>
      </c>
      <c r="F493" s="16">
        <f t="shared" si="214"/>
        <v>25626.04</v>
      </c>
      <c r="G493" s="16">
        <f t="shared" si="215"/>
        <v>3058</v>
      </c>
      <c r="H493" s="54"/>
      <c r="I493" s="16">
        <f t="shared" si="216"/>
        <v>0</v>
      </c>
      <c r="J493" s="49" t="str">
        <f t="shared" si="199"/>
        <v/>
      </c>
      <c r="K493" s="4"/>
    </row>
    <row r="494" spans="1:11" x14ac:dyDescent="0.3">
      <c r="A494" s="13" t="s">
        <v>786</v>
      </c>
      <c r="B494" s="14" t="s">
        <v>22</v>
      </c>
      <c r="C494" s="15" t="s">
        <v>787</v>
      </c>
      <c r="D494" s="16">
        <v>1370.25</v>
      </c>
      <c r="E494" s="16">
        <v>50.73</v>
      </c>
      <c r="F494" s="16">
        <f t="shared" si="214"/>
        <v>69512.78</v>
      </c>
      <c r="G494" s="16">
        <f t="shared" si="215"/>
        <v>1370.25</v>
      </c>
      <c r="H494" s="54"/>
      <c r="I494" s="16">
        <f t="shared" si="216"/>
        <v>0</v>
      </c>
      <c r="J494" s="49" t="str">
        <f t="shared" si="199"/>
        <v/>
      </c>
      <c r="K494" s="4"/>
    </row>
    <row r="495" spans="1:11" x14ac:dyDescent="0.3">
      <c r="A495" s="13" t="s">
        <v>788</v>
      </c>
      <c r="B495" s="14" t="s">
        <v>22</v>
      </c>
      <c r="C495" s="15" t="s">
        <v>789</v>
      </c>
      <c r="D495" s="16">
        <v>1249.5</v>
      </c>
      <c r="E495" s="16">
        <v>4.8899999999999997</v>
      </c>
      <c r="F495" s="16">
        <f t="shared" si="214"/>
        <v>6110.06</v>
      </c>
      <c r="G495" s="16">
        <f t="shared" si="215"/>
        <v>1249.5</v>
      </c>
      <c r="H495" s="54"/>
      <c r="I495" s="16">
        <f t="shared" si="216"/>
        <v>0</v>
      </c>
      <c r="J495" s="49" t="str">
        <f t="shared" si="199"/>
        <v/>
      </c>
      <c r="K495" s="4"/>
    </row>
    <row r="496" spans="1:11" x14ac:dyDescent="0.3">
      <c r="A496" s="13" t="s">
        <v>790</v>
      </c>
      <c r="B496" s="14" t="s">
        <v>22</v>
      </c>
      <c r="C496" s="15" t="s">
        <v>791</v>
      </c>
      <c r="D496" s="16">
        <v>120.75</v>
      </c>
      <c r="E496" s="16">
        <v>16.579999999999998</v>
      </c>
      <c r="F496" s="16">
        <f t="shared" si="214"/>
        <v>2002.04</v>
      </c>
      <c r="G496" s="16">
        <f t="shared" si="215"/>
        <v>120.75</v>
      </c>
      <c r="H496" s="54"/>
      <c r="I496" s="16">
        <f t="shared" si="216"/>
        <v>0</v>
      </c>
      <c r="J496" s="49" t="str">
        <f t="shared" si="199"/>
        <v/>
      </c>
      <c r="K496" s="4"/>
    </row>
    <row r="497" spans="1:11" x14ac:dyDescent="0.3">
      <c r="A497" s="13" t="s">
        <v>792</v>
      </c>
      <c r="B497" s="14" t="s">
        <v>22</v>
      </c>
      <c r="C497" s="15" t="s">
        <v>793</v>
      </c>
      <c r="D497" s="16">
        <v>1104</v>
      </c>
      <c r="E497" s="16">
        <v>3.04</v>
      </c>
      <c r="F497" s="16">
        <f t="shared" si="214"/>
        <v>3356.16</v>
      </c>
      <c r="G497" s="16">
        <f t="shared" si="215"/>
        <v>1104</v>
      </c>
      <c r="H497" s="54"/>
      <c r="I497" s="16">
        <f t="shared" si="216"/>
        <v>0</v>
      </c>
      <c r="J497" s="49" t="str">
        <f t="shared" si="199"/>
        <v/>
      </c>
      <c r="K497" s="4"/>
    </row>
    <row r="498" spans="1:11" x14ac:dyDescent="0.3">
      <c r="A498" s="13" t="s">
        <v>794</v>
      </c>
      <c r="B498" s="14" t="s">
        <v>22</v>
      </c>
      <c r="C498" s="15" t="s">
        <v>795</v>
      </c>
      <c r="D498" s="16">
        <v>1305</v>
      </c>
      <c r="E498" s="16">
        <v>5.33</v>
      </c>
      <c r="F498" s="16">
        <f t="shared" si="214"/>
        <v>6955.65</v>
      </c>
      <c r="G498" s="16">
        <f t="shared" si="215"/>
        <v>1305</v>
      </c>
      <c r="H498" s="54"/>
      <c r="I498" s="16">
        <f t="shared" si="216"/>
        <v>0</v>
      </c>
      <c r="J498" s="49" t="str">
        <f t="shared" si="199"/>
        <v/>
      </c>
      <c r="K498" s="4"/>
    </row>
    <row r="499" spans="1:11" x14ac:dyDescent="0.3">
      <c r="A499" s="13" t="s">
        <v>796</v>
      </c>
      <c r="B499" s="14" t="s">
        <v>35</v>
      </c>
      <c r="C499" s="15" t="s">
        <v>797</v>
      </c>
      <c r="D499" s="16">
        <v>1</v>
      </c>
      <c r="E499" s="16">
        <v>40000</v>
      </c>
      <c r="F499" s="16">
        <f t="shared" si="214"/>
        <v>40000</v>
      </c>
      <c r="G499" s="16">
        <f t="shared" si="215"/>
        <v>1</v>
      </c>
      <c r="H499" s="16">
        <v>40000</v>
      </c>
      <c r="I499" s="16">
        <f t="shared" si="216"/>
        <v>40000</v>
      </c>
      <c r="J499" s="49" t="str">
        <f t="shared" si="199"/>
        <v/>
      </c>
      <c r="K499" s="4"/>
    </row>
    <row r="500" spans="1:11" x14ac:dyDescent="0.3">
      <c r="A500" s="17"/>
      <c r="B500" s="17"/>
      <c r="C500" s="18" t="s">
        <v>798</v>
      </c>
      <c r="D500" s="16">
        <v>1</v>
      </c>
      <c r="E500" s="19">
        <f>SUM(F482:F499)</f>
        <v>453782.3</v>
      </c>
      <c r="F500" s="19">
        <f t="shared" si="214"/>
        <v>453782.3</v>
      </c>
      <c r="G500" s="16">
        <f t="shared" si="215"/>
        <v>1</v>
      </c>
      <c r="H500" s="19">
        <f>SUM(I482:I499)</f>
        <v>40000</v>
      </c>
      <c r="I500" s="19">
        <f t="shared" si="216"/>
        <v>40000</v>
      </c>
      <c r="J500" s="49" t="str">
        <f t="shared" si="199"/>
        <v/>
      </c>
      <c r="K500" s="4"/>
    </row>
    <row r="501" spans="1:11" x14ac:dyDescent="0.3">
      <c r="A501" s="23" t="s">
        <v>799</v>
      </c>
      <c r="B501" s="23" t="s">
        <v>5</v>
      </c>
      <c r="C501" s="24" t="s">
        <v>800</v>
      </c>
      <c r="D501" s="25">
        <f t="shared" ref="D501:I501" si="217">D542</f>
        <v>1</v>
      </c>
      <c r="E501" s="25">
        <f t="shared" si="217"/>
        <v>2116996.96</v>
      </c>
      <c r="F501" s="25">
        <f t="shared" si="217"/>
        <v>2116996.96</v>
      </c>
      <c r="G501" s="25">
        <f t="shared" si="217"/>
        <v>1</v>
      </c>
      <c r="H501" s="25">
        <f t="shared" si="217"/>
        <v>0</v>
      </c>
      <c r="I501" s="25">
        <f t="shared" si="217"/>
        <v>0</v>
      </c>
      <c r="J501" s="49" t="str">
        <f t="shared" si="199"/>
        <v/>
      </c>
      <c r="K501" s="4"/>
    </row>
    <row r="502" spans="1:11" x14ac:dyDescent="0.3">
      <c r="A502" s="26" t="s">
        <v>801</v>
      </c>
      <c r="B502" s="26" t="s">
        <v>5</v>
      </c>
      <c r="C502" s="27" t="s">
        <v>701</v>
      </c>
      <c r="D502" s="28">
        <f t="shared" ref="D502:I502" si="218">D516</f>
        <v>1</v>
      </c>
      <c r="E502" s="28">
        <f t="shared" si="218"/>
        <v>970145.95</v>
      </c>
      <c r="F502" s="28">
        <f t="shared" si="218"/>
        <v>970145.95</v>
      </c>
      <c r="G502" s="28">
        <f t="shared" si="218"/>
        <v>1</v>
      </c>
      <c r="H502" s="28">
        <f t="shared" si="218"/>
        <v>0</v>
      </c>
      <c r="I502" s="28">
        <f t="shared" si="218"/>
        <v>0</v>
      </c>
      <c r="J502" s="49" t="str">
        <f t="shared" si="199"/>
        <v/>
      </c>
      <c r="K502" s="4"/>
    </row>
    <row r="503" spans="1:11" ht="20.399999999999999" x14ac:dyDescent="0.3">
      <c r="A503" s="13" t="s">
        <v>802</v>
      </c>
      <c r="B503" s="14" t="s">
        <v>10</v>
      </c>
      <c r="C503" s="15" t="s">
        <v>803</v>
      </c>
      <c r="D503" s="16">
        <v>7175</v>
      </c>
      <c r="E503" s="16">
        <v>106.08</v>
      </c>
      <c r="F503" s="16">
        <f t="shared" ref="F503:F516" si="219">ROUND(D503*E503,2)</f>
        <v>761124</v>
      </c>
      <c r="G503" s="16">
        <f t="shared" ref="G503:G516" si="220">D503</f>
        <v>7175</v>
      </c>
      <c r="H503" s="54"/>
      <c r="I503" s="16">
        <f t="shared" ref="I503:I516" si="221">ROUND(G503*H503,2)</f>
        <v>0</v>
      </c>
      <c r="J503" s="49" t="str">
        <f t="shared" si="199"/>
        <v/>
      </c>
      <c r="K503" s="4"/>
    </row>
    <row r="504" spans="1:11" ht="20.399999999999999" x14ac:dyDescent="0.3">
      <c r="A504" s="13" t="s">
        <v>804</v>
      </c>
      <c r="B504" s="14" t="s">
        <v>10</v>
      </c>
      <c r="C504" s="15" t="s">
        <v>805</v>
      </c>
      <c r="D504" s="16">
        <v>1927</v>
      </c>
      <c r="E504" s="16">
        <v>80.23</v>
      </c>
      <c r="F504" s="16">
        <f t="shared" si="219"/>
        <v>154603.21</v>
      </c>
      <c r="G504" s="16">
        <f t="shared" si="220"/>
        <v>1927</v>
      </c>
      <c r="H504" s="54"/>
      <c r="I504" s="16">
        <f t="shared" si="221"/>
        <v>0</v>
      </c>
      <c r="J504" s="49" t="str">
        <f t="shared" si="199"/>
        <v/>
      </c>
      <c r="K504" s="4"/>
    </row>
    <row r="505" spans="1:11" ht="20.399999999999999" x14ac:dyDescent="0.3">
      <c r="A505" s="13" t="s">
        <v>806</v>
      </c>
      <c r="B505" s="14" t="s">
        <v>10</v>
      </c>
      <c r="C505" s="15" t="s">
        <v>807</v>
      </c>
      <c r="D505" s="16">
        <v>36</v>
      </c>
      <c r="E505" s="16">
        <v>270.38</v>
      </c>
      <c r="F505" s="16">
        <f t="shared" si="219"/>
        <v>9733.68</v>
      </c>
      <c r="G505" s="16">
        <f t="shared" si="220"/>
        <v>36</v>
      </c>
      <c r="H505" s="54"/>
      <c r="I505" s="16">
        <f t="shared" si="221"/>
        <v>0</v>
      </c>
      <c r="J505" s="49" t="str">
        <f t="shared" si="199"/>
        <v/>
      </c>
      <c r="K505" s="4"/>
    </row>
    <row r="506" spans="1:11" ht="20.399999999999999" x14ac:dyDescent="0.3">
      <c r="A506" s="13" t="s">
        <v>808</v>
      </c>
      <c r="B506" s="14" t="s">
        <v>10</v>
      </c>
      <c r="C506" s="15" t="s">
        <v>809</v>
      </c>
      <c r="D506" s="16">
        <v>1</v>
      </c>
      <c r="E506" s="16">
        <v>270.38</v>
      </c>
      <c r="F506" s="16">
        <f t="shared" si="219"/>
        <v>270.38</v>
      </c>
      <c r="G506" s="16">
        <f t="shared" si="220"/>
        <v>1</v>
      </c>
      <c r="H506" s="54"/>
      <c r="I506" s="16">
        <f t="shared" si="221"/>
        <v>0</v>
      </c>
      <c r="J506" s="49" t="str">
        <f t="shared" si="199"/>
        <v/>
      </c>
      <c r="K506" s="4"/>
    </row>
    <row r="507" spans="1:11" ht="20.399999999999999" x14ac:dyDescent="0.3">
      <c r="A507" s="13" t="s">
        <v>810</v>
      </c>
      <c r="B507" s="14" t="s">
        <v>10</v>
      </c>
      <c r="C507" s="15" t="s">
        <v>811</v>
      </c>
      <c r="D507" s="16">
        <v>7175</v>
      </c>
      <c r="E507" s="16">
        <v>3.95</v>
      </c>
      <c r="F507" s="16">
        <f t="shared" si="219"/>
        <v>28341.25</v>
      </c>
      <c r="G507" s="16">
        <f t="shared" si="220"/>
        <v>7175</v>
      </c>
      <c r="H507" s="54"/>
      <c r="I507" s="16">
        <f t="shared" si="221"/>
        <v>0</v>
      </c>
      <c r="J507" s="49" t="str">
        <f t="shared" si="199"/>
        <v/>
      </c>
      <c r="K507" s="4"/>
    </row>
    <row r="508" spans="1:11" ht="20.399999999999999" x14ac:dyDescent="0.3">
      <c r="A508" s="13" t="s">
        <v>812</v>
      </c>
      <c r="B508" s="14" t="s">
        <v>10</v>
      </c>
      <c r="C508" s="15" t="s">
        <v>813</v>
      </c>
      <c r="D508" s="16">
        <v>455</v>
      </c>
      <c r="E508" s="16">
        <v>14.53</v>
      </c>
      <c r="F508" s="16">
        <f t="shared" si="219"/>
        <v>6611.15</v>
      </c>
      <c r="G508" s="16">
        <f t="shared" si="220"/>
        <v>455</v>
      </c>
      <c r="H508" s="54"/>
      <c r="I508" s="16">
        <f t="shared" si="221"/>
        <v>0</v>
      </c>
      <c r="J508" s="49" t="str">
        <f t="shared" si="199"/>
        <v/>
      </c>
      <c r="K508" s="4"/>
    </row>
    <row r="509" spans="1:11" x14ac:dyDescent="0.3">
      <c r="A509" s="13" t="s">
        <v>814</v>
      </c>
      <c r="B509" s="14" t="s">
        <v>10</v>
      </c>
      <c r="C509" s="15" t="s">
        <v>815</v>
      </c>
      <c r="D509" s="16">
        <v>1927</v>
      </c>
      <c r="E509" s="16">
        <v>3.95</v>
      </c>
      <c r="F509" s="16">
        <f t="shared" si="219"/>
        <v>7611.65</v>
      </c>
      <c r="G509" s="16">
        <f t="shared" si="220"/>
        <v>1927</v>
      </c>
      <c r="H509" s="54"/>
      <c r="I509" s="16">
        <f t="shared" si="221"/>
        <v>0</v>
      </c>
      <c r="J509" s="49" t="str">
        <f t="shared" si="199"/>
        <v/>
      </c>
      <c r="K509" s="4"/>
    </row>
    <row r="510" spans="1:11" ht="20.399999999999999" x14ac:dyDescent="0.3">
      <c r="A510" s="13" t="s">
        <v>816</v>
      </c>
      <c r="B510" s="14" t="s">
        <v>10</v>
      </c>
      <c r="C510" s="15" t="s">
        <v>817</v>
      </c>
      <c r="D510" s="16">
        <v>35</v>
      </c>
      <c r="E510" s="16">
        <v>14.53</v>
      </c>
      <c r="F510" s="16">
        <f t="shared" si="219"/>
        <v>508.55</v>
      </c>
      <c r="G510" s="16">
        <f t="shared" si="220"/>
        <v>35</v>
      </c>
      <c r="H510" s="54"/>
      <c r="I510" s="16">
        <f t="shared" si="221"/>
        <v>0</v>
      </c>
      <c r="J510" s="49" t="str">
        <f t="shared" si="199"/>
        <v/>
      </c>
      <c r="K510" s="4"/>
    </row>
    <row r="511" spans="1:11" ht="20.399999999999999" x14ac:dyDescent="0.3">
      <c r="A511" s="13" t="s">
        <v>818</v>
      </c>
      <c r="B511" s="14" t="s">
        <v>10</v>
      </c>
      <c r="C511" s="15" t="s">
        <v>819</v>
      </c>
      <c r="D511" s="16">
        <v>36</v>
      </c>
      <c r="E511" s="16">
        <v>6</v>
      </c>
      <c r="F511" s="16">
        <f t="shared" si="219"/>
        <v>216</v>
      </c>
      <c r="G511" s="16">
        <f t="shared" si="220"/>
        <v>36</v>
      </c>
      <c r="H511" s="54"/>
      <c r="I511" s="16">
        <f t="shared" si="221"/>
        <v>0</v>
      </c>
      <c r="J511" s="49" t="str">
        <f t="shared" si="199"/>
        <v/>
      </c>
      <c r="K511" s="4"/>
    </row>
    <row r="512" spans="1:11" ht="20.399999999999999" x14ac:dyDescent="0.3">
      <c r="A512" s="13" t="s">
        <v>820</v>
      </c>
      <c r="B512" s="14" t="s">
        <v>10</v>
      </c>
      <c r="C512" s="15" t="s">
        <v>821</v>
      </c>
      <c r="D512" s="16">
        <v>1</v>
      </c>
      <c r="E512" s="16">
        <v>22.04</v>
      </c>
      <c r="F512" s="16">
        <f t="shared" si="219"/>
        <v>22.04</v>
      </c>
      <c r="G512" s="16">
        <f t="shared" si="220"/>
        <v>1</v>
      </c>
      <c r="H512" s="54"/>
      <c r="I512" s="16">
        <f t="shared" si="221"/>
        <v>0</v>
      </c>
      <c r="J512" s="49" t="str">
        <f t="shared" si="199"/>
        <v/>
      </c>
      <c r="K512" s="4"/>
    </row>
    <row r="513" spans="1:11" ht="20.399999999999999" x14ac:dyDescent="0.3">
      <c r="A513" s="13" t="s">
        <v>822</v>
      </c>
      <c r="B513" s="14" t="s">
        <v>10</v>
      </c>
      <c r="C513" s="15" t="s">
        <v>823</v>
      </c>
      <c r="D513" s="16">
        <v>1</v>
      </c>
      <c r="E513" s="16">
        <v>6</v>
      </c>
      <c r="F513" s="16">
        <f t="shared" si="219"/>
        <v>6</v>
      </c>
      <c r="G513" s="16">
        <f t="shared" si="220"/>
        <v>1</v>
      </c>
      <c r="H513" s="54"/>
      <c r="I513" s="16">
        <f t="shared" si="221"/>
        <v>0</v>
      </c>
      <c r="J513" s="49" t="str">
        <f t="shared" si="199"/>
        <v/>
      </c>
    </row>
    <row r="514" spans="1:11" ht="20.399999999999999" x14ac:dyDescent="0.3">
      <c r="A514" s="13" t="s">
        <v>824</v>
      </c>
      <c r="B514" s="14" t="s">
        <v>10</v>
      </c>
      <c r="C514" s="15" t="s">
        <v>825</v>
      </c>
      <c r="D514" s="16">
        <v>1</v>
      </c>
      <c r="E514" s="16">
        <v>22.04</v>
      </c>
      <c r="F514" s="16">
        <f t="shared" ref="F514" si="222">ROUND(D514*E514,2)</f>
        <v>22.04</v>
      </c>
      <c r="G514" s="16">
        <f t="shared" ref="G514" si="223">D514</f>
        <v>1</v>
      </c>
      <c r="H514" s="54"/>
      <c r="I514" s="16">
        <f t="shared" ref="I514" si="224">ROUND(G514*H514,2)</f>
        <v>0</v>
      </c>
      <c r="J514" s="49" t="str">
        <f t="shared" si="199"/>
        <v/>
      </c>
    </row>
    <row r="515" spans="1:11" ht="25.2" customHeight="1" x14ac:dyDescent="0.3">
      <c r="A515" s="13" t="s">
        <v>1311</v>
      </c>
      <c r="B515" s="14" t="s">
        <v>10</v>
      </c>
      <c r="C515" s="15" t="s">
        <v>1312</v>
      </c>
      <c r="D515" s="16">
        <v>200</v>
      </c>
      <c r="E515" s="16">
        <v>5.38</v>
      </c>
      <c r="F515" s="16">
        <f t="shared" si="219"/>
        <v>1076</v>
      </c>
      <c r="G515" s="16">
        <f t="shared" si="220"/>
        <v>200</v>
      </c>
      <c r="H515" s="54"/>
      <c r="I515" s="16">
        <f t="shared" si="221"/>
        <v>0</v>
      </c>
      <c r="J515" s="49" t="str">
        <f t="shared" si="199"/>
        <v/>
      </c>
    </row>
    <row r="516" spans="1:11" x14ac:dyDescent="0.3">
      <c r="A516" s="17"/>
      <c r="B516" s="17"/>
      <c r="C516" s="18" t="s">
        <v>826</v>
      </c>
      <c r="D516" s="16">
        <v>1</v>
      </c>
      <c r="E516" s="19">
        <f>SUM(F503:F515)</f>
        <v>970145.95</v>
      </c>
      <c r="F516" s="19">
        <f t="shared" si="219"/>
        <v>970145.95</v>
      </c>
      <c r="G516" s="16">
        <f t="shared" si="220"/>
        <v>1</v>
      </c>
      <c r="H516" s="19">
        <f>SUM(I503:I515)</f>
        <v>0</v>
      </c>
      <c r="I516" s="19">
        <f t="shared" si="221"/>
        <v>0</v>
      </c>
      <c r="J516" s="49" t="str">
        <f t="shared" si="199"/>
        <v/>
      </c>
    </row>
    <row r="517" spans="1:11" x14ac:dyDescent="0.3">
      <c r="A517" s="26" t="s">
        <v>827</v>
      </c>
      <c r="B517" s="26" t="s">
        <v>5</v>
      </c>
      <c r="C517" s="27" t="s">
        <v>680</v>
      </c>
      <c r="D517" s="28">
        <f t="shared" ref="D517:I517" si="225">D537</f>
        <v>1</v>
      </c>
      <c r="E517" s="28">
        <f t="shared" si="225"/>
        <v>1075902.56</v>
      </c>
      <c r="F517" s="28">
        <f t="shared" si="225"/>
        <v>1075902.56</v>
      </c>
      <c r="G517" s="28">
        <f t="shared" si="225"/>
        <v>1</v>
      </c>
      <c r="H517" s="28">
        <f t="shared" si="225"/>
        <v>0</v>
      </c>
      <c r="I517" s="28">
        <f t="shared" si="225"/>
        <v>0</v>
      </c>
      <c r="J517" s="49" t="str">
        <f t="shared" ref="J517:J580" si="226">IF(AND(H517&lt;&gt;"",H517&gt;E517),"VALOR MAYOR DEL PERMITIDO","")</f>
        <v/>
      </c>
    </row>
    <row r="518" spans="1:11" ht="20.399999999999999" x14ac:dyDescent="0.3">
      <c r="A518" s="13" t="s">
        <v>828</v>
      </c>
      <c r="B518" s="14" t="s">
        <v>10</v>
      </c>
      <c r="C518" s="15" t="s">
        <v>829</v>
      </c>
      <c r="D518" s="16">
        <v>1470</v>
      </c>
      <c r="E518" s="16">
        <v>100.7</v>
      </c>
      <c r="F518" s="16">
        <f t="shared" ref="F518:F537" si="227">ROUND(D518*E518,2)</f>
        <v>148029</v>
      </c>
      <c r="G518" s="16">
        <f t="shared" ref="G518:G537" si="228">D518</f>
        <v>1470</v>
      </c>
      <c r="H518" s="54"/>
      <c r="I518" s="16">
        <f t="shared" ref="I518:I537" si="229">ROUND(G518*H518,2)</f>
        <v>0</v>
      </c>
      <c r="J518" s="49" t="str">
        <f t="shared" si="226"/>
        <v/>
      </c>
      <c r="K518" s="53"/>
    </row>
    <row r="519" spans="1:11" ht="20.399999999999999" x14ac:dyDescent="0.3">
      <c r="A519" s="13" t="s">
        <v>830</v>
      </c>
      <c r="B519" s="14" t="s">
        <v>10</v>
      </c>
      <c r="C519" s="15" t="s">
        <v>831</v>
      </c>
      <c r="D519" s="16">
        <v>1523</v>
      </c>
      <c r="E519" s="16">
        <v>77.540000000000006</v>
      </c>
      <c r="F519" s="16">
        <f t="shared" si="227"/>
        <v>118093.42</v>
      </c>
      <c r="G519" s="16">
        <f t="shared" si="228"/>
        <v>1523</v>
      </c>
      <c r="H519" s="54"/>
      <c r="I519" s="16">
        <f t="shared" si="229"/>
        <v>0</v>
      </c>
      <c r="J519" s="49" t="str">
        <f t="shared" si="226"/>
        <v/>
      </c>
      <c r="K519" s="53"/>
    </row>
    <row r="520" spans="1:11" ht="23.4" customHeight="1" x14ac:dyDescent="0.3">
      <c r="A520" s="13" t="s">
        <v>1315</v>
      </c>
      <c r="B520" s="14" t="s">
        <v>10</v>
      </c>
      <c r="C520" s="15" t="s">
        <v>1316</v>
      </c>
      <c r="D520" s="16">
        <v>1</v>
      </c>
      <c r="E520" s="16">
        <v>265</v>
      </c>
      <c r="F520" s="16">
        <f t="shared" ref="F520" si="230">ROUND(D520*E520,2)</f>
        <v>265</v>
      </c>
      <c r="G520" s="16">
        <f t="shared" ref="G520" si="231">D520</f>
        <v>1</v>
      </c>
      <c r="H520" s="54"/>
      <c r="I520" s="16">
        <f t="shared" ref="I520" si="232">ROUND(G520*H520,2)</f>
        <v>0</v>
      </c>
      <c r="J520" s="49" t="str">
        <f t="shared" si="226"/>
        <v/>
      </c>
      <c r="K520" s="53"/>
    </row>
    <row r="521" spans="1:11" ht="20.399999999999999" x14ac:dyDescent="0.3">
      <c r="A521" s="13" t="s">
        <v>832</v>
      </c>
      <c r="B521" s="14" t="s">
        <v>10</v>
      </c>
      <c r="C521" s="15" t="s">
        <v>833</v>
      </c>
      <c r="D521" s="16">
        <v>930</v>
      </c>
      <c r="E521" s="16">
        <v>265</v>
      </c>
      <c r="F521" s="16">
        <f t="shared" si="227"/>
        <v>246450</v>
      </c>
      <c r="G521" s="16">
        <f t="shared" si="228"/>
        <v>930</v>
      </c>
      <c r="H521" s="54"/>
      <c r="I521" s="16">
        <f t="shared" si="229"/>
        <v>0</v>
      </c>
      <c r="J521" s="49" t="str">
        <f t="shared" si="226"/>
        <v/>
      </c>
      <c r="K521" s="53"/>
    </row>
    <row r="522" spans="1:11" x14ac:dyDescent="0.3">
      <c r="A522" s="13" t="s">
        <v>834</v>
      </c>
      <c r="B522" s="14" t="s">
        <v>10</v>
      </c>
      <c r="C522" s="15" t="s">
        <v>835</v>
      </c>
      <c r="D522" s="16">
        <v>1395</v>
      </c>
      <c r="E522" s="16">
        <v>77.38</v>
      </c>
      <c r="F522" s="16">
        <f t="shared" si="227"/>
        <v>107945.1</v>
      </c>
      <c r="G522" s="16">
        <f t="shared" si="228"/>
        <v>1395</v>
      </c>
      <c r="H522" s="54"/>
      <c r="I522" s="16">
        <f t="shared" si="229"/>
        <v>0</v>
      </c>
      <c r="J522" s="49" t="str">
        <f t="shared" si="226"/>
        <v/>
      </c>
      <c r="K522" s="53"/>
    </row>
    <row r="523" spans="1:11" ht="20.399999999999999" x14ac:dyDescent="0.3">
      <c r="A523" s="13" t="s">
        <v>836</v>
      </c>
      <c r="B523" s="14" t="s">
        <v>10</v>
      </c>
      <c r="C523" s="15" t="s">
        <v>837</v>
      </c>
      <c r="D523" s="16">
        <v>1470</v>
      </c>
      <c r="E523" s="16">
        <v>61.9</v>
      </c>
      <c r="F523" s="16">
        <f t="shared" si="227"/>
        <v>90993</v>
      </c>
      <c r="G523" s="16">
        <f t="shared" si="228"/>
        <v>1470</v>
      </c>
      <c r="H523" s="54"/>
      <c r="I523" s="16">
        <f t="shared" si="229"/>
        <v>0</v>
      </c>
      <c r="J523" s="49" t="str">
        <f t="shared" si="226"/>
        <v/>
      </c>
      <c r="K523" s="53"/>
    </row>
    <row r="524" spans="1:11" ht="20.399999999999999" x14ac:dyDescent="0.3">
      <c r="A524" s="13" t="s">
        <v>838</v>
      </c>
      <c r="B524" s="14" t="s">
        <v>10</v>
      </c>
      <c r="C524" s="15" t="s">
        <v>839</v>
      </c>
      <c r="D524" s="16">
        <v>281</v>
      </c>
      <c r="E524" s="16">
        <v>98.87</v>
      </c>
      <c r="F524" s="16">
        <f t="shared" si="227"/>
        <v>27782.47</v>
      </c>
      <c r="G524" s="16">
        <f t="shared" si="228"/>
        <v>281</v>
      </c>
      <c r="H524" s="54"/>
      <c r="I524" s="16">
        <f t="shared" si="229"/>
        <v>0</v>
      </c>
      <c r="J524" s="49" t="str">
        <f t="shared" si="226"/>
        <v/>
      </c>
      <c r="K524" s="53"/>
    </row>
    <row r="525" spans="1:11" ht="20.399999999999999" x14ac:dyDescent="0.3">
      <c r="A525" s="13" t="s">
        <v>840</v>
      </c>
      <c r="B525" s="14" t="s">
        <v>10</v>
      </c>
      <c r="C525" s="15" t="s">
        <v>841</v>
      </c>
      <c r="D525" s="16">
        <v>1523</v>
      </c>
      <c r="E525" s="16">
        <v>65.59</v>
      </c>
      <c r="F525" s="16">
        <f t="shared" si="227"/>
        <v>99893.57</v>
      </c>
      <c r="G525" s="16">
        <f t="shared" si="228"/>
        <v>1523</v>
      </c>
      <c r="H525" s="54"/>
      <c r="I525" s="16">
        <f t="shared" si="229"/>
        <v>0</v>
      </c>
      <c r="J525" s="49" t="str">
        <f t="shared" si="226"/>
        <v/>
      </c>
      <c r="K525" s="53"/>
    </row>
    <row r="526" spans="1:11" ht="20.399999999999999" x14ac:dyDescent="0.3">
      <c r="A526" s="13" t="s">
        <v>842</v>
      </c>
      <c r="B526" s="14" t="s">
        <v>10</v>
      </c>
      <c r="C526" s="15" t="s">
        <v>843</v>
      </c>
      <c r="D526" s="16">
        <v>28</v>
      </c>
      <c r="E526" s="16">
        <v>103.42</v>
      </c>
      <c r="F526" s="16">
        <f t="shared" si="227"/>
        <v>2895.76</v>
      </c>
      <c r="G526" s="16">
        <f t="shared" si="228"/>
        <v>28</v>
      </c>
      <c r="H526" s="54"/>
      <c r="I526" s="16">
        <f t="shared" si="229"/>
        <v>0</v>
      </c>
      <c r="J526" s="49" t="str">
        <f t="shared" si="226"/>
        <v/>
      </c>
      <c r="K526" s="53"/>
    </row>
    <row r="527" spans="1:11" ht="20.399999999999999" x14ac:dyDescent="0.3">
      <c r="A527" s="13" t="s">
        <v>844</v>
      </c>
      <c r="B527" s="14" t="s">
        <v>10</v>
      </c>
      <c r="C527" s="15" t="s">
        <v>845</v>
      </c>
      <c r="D527" s="16">
        <v>1</v>
      </c>
      <c r="E527" s="16">
        <v>95.04</v>
      </c>
      <c r="F527" s="16">
        <f t="shared" ref="F527" si="233">ROUND(D527*E527,2)</f>
        <v>95.04</v>
      </c>
      <c r="G527" s="16">
        <f t="shared" ref="G527" si="234">D527</f>
        <v>1</v>
      </c>
      <c r="H527" s="54"/>
      <c r="I527" s="16">
        <f t="shared" ref="I527" si="235">ROUND(G527*H527,2)</f>
        <v>0</v>
      </c>
      <c r="J527" s="49" t="str">
        <f t="shared" si="226"/>
        <v/>
      </c>
      <c r="K527" s="53"/>
    </row>
    <row r="528" spans="1:11" ht="20.399999999999999" x14ac:dyDescent="0.3">
      <c r="A528" s="13" t="s">
        <v>1317</v>
      </c>
      <c r="B528" s="14" t="s">
        <v>10</v>
      </c>
      <c r="C528" s="15" t="s">
        <v>1318</v>
      </c>
      <c r="D528" s="16">
        <v>1</v>
      </c>
      <c r="E528" s="16">
        <v>141.91</v>
      </c>
      <c r="F528" s="16">
        <f t="shared" si="227"/>
        <v>141.91</v>
      </c>
      <c r="G528" s="16">
        <f t="shared" si="228"/>
        <v>1</v>
      </c>
      <c r="H528" s="54"/>
      <c r="I528" s="16">
        <f t="shared" si="229"/>
        <v>0</v>
      </c>
      <c r="J528" s="49" t="str">
        <f t="shared" si="226"/>
        <v/>
      </c>
      <c r="K528" s="53"/>
    </row>
    <row r="529" spans="1:11" ht="20.399999999999999" x14ac:dyDescent="0.3">
      <c r="A529" s="13" t="s">
        <v>846</v>
      </c>
      <c r="B529" s="14" t="s">
        <v>10</v>
      </c>
      <c r="C529" s="15" t="s">
        <v>847</v>
      </c>
      <c r="D529" s="16">
        <v>753</v>
      </c>
      <c r="E529" s="16">
        <v>95.77</v>
      </c>
      <c r="F529" s="16">
        <f t="shared" si="227"/>
        <v>72114.81</v>
      </c>
      <c r="G529" s="16">
        <f t="shared" si="228"/>
        <v>753</v>
      </c>
      <c r="H529" s="54"/>
      <c r="I529" s="16">
        <f t="shared" si="229"/>
        <v>0</v>
      </c>
      <c r="J529" s="49" t="str">
        <f t="shared" si="226"/>
        <v/>
      </c>
      <c r="K529" s="53"/>
    </row>
    <row r="530" spans="1:11" ht="20.399999999999999" x14ac:dyDescent="0.3">
      <c r="A530" s="13" t="s">
        <v>848</v>
      </c>
      <c r="B530" s="14" t="s">
        <v>10</v>
      </c>
      <c r="C530" s="15" t="s">
        <v>849</v>
      </c>
      <c r="D530" s="16">
        <v>192</v>
      </c>
      <c r="E530" s="16">
        <v>140.69</v>
      </c>
      <c r="F530" s="16">
        <f t="shared" si="227"/>
        <v>27012.48</v>
      </c>
      <c r="G530" s="16">
        <f t="shared" si="228"/>
        <v>192</v>
      </c>
      <c r="H530" s="54"/>
      <c r="I530" s="16">
        <f t="shared" si="229"/>
        <v>0</v>
      </c>
      <c r="J530" s="49" t="str">
        <f t="shared" si="226"/>
        <v/>
      </c>
      <c r="K530" s="53"/>
    </row>
    <row r="531" spans="1:11" ht="20.399999999999999" x14ac:dyDescent="0.3">
      <c r="A531" s="13" t="s">
        <v>850</v>
      </c>
      <c r="B531" s="14" t="s">
        <v>10</v>
      </c>
      <c r="C531" s="15" t="s">
        <v>851</v>
      </c>
      <c r="D531" s="16">
        <v>1395</v>
      </c>
      <c r="E531" s="16">
        <v>52.12</v>
      </c>
      <c r="F531" s="16">
        <f t="shared" si="227"/>
        <v>72707.399999999994</v>
      </c>
      <c r="G531" s="16">
        <f t="shared" si="228"/>
        <v>1395</v>
      </c>
      <c r="H531" s="54"/>
      <c r="I531" s="16">
        <f t="shared" si="229"/>
        <v>0</v>
      </c>
      <c r="J531" s="49" t="str">
        <f t="shared" si="226"/>
        <v/>
      </c>
      <c r="K531" s="53"/>
    </row>
    <row r="532" spans="1:11" ht="20.399999999999999" x14ac:dyDescent="0.3">
      <c r="A532" s="13" t="s">
        <v>852</v>
      </c>
      <c r="B532" s="14" t="s">
        <v>10</v>
      </c>
      <c r="C532" s="15" t="s">
        <v>853</v>
      </c>
      <c r="D532" s="16">
        <v>28</v>
      </c>
      <c r="E532" s="16">
        <v>94.9</v>
      </c>
      <c r="F532" s="16">
        <f t="shared" si="227"/>
        <v>2657.2</v>
      </c>
      <c r="G532" s="16">
        <f t="shared" si="228"/>
        <v>28</v>
      </c>
      <c r="H532" s="54"/>
      <c r="I532" s="16">
        <f t="shared" si="229"/>
        <v>0</v>
      </c>
      <c r="J532" s="49" t="str">
        <f t="shared" si="226"/>
        <v/>
      </c>
      <c r="K532" s="53"/>
    </row>
    <row r="533" spans="1:11" ht="20.399999999999999" x14ac:dyDescent="0.3">
      <c r="A533" s="13" t="s">
        <v>854</v>
      </c>
      <c r="B533" s="14" t="s">
        <v>22</v>
      </c>
      <c r="C533" s="15" t="s">
        <v>855</v>
      </c>
      <c r="D533" s="16">
        <v>583</v>
      </c>
      <c r="E533" s="16">
        <v>94.16</v>
      </c>
      <c r="F533" s="16">
        <f t="shared" si="227"/>
        <v>54895.28</v>
      </c>
      <c r="G533" s="16">
        <f t="shared" si="228"/>
        <v>583</v>
      </c>
      <c r="H533" s="54"/>
      <c r="I533" s="16">
        <f t="shared" si="229"/>
        <v>0</v>
      </c>
      <c r="J533" s="49" t="str">
        <f t="shared" si="226"/>
        <v/>
      </c>
      <c r="K533" s="53"/>
    </row>
    <row r="534" spans="1:11" x14ac:dyDescent="0.3">
      <c r="A534" s="13" t="s">
        <v>856</v>
      </c>
      <c r="B534" s="14" t="s">
        <v>10</v>
      </c>
      <c r="C534" s="15" t="s">
        <v>857</v>
      </c>
      <c r="D534" s="16">
        <v>411</v>
      </c>
      <c r="E534" s="16">
        <v>5.22</v>
      </c>
      <c r="F534" s="16">
        <f t="shared" si="227"/>
        <v>2145.42</v>
      </c>
      <c r="G534" s="16">
        <f t="shared" si="228"/>
        <v>411</v>
      </c>
      <c r="H534" s="54"/>
      <c r="I534" s="16">
        <f t="shared" si="229"/>
        <v>0</v>
      </c>
      <c r="J534" s="49" t="str">
        <f t="shared" si="226"/>
        <v/>
      </c>
      <c r="K534" s="53"/>
    </row>
    <row r="535" spans="1:11" x14ac:dyDescent="0.3">
      <c r="A535" s="13" t="s">
        <v>858</v>
      </c>
      <c r="B535" s="14" t="s">
        <v>10</v>
      </c>
      <c r="C535" s="15" t="s">
        <v>859</v>
      </c>
      <c r="D535" s="16">
        <v>10</v>
      </c>
      <c r="E535" s="16">
        <v>44.97</v>
      </c>
      <c r="F535" s="16">
        <f t="shared" ref="F535" si="236">ROUND(D535*E535,2)</f>
        <v>449.7</v>
      </c>
      <c r="G535" s="16">
        <f t="shared" ref="G535" si="237">D535</f>
        <v>10</v>
      </c>
      <c r="H535" s="54"/>
      <c r="I535" s="16">
        <f t="shared" ref="I535" si="238">ROUND(G535*H535,2)</f>
        <v>0</v>
      </c>
      <c r="J535" s="49" t="str">
        <f t="shared" si="226"/>
        <v/>
      </c>
      <c r="K535" s="53"/>
    </row>
    <row r="536" spans="1:11" ht="14.4" customHeight="1" x14ac:dyDescent="0.3">
      <c r="A536" s="13" t="s">
        <v>1313</v>
      </c>
      <c r="B536" s="14" t="s">
        <v>10</v>
      </c>
      <c r="C536" s="15" t="s">
        <v>1314</v>
      </c>
      <c r="D536" s="16">
        <v>200</v>
      </c>
      <c r="E536" s="16">
        <v>6.68</v>
      </c>
      <c r="F536" s="16">
        <f t="shared" si="227"/>
        <v>1336</v>
      </c>
      <c r="G536" s="16">
        <f t="shared" si="228"/>
        <v>200</v>
      </c>
      <c r="H536" s="54"/>
      <c r="I536" s="16">
        <f t="shared" si="229"/>
        <v>0</v>
      </c>
      <c r="J536" s="49" t="str">
        <f t="shared" si="226"/>
        <v/>
      </c>
      <c r="K536" s="53"/>
    </row>
    <row r="537" spans="1:11" x14ac:dyDescent="0.3">
      <c r="A537" s="17"/>
      <c r="B537" s="17"/>
      <c r="C537" s="18" t="s">
        <v>860</v>
      </c>
      <c r="D537" s="16">
        <v>1</v>
      </c>
      <c r="E537" s="19">
        <f>SUM(F518:F536)</f>
        <v>1075902.56</v>
      </c>
      <c r="F537" s="19">
        <f t="shared" si="227"/>
        <v>1075902.56</v>
      </c>
      <c r="G537" s="16">
        <f t="shared" si="228"/>
        <v>1</v>
      </c>
      <c r="H537" s="19">
        <f>SUM(I518:I536)</f>
        <v>0</v>
      </c>
      <c r="I537" s="19">
        <f t="shared" si="229"/>
        <v>0</v>
      </c>
      <c r="J537" s="49" t="str">
        <f t="shared" si="226"/>
        <v/>
      </c>
      <c r="K537" s="53"/>
    </row>
    <row r="538" spans="1:11" x14ac:dyDescent="0.3">
      <c r="A538" s="26" t="s">
        <v>861</v>
      </c>
      <c r="B538" s="26" t="s">
        <v>10</v>
      </c>
      <c r="C538" s="27" t="s">
        <v>862</v>
      </c>
      <c r="D538" s="28">
        <f t="shared" ref="D538:I538" si="239">D541</f>
        <v>1</v>
      </c>
      <c r="E538" s="28">
        <f t="shared" si="239"/>
        <v>70948.45</v>
      </c>
      <c r="F538" s="28">
        <f t="shared" si="239"/>
        <v>70948.45</v>
      </c>
      <c r="G538" s="28">
        <f t="shared" si="239"/>
        <v>1</v>
      </c>
      <c r="H538" s="55">
        <f t="shared" si="239"/>
        <v>0</v>
      </c>
      <c r="I538" s="28">
        <f t="shared" si="239"/>
        <v>0</v>
      </c>
      <c r="J538" s="49" t="str">
        <f t="shared" si="226"/>
        <v/>
      </c>
      <c r="K538" s="53"/>
    </row>
    <row r="539" spans="1:11" x14ac:dyDescent="0.3">
      <c r="A539" s="13" t="s">
        <v>863</v>
      </c>
      <c r="B539" s="14" t="s">
        <v>10</v>
      </c>
      <c r="C539" s="15" t="s">
        <v>864</v>
      </c>
      <c r="D539" s="16">
        <v>14455</v>
      </c>
      <c r="E539" s="16">
        <v>4.7699999999999996</v>
      </c>
      <c r="F539" s="16">
        <f>ROUND(D539*E539,2)</f>
        <v>68950.350000000006</v>
      </c>
      <c r="G539" s="16">
        <f t="shared" ref="G539:G541" si="240">D539</f>
        <v>14455</v>
      </c>
      <c r="H539" s="54"/>
      <c r="I539" s="16">
        <f>ROUND(G539*H539,2)</f>
        <v>0</v>
      </c>
      <c r="J539" s="49" t="str">
        <f t="shared" si="226"/>
        <v/>
      </c>
      <c r="K539" s="53"/>
    </row>
    <row r="540" spans="1:11" ht="20.399999999999999" x14ac:dyDescent="0.3">
      <c r="A540" s="13" t="s">
        <v>865</v>
      </c>
      <c r="B540" s="14" t="s">
        <v>10</v>
      </c>
      <c r="C540" s="15" t="s">
        <v>866</v>
      </c>
      <c r="D540" s="16">
        <v>290</v>
      </c>
      <c r="E540" s="16">
        <v>6.89</v>
      </c>
      <c r="F540" s="16">
        <f>ROUND(D540*E540,2)</f>
        <v>1998.1</v>
      </c>
      <c r="G540" s="16">
        <f t="shared" si="240"/>
        <v>290</v>
      </c>
      <c r="H540" s="54"/>
      <c r="I540" s="16">
        <f>ROUND(G540*H540,2)</f>
        <v>0</v>
      </c>
      <c r="J540" s="49" t="str">
        <f t="shared" si="226"/>
        <v/>
      </c>
      <c r="K540" s="53"/>
    </row>
    <row r="541" spans="1:11" x14ac:dyDescent="0.3">
      <c r="A541" s="17"/>
      <c r="B541" s="17"/>
      <c r="C541" s="18" t="s">
        <v>867</v>
      </c>
      <c r="D541" s="16">
        <v>1</v>
      </c>
      <c r="E541" s="19">
        <f>SUM(F539:F540)</f>
        <v>70948.45</v>
      </c>
      <c r="F541" s="19">
        <f>ROUND(D541*E541,2)</f>
        <v>70948.45</v>
      </c>
      <c r="G541" s="16">
        <f t="shared" si="240"/>
        <v>1</v>
      </c>
      <c r="H541" s="19">
        <f>SUM(I539:I540)</f>
        <v>0</v>
      </c>
      <c r="I541" s="19">
        <f>ROUND(G541*H541,2)</f>
        <v>0</v>
      </c>
      <c r="J541" s="49" t="str">
        <f t="shared" si="226"/>
        <v/>
      </c>
      <c r="K541" s="53"/>
    </row>
    <row r="542" spans="1:11" x14ac:dyDescent="0.3">
      <c r="A542" s="17"/>
      <c r="B542" s="17"/>
      <c r="C542" s="18" t="s">
        <v>868</v>
      </c>
      <c r="D542" s="16">
        <v>1</v>
      </c>
      <c r="E542" s="19">
        <f>F502+F517+F538</f>
        <v>2116996.96</v>
      </c>
      <c r="F542" s="19">
        <f>ROUND(D542*E542,2)</f>
        <v>2116996.96</v>
      </c>
      <c r="G542" s="16">
        <f t="shared" ref="G542" si="241">D542</f>
        <v>1</v>
      </c>
      <c r="H542" s="19">
        <f>I502+I517+I538</f>
        <v>0</v>
      </c>
      <c r="I542" s="19">
        <f>ROUND(G542*H542,2)</f>
        <v>0</v>
      </c>
      <c r="J542" s="49" t="str">
        <f t="shared" si="226"/>
        <v/>
      </c>
      <c r="K542" s="53"/>
    </row>
    <row r="543" spans="1:11" x14ac:dyDescent="0.3">
      <c r="A543" s="23" t="s">
        <v>869</v>
      </c>
      <c r="B543" s="23" t="s">
        <v>5</v>
      </c>
      <c r="C543" s="24" t="s">
        <v>870</v>
      </c>
      <c r="D543" s="25">
        <f t="shared" ref="D543:I543" si="242">D548</f>
        <v>1</v>
      </c>
      <c r="E543" s="25">
        <f t="shared" si="242"/>
        <v>2401.46</v>
      </c>
      <c r="F543" s="25">
        <f t="shared" si="242"/>
        <v>2401.46</v>
      </c>
      <c r="G543" s="25">
        <f t="shared" si="242"/>
        <v>1</v>
      </c>
      <c r="H543" s="25">
        <f t="shared" si="242"/>
        <v>0</v>
      </c>
      <c r="I543" s="25">
        <f t="shared" si="242"/>
        <v>0</v>
      </c>
      <c r="J543" s="49" t="str">
        <f t="shared" si="226"/>
        <v/>
      </c>
      <c r="K543" s="53"/>
    </row>
    <row r="544" spans="1:11" x14ac:dyDescent="0.3">
      <c r="A544" s="13" t="s">
        <v>871</v>
      </c>
      <c r="B544" s="14" t="s">
        <v>22</v>
      </c>
      <c r="C544" s="15" t="s">
        <v>872</v>
      </c>
      <c r="D544" s="16">
        <v>154</v>
      </c>
      <c r="E544" s="16">
        <v>9.19</v>
      </c>
      <c r="F544" s="16">
        <f t="shared" ref="F544:F549" si="243">ROUND(D544*E544,2)</f>
        <v>1415.26</v>
      </c>
      <c r="G544" s="16">
        <f t="shared" ref="G544:G548" si="244">D544</f>
        <v>154</v>
      </c>
      <c r="H544" s="54"/>
      <c r="I544" s="16">
        <f t="shared" ref="I544:I549" si="245">ROUND(G544*H544,2)</f>
        <v>0</v>
      </c>
      <c r="J544" s="49" t="str">
        <f t="shared" si="226"/>
        <v/>
      </c>
      <c r="K544" s="53"/>
    </row>
    <row r="545" spans="1:11" x14ac:dyDescent="0.3">
      <c r="A545" s="13" t="s">
        <v>873</v>
      </c>
      <c r="B545" s="14" t="s">
        <v>22</v>
      </c>
      <c r="C545" s="15" t="s">
        <v>874</v>
      </c>
      <c r="D545" s="16">
        <v>84</v>
      </c>
      <c r="E545" s="16">
        <v>9.91</v>
      </c>
      <c r="F545" s="16">
        <f t="shared" si="243"/>
        <v>832.44</v>
      </c>
      <c r="G545" s="16">
        <f t="shared" si="244"/>
        <v>84</v>
      </c>
      <c r="H545" s="54"/>
      <c r="I545" s="16">
        <f t="shared" si="245"/>
        <v>0</v>
      </c>
      <c r="J545" s="49" t="str">
        <f t="shared" si="226"/>
        <v/>
      </c>
      <c r="K545" s="53"/>
    </row>
    <row r="546" spans="1:11" x14ac:dyDescent="0.3">
      <c r="A546" s="13" t="s">
        <v>875</v>
      </c>
      <c r="B546" s="14" t="s">
        <v>10</v>
      </c>
      <c r="C546" s="15" t="s">
        <v>876</v>
      </c>
      <c r="D546" s="16">
        <v>4</v>
      </c>
      <c r="E546" s="16">
        <v>13.53</v>
      </c>
      <c r="F546" s="16">
        <f t="shared" si="243"/>
        <v>54.12</v>
      </c>
      <c r="G546" s="16">
        <f t="shared" si="244"/>
        <v>4</v>
      </c>
      <c r="H546" s="54"/>
      <c r="I546" s="16">
        <f t="shared" si="245"/>
        <v>0</v>
      </c>
      <c r="J546" s="49" t="str">
        <f t="shared" si="226"/>
        <v/>
      </c>
      <c r="K546" s="53"/>
    </row>
    <row r="547" spans="1:11" x14ac:dyDescent="0.3">
      <c r="A547" s="13" t="s">
        <v>877</v>
      </c>
      <c r="B547" s="14" t="s">
        <v>10</v>
      </c>
      <c r="C547" s="15" t="s">
        <v>878</v>
      </c>
      <c r="D547" s="16">
        <v>2</v>
      </c>
      <c r="E547" s="16">
        <v>49.82</v>
      </c>
      <c r="F547" s="16">
        <f t="shared" si="243"/>
        <v>99.64</v>
      </c>
      <c r="G547" s="16">
        <f t="shared" si="244"/>
        <v>2</v>
      </c>
      <c r="H547" s="54"/>
      <c r="I547" s="16">
        <f t="shared" si="245"/>
        <v>0</v>
      </c>
      <c r="J547" s="49" t="str">
        <f t="shared" si="226"/>
        <v/>
      </c>
      <c r="K547" s="53"/>
    </row>
    <row r="548" spans="1:11" x14ac:dyDescent="0.3">
      <c r="A548" s="17"/>
      <c r="B548" s="17"/>
      <c r="C548" s="18" t="s">
        <v>879</v>
      </c>
      <c r="D548" s="16">
        <v>1</v>
      </c>
      <c r="E548" s="19">
        <f>SUM(F544:F547)</f>
        <v>2401.46</v>
      </c>
      <c r="F548" s="19">
        <f t="shared" si="243"/>
        <v>2401.46</v>
      </c>
      <c r="G548" s="16">
        <f t="shared" si="244"/>
        <v>1</v>
      </c>
      <c r="H548" s="19">
        <f>SUM(I544:I547)</f>
        <v>0</v>
      </c>
      <c r="I548" s="19">
        <f t="shared" si="245"/>
        <v>0</v>
      </c>
      <c r="J548" s="49" t="str">
        <f t="shared" si="226"/>
        <v/>
      </c>
      <c r="K548" s="53"/>
    </row>
    <row r="549" spans="1:11" x14ac:dyDescent="0.3">
      <c r="A549" s="17"/>
      <c r="B549" s="17"/>
      <c r="C549" s="18" t="s">
        <v>880</v>
      </c>
      <c r="D549" s="16">
        <v>1</v>
      </c>
      <c r="E549" s="19">
        <f>F474+F481+F501+F543</f>
        <v>2591870.5299999998</v>
      </c>
      <c r="F549" s="19">
        <f t="shared" si="243"/>
        <v>2591870.5299999998</v>
      </c>
      <c r="G549" s="16">
        <f t="shared" ref="G549" si="246">D549</f>
        <v>1</v>
      </c>
      <c r="H549" s="19">
        <f>I474+I481+I501+I543</f>
        <v>40000</v>
      </c>
      <c r="I549" s="19">
        <f t="shared" si="245"/>
        <v>40000</v>
      </c>
      <c r="J549" s="49" t="str">
        <f t="shared" si="226"/>
        <v/>
      </c>
      <c r="K549" s="53"/>
    </row>
    <row r="550" spans="1:11" x14ac:dyDescent="0.3">
      <c r="A550" s="20" t="s">
        <v>881</v>
      </c>
      <c r="B550" s="20" t="s">
        <v>5</v>
      </c>
      <c r="C550" s="21" t="s">
        <v>882</v>
      </c>
      <c r="D550" s="22">
        <f t="shared" ref="D550:I550" si="247">D555</f>
        <v>1</v>
      </c>
      <c r="E550" s="22">
        <f t="shared" si="247"/>
        <v>180854.45</v>
      </c>
      <c r="F550" s="22">
        <f t="shared" si="247"/>
        <v>180854.45</v>
      </c>
      <c r="G550" s="22">
        <f t="shared" si="247"/>
        <v>1</v>
      </c>
      <c r="H550" s="22">
        <f t="shared" si="247"/>
        <v>0</v>
      </c>
      <c r="I550" s="22">
        <f t="shared" si="247"/>
        <v>0</v>
      </c>
      <c r="J550" s="49" t="str">
        <f t="shared" si="226"/>
        <v/>
      </c>
      <c r="K550" s="53"/>
    </row>
    <row r="551" spans="1:11" x14ac:dyDescent="0.3">
      <c r="A551" s="13" t="s">
        <v>883</v>
      </c>
      <c r="B551" s="14" t="s">
        <v>17</v>
      </c>
      <c r="C551" s="15" t="s">
        <v>884</v>
      </c>
      <c r="D551" s="16">
        <v>1825.12</v>
      </c>
      <c r="E551" s="16">
        <v>44.52</v>
      </c>
      <c r="F551" s="16">
        <f>ROUND(D551*E551,2)</f>
        <v>81254.34</v>
      </c>
      <c r="G551" s="16">
        <f t="shared" ref="G551:G555" si="248">D551</f>
        <v>1825.12</v>
      </c>
      <c r="H551" s="54"/>
      <c r="I551" s="16">
        <f>ROUND(G551*H551,2)</f>
        <v>0</v>
      </c>
      <c r="J551" s="49" t="str">
        <f t="shared" si="226"/>
        <v/>
      </c>
      <c r="K551" s="53"/>
    </row>
    <row r="552" spans="1:11" x14ac:dyDescent="0.3">
      <c r="A552" s="13" t="s">
        <v>885</v>
      </c>
      <c r="B552" s="14" t="s">
        <v>58</v>
      </c>
      <c r="C552" s="15" t="s">
        <v>886</v>
      </c>
      <c r="D552" s="16">
        <v>1825.12</v>
      </c>
      <c r="E552" s="16">
        <v>12.37</v>
      </c>
      <c r="F552" s="16">
        <f>ROUND(D552*E552,2)</f>
        <v>22576.73</v>
      </c>
      <c r="G552" s="16">
        <f t="shared" si="248"/>
        <v>1825.12</v>
      </c>
      <c r="H552" s="54"/>
      <c r="I552" s="16">
        <f>ROUND(G552*H552,2)</f>
        <v>0</v>
      </c>
      <c r="J552" s="49" t="str">
        <f t="shared" si="226"/>
        <v/>
      </c>
      <c r="K552" s="53"/>
    </row>
    <row r="553" spans="1:11" x14ac:dyDescent="0.3">
      <c r="A553" s="13" t="s">
        <v>887</v>
      </c>
      <c r="B553" s="14" t="s">
        <v>411</v>
      </c>
      <c r="C553" s="15" t="s">
        <v>888</v>
      </c>
      <c r="D553" s="16">
        <v>32852.160000000003</v>
      </c>
      <c r="E553" s="16">
        <v>1.84</v>
      </c>
      <c r="F553" s="16">
        <f>ROUND(D553*E553,2)</f>
        <v>60447.97</v>
      </c>
      <c r="G553" s="16">
        <f t="shared" si="248"/>
        <v>32852.160000000003</v>
      </c>
      <c r="H553" s="54"/>
      <c r="I553" s="16">
        <f>ROUND(G553*H553,2)</f>
        <v>0</v>
      </c>
      <c r="J553" s="49" t="str">
        <f t="shared" si="226"/>
        <v/>
      </c>
      <c r="K553" s="53"/>
    </row>
    <row r="554" spans="1:11" x14ac:dyDescent="0.3">
      <c r="A554" s="13" t="s">
        <v>889</v>
      </c>
      <c r="B554" s="14" t="s">
        <v>58</v>
      </c>
      <c r="C554" s="15" t="s">
        <v>890</v>
      </c>
      <c r="D554" s="16">
        <v>1659.2</v>
      </c>
      <c r="E554" s="16">
        <v>9.99</v>
      </c>
      <c r="F554" s="16">
        <f>ROUND(D554*E554,2)</f>
        <v>16575.41</v>
      </c>
      <c r="G554" s="16">
        <f t="shared" si="248"/>
        <v>1659.2</v>
      </c>
      <c r="H554" s="54"/>
      <c r="I554" s="16">
        <f>ROUND(G554*H554,2)</f>
        <v>0</v>
      </c>
      <c r="J554" s="49" t="str">
        <f t="shared" si="226"/>
        <v/>
      </c>
      <c r="K554" s="53"/>
    </row>
    <row r="555" spans="1:11" x14ac:dyDescent="0.3">
      <c r="A555" s="17"/>
      <c r="B555" s="17"/>
      <c r="C555" s="18" t="s">
        <v>891</v>
      </c>
      <c r="D555" s="16">
        <v>1</v>
      </c>
      <c r="E555" s="19">
        <f>SUM(F551:F554)</f>
        <v>180854.45</v>
      </c>
      <c r="F555" s="19">
        <f>ROUND(D555*E555,2)</f>
        <v>180854.45</v>
      </c>
      <c r="G555" s="16">
        <f t="shared" si="248"/>
        <v>1</v>
      </c>
      <c r="H555" s="19">
        <f>SUM(I551:I554)</f>
        <v>0</v>
      </c>
      <c r="I555" s="19">
        <f>ROUND(G555*H555,2)</f>
        <v>0</v>
      </c>
      <c r="J555" s="49" t="str">
        <f t="shared" si="226"/>
        <v/>
      </c>
      <c r="K555" s="53"/>
    </row>
    <row r="556" spans="1:11" x14ac:dyDescent="0.3">
      <c r="A556" s="20" t="s">
        <v>892</v>
      </c>
      <c r="B556" s="20" t="s">
        <v>5</v>
      </c>
      <c r="C556" s="21" t="s">
        <v>893</v>
      </c>
      <c r="D556" s="22">
        <f t="shared" ref="D556:I556" si="249">D566</f>
        <v>1</v>
      </c>
      <c r="E556" s="22">
        <f t="shared" si="249"/>
        <v>166179.19</v>
      </c>
      <c r="F556" s="22">
        <f t="shared" si="249"/>
        <v>166179.19</v>
      </c>
      <c r="G556" s="22">
        <f t="shared" si="249"/>
        <v>1</v>
      </c>
      <c r="H556" s="22">
        <f t="shared" si="249"/>
        <v>0</v>
      </c>
      <c r="I556" s="22">
        <f t="shared" si="249"/>
        <v>0</v>
      </c>
      <c r="J556" s="49" t="str">
        <f t="shared" si="226"/>
        <v/>
      </c>
      <c r="K556" s="53"/>
    </row>
    <row r="557" spans="1:11" x14ac:dyDescent="0.3">
      <c r="A557" s="13" t="s">
        <v>894</v>
      </c>
      <c r="B557" s="14" t="s">
        <v>10</v>
      </c>
      <c r="C557" s="15" t="s">
        <v>895</v>
      </c>
      <c r="D557" s="16">
        <v>36</v>
      </c>
      <c r="E557" s="16">
        <v>187.93</v>
      </c>
      <c r="F557" s="16">
        <f t="shared" ref="F557:F566" si="250">ROUND(D557*E557,2)</f>
        <v>6765.48</v>
      </c>
      <c r="G557" s="16">
        <f t="shared" ref="G557:G566" si="251">D557</f>
        <v>36</v>
      </c>
      <c r="H557" s="54"/>
      <c r="I557" s="16">
        <f t="shared" ref="I557:I566" si="252">ROUND(G557*H557,2)</f>
        <v>0</v>
      </c>
      <c r="J557" s="49" t="str">
        <f t="shared" si="226"/>
        <v/>
      </c>
      <c r="K557" s="53"/>
    </row>
    <row r="558" spans="1:11" ht="20.399999999999999" x14ac:dyDescent="0.3">
      <c r="A558" s="13" t="s">
        <v>896</v>
      </c>
      <c r="B558" s="14" t="s">
        <v>10</v>
      </c>
      <c r="C558" s="15" t="s">
        <v>897</v>
      </c>
      <c r="D558" s="16">
        <v>9</v>
      </c>
      <c r="E558" s="16">
        <v>367.06</v>
      </c>
      <c r="F558" s="16">
        <f t="shared" si="250"/>
        <v>3303.54</v>
      </c>
      <c r="G558" s="16">
        <f t="shared" si="251"/>
        <v>9</v>
      </c>
      <c r="H558" s="54"/>
      <c r="I558" s="16">
        <f t="shared" si="252"/>
        <v>0</v>
      </c>
      <c r="J558" s="49" t="str">
        <f t="shared" si="226"/>
        <v/>
      </c>
      <c r="K558" s="53"/>
    </row>
    <row r="559" spans="1:11" ht="20.399999999999999" x14ac:dyDescent="0.3">
      <c r="A559" s="13" t="s">
        <v>898</v>
      </c>
      <c r="B559" s="14" t="s">
        <v>10</v>
      </c>
      <c r="C559" s="15" t="s">
        <v>899</v>
      </c>
      <c r="D559" s="16">
        <v>18</v>
      </c>
      <c r="E559" s="16">
        <v>219.95</v>
      </c>
      <c r="F559" s="16">
        <f t="shared" si="250"/>
        <v>3959.1</v>
      </c>
      <c r="G559" s="16">
        <f t="shared" si="251"/>
        <v>18</v>
      </c>
      <c r="H559" s="54"/>
      <c r="I559" s="16">
        <f t="shared" si="252"/>
        <v>0</v>
      </c>
      <c r="J559" s="49" t="str">
        <f t="shared" si="226"/>
        <v/>
      </c>
      <c r="K559" s="53"/>
    </row>
    <row r="560" spans="1:11" ht="20.399999999999999" x14ac:dyDescent="0.3">
      <c r="A560" s="13" t="s">
        <v>900</v>
      </c>
      <c r="B560" s="14" t="s">
        <v>10</v>
      </c>
      <c r="C560" s="15" t="s">
        <v>901</v>
      </c>
      <c r="D560" s="16">
        <v>1</v>
      </c>
      <c r="E560" s="16">
        <v>469.6</v>
      </c>
      <c r="F560" s="16">
        <f t="shared" si="250"/>
        <v>469.6</v>
      </c>
      <c r="G560" s="16">
        <f t="shared" si="251"/>
        <v>1</v>
      </c>
      <c r="H560" s="54"/>
      <c r="I560" s="16">
        <f t="shared" si="252"/>
        <v>0</v>
      </c>
      <c r="J560" s="49" t="str">
        <f t="shared" si="226"/>
        <v/>
      </c>
      <c r="K560" s="53"/>
    </row>
    <row r="561" spans="1:11" x14ac:dyDescent="0.3">
      <c r="A561" s="13" t="s">
        <v>902</v>
      </c>
      <c r="B561" s="14" t="s">
        <v>10</v>
      </c>
      <c r="C561" s="15" t="s">
        <v>903</v>
      </c>
      <c r="D561" s="16">
        <v>83</v>
      </c>
      <c r="E561" s="16">
        <v>471.39</v>
      </c>
      <c r="F561" s="16">
        <f t="shared" si="250"/>
        <v>39125.370000000003</v>
      </c>
      <c r="G561" s="16">
        <f t="shared" si="251"/>
        <v>83</v>
      </c>
      <c r="H561" s="54"/>
      <c r="I561" s="16">
        <f t="shared" si="252"/>
        <v>0</v>
      </c>
      <c r="J561" s="49" t="str">
        <f t="shared" si="226"/>
        <v/>
      </c>
      <c r="K561" s="53"/>
    </row>
    <row r="562" spans="1:11" x14ac:dyDescent="0.3">
      <c r="A562" s="13" t="s">
        <v>904</v>
      </c>
      <c r="B562" s="14" t="s">
        <v>10</v>
      </c>
      <c r="C562" s="15" t="s">
        <v>905</v>
      </c>
      <c r="D562" s="16">
        <v>83</v>
      </c>
      <c r="E562" s="16">
        <v>748.03</v>
      </c>
      <c r="F562" s="16">
        <f t="shared" si="250"/>
        <v>62086.49</v>
      </c>
      <c r="G562" s="16">
        <f t="shared" si="251"/>
        <v>83</v>
      </c>
      <c r="H562" s="54"/>
      <c r="I562" s="16">
        <f t="shared" si="252"/>
        <v>0</v>
      </c>
      <c r="J562" s="49" t="str">
        <f t="shared" si="226"/>
        <v/>
      </c>
      <c r="K562" s="53"/>
    </row>
    <row r="563" spans="1:11" x14ac:dyDescent="0.3">
      <c r="A563" s="13" t="s">
        <v>906</v>
      </c>
      <c r="B563" s="14" t="s">
        <v>10</v>
      </c>
      <c r="C563" s="15" t="s">
        <v>907</v>
      </c>
      <c r="D563" s="16">
        <v>9</v>
      </c>
      <c r="E563" s="16">
        <v>3746.29</v>
      </c>
      <c r="F563" s="16">
        <f t="shared" si="250"/>
        <v>33716.61</v>
      </c>
      <c r="G563" s="16">
        <f t="shared" si="251"/>
        <v>9</v>
      </c>
      <c r="H563" s="54"/>
      <c r="I563" s="16">
        <f t="shared" si="252"/>
        <v>0</v>
      </c>
      <c r="J563" s="49" t="str">
        <f t="shared" si="226"/>
        <v/>
      </c>
      <c r="K563" s="53"/>
    </row>
    <row r="564" spans="1:11" ht="20.399999999999999" x14ac:dyDescent="0.3">
      <c r="A564" s="13" t="s">
        <v>908</v>
      </c>
      <c r="B564" s="14" t="s">
        <v>10</v>
      </c>
      <c r="C564" s="15" t="s">
        <v>909</v>
      </c>
      <c r="D564" s="16">
        <v>1</v>
      </c>
      <c r="E564" s="16">
        <v>500.68</v>
      </c>
      <c r="F564" s="16">
        <f t="shared" si="250"/>
        <v>500.68</v>
      </c>
      <c r="G564" s="16">
        <f t="shared" si="251"/>
        <v>1</v>
      </c>
      <c r="H564" s="54"/>
      <c r="I564" s="16">
        <f t="shared" si="252"/>
        <v>0</v>
      </c>
      <c r="J564" s="49" t="str">
        <f t="shared" si="226"/>
        <v/>
      </c>
      <c r="K564" s="53"/>
    </row>
    <row r="565" spans="1:11" x14ac:dyDescent="0.3">
      <c r="A565" s="13" t="s">
        <v>910</v>
      </c>
      <c r="B565" s="14" t="s">
        <v>22</v>
      </c>
      <c r="C565" s="15" t="s">
        <v>911</v>
      </c>
      <c r="D565" s="16">
        <v>2764</v>
      </c>
      <c r="E565" s="16">
        <v>5.88</v>
      </c>
      <c r="F565" s="16">
        <f t="shared" si="250"/>
        <v>16252.32</v>
      </c>
      <c r="G565" s="16">
        <f t="shared" si="251"/>
        <v>2764</v>
      </c>
      <c r="H565" s="54"/>
      <c r="I565" s="16">
        <f t="shared" si="252"/>
        <v>0</v>
      </c>
      <c r="J565" s="49" t="str">
        <f t="shared" si="226"/>
        <v/>
      </c>
      <c r="K565" s="53"/>
    </row>
    <row r="566" spans="1:11" x14ac:dyDescent="0.3">
      <c r="A566" s="17"/>
      <c r="B566" s="17"/>
      <c r="C566" s="18" t="s">
        <v>912</v>
      </c>
      <c r="D566" s="16">
        <v>1</v>
      </c>
      <c r="E566" s="19">
        <f>SUM(F557:F565)</f>
        <v>166179.19</v>
      </c>
      <c r="F566" s="19">
        <f t="shared" si="250"/>
        <v>166179.19</v>
      </c>
      <c r="G566" s="16">
        <f t="shared" si="251"/>
        <v>1</v>
      </c>
      <c r="H566" s="19">
        <f>SUM(I557:I565)</f>
        <v>0</v>
      </c>
      <c r="I566" s="19">
        <f t="shared" si="252"/>
        <v>0</v>
      </c>
      <c r="J566" s="49" t="str">
        <f t="shared" si="226"/>
        <v/>
      </c>
      <c r="K566" s="53"/>
    </row>
    <row r="567" spans="1:11" x14ac:dyDescent="0.3">
      <c r="A567" s="20" t="s">
        <v>913</v>
      </c>
      <c r="B567" s="20" t="s">
        <v>5</v>
      </c>
      <c r="C567" s="21" t="s">
        <v>914</v>
      </c>
      <c r="D567" s="22">
        <f t="shared" ref="D567:I567" si="253">D591</f>
        <v>1</v>
      </c>
      <c r="E567" s="22">
        <f t="shared" si="253"/>
        <v>189342.26</v>
      </c>
      <c r="F567" s="22">
        <f t="shared" si="253"/>
        <v>189342.26</v>
      </c>
      <c r="G567" s="22">
        <f t="shared" si="253"/>
        <v>1</v>
      </c>
      <c r="H567" s="22">
        <f t="shared" si="253"/>
        <v>12000</v>
      </c>
      <c r="I567" s="22">
        <f t="shared" si="253"/>
        <v>12000</v>
      </c>
      <c r="J567" s="49" t="str">
        <f t="shared" si="226"/>
        <v/>
      </c>
      <c r="K567" s="53"/>
    </row>
    <row r="568" spans="1:11" x14ac:dyDescent="0.3">
      <c r="A568" s="23" t="s">
        <v>915</v>
      </c>
      <c r="B568" s="23" t="s">
        <v>5</v>
      </c>
      <c r="C568" s="24" t="s">
        <v>701</v>
      </c>
      <c r="D568" s="25">
        <f t="shared" ref="D568:I568" si="254">D579</f>
        <v>1</v>
      </c>
      <c r="E568" s="25">
        <f t="shared" si="254"/>
        <v>142475.03</v>
      </c>
      <c r="F568" s="25">
        <f t="shared" si="254"/>
        <v>142475.03</v>
      </c>
      <c r="G568" s="25">
        <f t="shared" si="254"/>
        <v>1</v>
      </c>
      <c r="H568" s="25">
        <f t="shared" si="254"/>
        <v>12000</v>
      </c>
      <c r="I568" s="25">
        <f t="shared" si="254"/>
        <v>12000</v>
      </c>
      <c r="J568" s="49" t="str">
        <f t="shared" si="226"/>
        <v/>
      </c>
      <c r="K568" s="53"/>
    </row>
    <row r="569" spans="1:11" x14ac:dyDescent="0.3">
      <c r="A569" s="13" t="s">
        <v>916</v>
      </c>
      <c r="B569" s="14" t="s">
        <v>10</v>
      </c>
      <c r="C569" s="15" t="s">
        <v>917</v>
      </c>
      <c r="D569" s="16">
        <v>1366</v>
      </c>
      <c r="E569" s="16">
        <v>18.66</v>
      </c>
      <c r="F569" s="16">
        <f t="shared" ref="F569:F579" si="255">ROUND(D569*E569,2)</f>
        <v>25489.56</v>
      </c>
      <c r="G569" s="16">
        <f t="shared" ref="G569:G579" si="256">D569</f>
        <v>1366</v>
      </c>
      <c r="H569" s="54"/>
      <c r="I569" s="16">
        <f t="shared" ref="I569:I579" si="257">ROUND(G569*H569,2)</f>
        <v>0</v>
      </c>
      <c r="J569" s="49" t="str">
        <f t="shared" si="226"/>
        <v/>
      </c>
      <c r="K569" s="53"/>
    </row>
    <row r="570" spans="1:11" x14ac:dyDescent="0.3">
      <c r="A570" s="13" t="s">
        <v>918</v>
      </c>
      <c r="B570" s="14" t="s">
        <v>22</v>
      </c>
      <c r="C570" s="15" t="s">
        <v>919</v>
      </c>
      <c r="D570" s="16">
        <v>1366</v>
      </c>
      <c r="E570" s="16">
        <v>6.81</v>
      </c>
      <c r="F570" s="16">
        <f t="shared" si="255"/>
        <v>9302.4599999999991</v>
      </c>
      <c r="G570" s="16">
        <f t="shared" si="256"/>
        <v>1366</v>
      </c>
      <c r="H570" s="54"/>
      <c r="I570" s="16">
        <f t="shared" si="257"/>
        <v>0</v>
      </c>
      <c r="J570" s="49" t="str">
        <f t="shared" si="226"/>
        <v/>
      </c>
      <c r="K570" s="53"/>
    </row>
    <row r="571" spans="1:11" x14ac:dyDescent="0.3">
      <c r="A571" s="13" t="s">
        <v>920</v>
      </c>
      <c r="B571" s="14" t="s">
        <v>22</v>
      </c>
      <c r="C571" s="15" t="s">
        <v>921</v>
      </c>
      <c r="D571" s="16">
        <v>1366</v>
      </c>
      <c r="E571" s="16">
        <v>34.4</v>
      </c>
      <c r="F571" s="16">
        <f t="shared" si="255"/>
        <v>46990.400000000001</v>
      </c>
      <c r="G571" s="16">
        <f t="shared" si="256"/>
        <v>1366</v>
      </c>
      <c r="H571" s="54"/>
      <c r="I571" s="16">
        <f t="shared" si="257"/>
        <v>0</v>
      </c>
      <c r="J571" s="49" t="str">
        <f t="shared" si="226"/>
        <v/>
      </c>
      <c r="K571" s="53"/>
    </row>
    <row r="572" spans="1:11" x14ac:dyDescent="0.3">
      <c r="A572" s="13" t="s">
        <v>922</v>
      </c>
      <c r="B572" s="14" t="s">
        <v>10</v>
      </c>
      <c r="C572" s="15" t="s">
        <v>923</v>
      </c>
      <c r="D572" s="16">
        <v>62</v>
      </c>
      <c r="E572" s="16">
        <v>86.57</v>
      </c>
      <c r="F572" s="16">
        <f t="shared" si="255"/>
        <v>5367.34</v>
      </c>
      <c r="G572" s="16">
        <f t="shared" si="256"/>
        <v>62</v>
      </c>
      <c r="H572" s="54"/>
      <c r="I572" s="16">
        <f t="shared" si="257"/>
        <v>0</v>
      </c>
      <c r="J572" s="49" t="str">
        <f t="shared" si="226"/>
        <v/>
      </c>
      <c r="K572" s="53"/>
    </row>
    <row r="573" spans="1:11" x14ac:dyDescent="0.3">
      <c r="A573" s="13" t="s">
        <v>924</v>
      </c>
      <c r="B573" s="14" t="s">
        <v>22</v>
      </c>
      <c r="C573" s="15" t="s">
        <v>925</v>
      </c>
      <c r="D573" s="16">
        <v>35</v>
      </c>
      <c r="E573" s="16">
        <v>25.13</v>
      </c>
      <c r="F573" s="16">
        <f t="shared" si="255"/>
        <v>879.55</v>
      </c>
      <c r="G573" s="16">
        <f t="shared" si="256"/>
        <v>35</v>
      </c>
      <c r="H573" s="54"/>
      <c r="I573" s="16">
        <f t="shared" si="257"/>
        <v>0</v>
      </c>
      <c r="J573" s="49" t="str">
        <f t="shared" si="226"/>
        <v/>
      </c>
      <c r="K573" s="53"/>
    </row>
    <row r="574" spans="1:11" x14ac:dyDescent="0.3">
      <c r="A574" s="13" t="s">
        <v>926</v>
      </c>
      <c r="B574" s="14" t="s">
        <v>22</v>
      </c>
      <c r="C574" s="15" t="s">
        <v>927</v>
      </c>
      <c r="D574" s="16">
        <v>6</v>
      </c>
      <c r="E574" s="16">
        <v>49.24</v>
      </c>
      <c r="F574" s="16">
        <f t="shared" si="255"/>
        <v>295.44</v>
      </c>
      <c r="G574" s="16">
        <f t="shared" si="256"/>
        <v>6</v>
      </c>
      <c r="H574" s="54"/>
      <c r="I574" s="16">
        <f t="shared" si="257"/>
        <v>0</v>
      </c>
      <c r="J574" s="49" t="str">
        <f t="shared" si="226"/>
        <v/>
      </c>
      <c r="K574" s="53"/>
    </row>
    <row r="575" spans="1:11" ht="20.399999999999999" x14ac:dyDescent="0.3">
      <c r="A575" s="13" t="s">
        <v>928</v>
      </c>
      <c r="B575" s="14" t="s">
        <v>10</v>
      </c>
      <c r="C575" s="15" t="s">
        <v>929</v>
      </c>
      <c r="D575" s="16">
        <v>12</v>
      </c>
      <c r="E575" s="16">
        <v>300.08</v>
      </c>
      <c r="F575" s="16">
        <f t="shared" si="255"/>
        <v>3600.96</v>
      </c>
      <c r="G575" s="16">
        <f t="shared" si="256"/>
        <v>12</v>
      </c>
      <c r="H575" s="54"/>
      <c r="I575" s="16">
        <f t="shared" si="257"/>
        <v>0</v>
      </c>
      <c r="J575" s="49" t="str">
        <f t="shared" si="226"/>
        <v/>
      </c>
      <c r="K575" s="53"/>
    </row>
    <row r="576" spans="1:11" x14ac:dyDescent="0.3">
      <c r="A576" s="13" t="s">
        <v>930</v>
      </c>
      <c r="B576" s="14" t="s">
        <v>22</v>
      </c>
      <c r="C576" s="15" t="s">
        <v>931</v>
      </c>
      <c r="D576" s="16">
        <v>167</v>
      </c>
      <c r="E576" s="16">
        <v>27.04</v>
      </c>
      <c r="F576" s="16">
        <f t="shared" si="255"/>
        <v>4515.68</v>
      </c>
      <c r="G576" s="16">
        <f t="shared" si="256"/>
        <v>167</v>
      </c>
      <c r="H576" s="54"/>
      <c r="I576" s="16">
        <f t="shared" si="257"/>
        <v>0</v>
      </c>
      <c r="J576" s="49" t="str">
        <f t="shared" si="226"/>
        <v/>
      </c>
      <c r="K576" s="53"/>
    </row>
    <row r="577" spans="1:11" x14ac:dyDescent="0.3">
      <c r="A577" s="13" t="s">
        <v>932</v>
      </c>
      <c r="B577" s="14" t="s">
        <v>22</v>
      </c>
      <c r="C577" s="15" t="s">
        <v>933</v>
      </c>
      <c r="D577" s="16">
        <v>2021</v>
      </c>
      <c r="E577" s="16">
        <v>16.84</v>
      </c>
      <c r="F577" s="16">
        <f t="shared" si="255"/>
        <v>34033.64</v>
      </c>
      <c r="G577" s="16">
        <f t="shared" si="256"/>
        <v>2021</v>
      </c>
      <c r="H577" s="54"/>
      <c r="I577" s="16">
        <f t="shared" si="257"/>
        <v>0</v>
      </c>
      <c r="J577" s="49" t="str">
        <f t="shared" si="226"/>
        <v/>
      </c>
      <c r="K577" s="53"/>
    </row>
    <row r="578" spans="1:11" x14ac:dyDescent="0.3">
      <c r="A578" s="13" t="s">
        <v>934</v>
      </c>
      <c r="B578" s="14" t="s">
        <v>35</v>
      </c>
      <c r="C578" s="15" t="s">
        <v>935</v>
      </c>
      <c r="D578" s="16">
        <v>1</v>
      </c>
      <c r="E578" s="16">
        <v>12000</v>
      </c>
      <c r="F578" s="16">
        <f t="shared" si="255"/>
        <v>12000</v>
      </c>
      <c r="G578" s="16">
        <f t="shared" si="256"/>
        <v>1</v>
      </c>
      <c r="H578" s="16">
        <v>12000</v>
      </c>
      <c r="I578" s="16">
        <f t="shared" si="257"/>
        <v>12000</v>
      </c>
      <c r="J578" s="49" t="str">
        <f t="shared" si="226"/>
        <v/>
      </c>
      <c r="K578" s="53"/>
    </row>
    <row r="579" spans="1:11" x14ac:dyDescent="0.3">
      <c r="A579" s="17"/>
      <c r="B579" s="17"/>
      <c r="C579" s="18" t="s">
        <v>936</v>
      </c>
      <c r="D579" s="16">
        <v>1</v>
      </c>
      <c r="E579" s="19">
        <f>SUM(F569:F578)</f>
        <v>142475.03</v>
      </c>
      <c r="F579" s="19">
        <f t="shared" si="255"/>
        <v>142475.03</v>
      </c>
      <c r="G579" s="16">
        <f t="shared" si="256"/>
        <v>1</v>
      </c>
      <c r="H579" s="19">
        <f>SUM(I569:I578)</f>
        <v>12000</v>
      </c>
      <c r="I579" s="19">
        <f t="shared" si="257"/>
        <v>12000</v>
      </c>
      <c r="J579" s="49" t="str">
        <f t="shared" si="226"/>
        <v/>
      </c>
      <c r="K579" s="53"/>
    </row>
    <row r="580" spans="1:11" x14ac:dyDescent="0.3">
      <c r="A580" s="23" t="s">
        <v>937</v>
      </c>
      <c r="B580" s="23" t="s">
        <v>5</v>
      </c>
      <c r="C580" s="24" t="s">
        <v>680</v>
      </c>
      <c r="D580" s="25">
        <f t="shared" ref="D580:I580" si="258">D590</f>
        <v>1</v>
      </c>
      <c r="E580" s="25">
        <f t="shared" si="258"/>
        <v>46867.23</v>
      </c>
      <c r="F580" s="25">
        <f t="shared" si="258"/>
        <v>46867.23</v>
      </c>
      <c r="G580" s="25">
        <f t="shared" si="258"/>
        <v>1</v>
      </c>
      <c r="H580" s="25">
        <f t="shared" si="258"/>
        <v>0</v>
      </c>
      <c r="I580" s="25">
        <f t="shared" si="258"/>
        <v>0</v>
      </c>
      <c r="J580" s="49" t="str">
        <f t="shared" si="226"/>
        <v/>
      </c>
      <c r="K580" s="53"/>
    </row>
    <row r="581" spans="1:11" x14ac:dyDescent="0.3">
      <c r="A581" s="13" t="s">
        <v>938</v>
      </c>
      <c r="B581" s="14" t="s">
        <v>10</v>
      </c>
      <c r="C581" s="15" t="s">
        <v>939</v>
      </c>
      <c r="D581" s="16">
        <v>797</v>
      </c>
      <c r="E581" s="16">
        <v>16.22</v>
      </c>
      <c r="F581" s="16">
        <f t="shared" ref="F581:F590" si="259">ROUND(D581*E581,2)</f>
        <v>12927.34</v>
      </c>
      <c r="G581" s="16">
        <f t="shared" ref="G581:G590" si="260">D581</f>
        <v>797</v>
      </c>
      <c r="H581" s="54"/>
      <c r="I581" s="16">
        <f t="shared" ref="I581:I590" si="261">ROUND(G581*H581,2)</f>
        <v>0</v>
      </c>
      <c r="J581" s="49" t="str">
        <f t="shared" ref="J581:J644" si="262">IF(AND(H581&lt;&gt;"",H581&gt;E581),"VALOR MAYOR DEL PERMITIDO","")</f>
        <v/>
      </c>
      <c r="K581" s="53"/>
    </row>
    <row r="582" spans="1:11" x14ac:dyDescent="0.3">
      <c r="A582" s="13" t="s">
        <v>940</v>
      </c>
      <c r="B582" s="14" t="s">
        <v>22</v>
      </c>
      <c r="C582" s="15" t="s">
        <v>941</v>
      </c>
      <c r="D582" s="16">
        <v>731</v>
      </c>
      <c r="E582" s="16">
        <v>3.13</v>
      </c>
      <c r="F582" s="16">
        <f t="shared" si="259"/>
        <v>2288.0300000000002</v>
      </c>
      <c r="G582" s="16">
        <f t="shared" si="260"/>
        <v>731</v>
      </c>
      <c r="H582" s="54"/>
      <c r="I582" s="16">
        <f t="shared" si="261"/>
        <v>0</v>
      </c>
      <c r="J582" s="49" t="str">
        <f t="shared" si="262"/>
        <v/>
      </c>
      <c r="K582" s="53"/>
    </row>
    <row r="583" spans="1:11" x14ac:dyDescent="0.3">
      <c r="A583" s="13" t="s">
        <v>942</v>
      </c>
      <c r="B583" s="14" t="s">
        <v>22</v>
      </c>
      <c r="C583" s="15" t="s">
        <v>943</v>
      </c>
      <c r="D583" s="16">
        <v>66</v>
      </c>
      <c r="E583" s="16">
        <v>19.95</v>
      </c>
      <c r="F583" s="16">
        <f t="shared" si="259"/>
        <v>1316.7</v>
      </c>
      <c r="G583" s="16">
        <f t="shared" si="260"/>
        <v>66</v>
      </c>
      <c r="H583" s="54"/>
      <c r="I583" s="16">
        <f t="shared" si="261"/>
        <v>0</v>
      </c>
      <c r="J583" s="49" t="str">
        <f t="shared" si="262"/>
        <v/>
      </c>
      <c r="K583" s="53"/>
    </row>
    <row r="584" spans="1:11" x14ac:dyDescent="0.3">
      <c r="A584" s="13" t="s">
        <v>944</v>
      </c>
      <c r="B584" s="14" t="s">
        <v>22</v>
      </c>
      <c r="C584" s="15" t="s">
        <v>945</v>
      </c>
      <c r="D584" s="16">
        <v>100</v>
      </c>
      <c r="E584" s="16">
        <v>140.1</v>
      </c>
      <c r="F584" s="16">
        <f t="shared" si="259"/>
        <v>14010</v>
      </c>
      <c r="G584" s="16">
        <f t="shared" si="260"/>
        <v>100</v>
      </c>
      <c r="H584" s="54"/>
      <c r="I584" s="16">
        <f t="shared" si="261"/>
        <v>0</v>
      </c>
      <c r="J584" s="49" t="str">
        <f t="shared" si="262"/>
        <v/>
      </c>
      <c r="K584" s="53"/>
    </row>
    <row r="585" spans="1:11" x14ac:dyDescent="0.3">
      <c r="A585" s="13" t="s">
        <v>946</v>
      </c>
      <c r="B585" s="14" t="s">
        <v>22</v>
      </c>
      <c r="C585" s="15" t="s">
        <v>947</v>
      </c>
      <c r="D585" s="16">
        <v>200</v>
      </c>
      <c r="E585" s="16">
        <v>33.81</v>
      </c>
      <c r="F585" s="16">
        <f t="shared" si="259"/>
        <v>6762</v>
      </c>
      <c r="G585" s="16">
        <f t="shared" si="260"/>
        <v>200</v>
      </c>
      <c r="H585" s="54"/>
      <c r="I585" s="16">
        <f t="shared" si="261"/>
        <v>0</v>
      </c>
      <c r="J585" s="49" t="str">
        <f t="shared" si="262"/>
        <v/>
      </c>
      <c r="K585" s="53"/>
    </row>
    <row r="586" spans="1:11" x14ac:dyDescent="0.3">
      <c r="A586" s="13" t="s">
        <v>948</v>
      </c>
      <c r="B586" s="14" t="s">
        <v>10</v>
      </c>
      <c r="C586" s="15" t="s">
        <v>949</v>
      </c>
      <c r="D586" s="16">
        <v>20</v>
      </c>
      <c r="E586" s="16">
        <v>169.23</v>
      </c>
      <c r="F586" s="16">
        <f t="shared" si="259"/>
        <v>3384.6</v>
      </c>
      <c r="G586" s="16">
        <f t="shared" si="260"/>
        <v>20</v>
      </c>
      <c r="H586" s="54"/>
      <c r="I586" s="16">
        <f t="shared" si="261"/>
        <v>0</v>
      </c>
      <c r="J586" s="49" t="str">
        <f t="shared" si="262"/>
        <v/>
      </c>
      <c r="K586" s="53"/>
    </row>
    <row r="587" spans="1:11" x14ac:dyDescent="0.3">
      <c r="A587" s="13" t="s">
        <v>950</v>
      </c>
      <c r="B587" s="14" t="s">
        <v>10</v>
      </c>
      <c r="C587" s="15" t="s">
        <v>951</v>
      </c>
      <c r="D587" s="16">
        <v>30</v>
      </c>
      <c r="E587" s="16">
        <v>91.56</v>
      </c>
      <c r="F587" s="16">
        <f t="shared" si="259"/>
        <v>2746.8</v>
      </c>
      <c r="G587" s="16">
        <f t="shared" si="260"/>
        <v>30</v>
      </c>
      <c r="H587" s="54"/>
      <c r="I587" s="16">
        <f t="shared" si="261"/>
        <v>0</v>
      </c>
      <c r="J587" s="49" t="str">
        <f t="shared" si="262"/>
        <v/>
      </c>
      <c r="K587" s="53"/>
    </row>
    <row r="588" spans="1:11" ht="20.399999999999999" x14ac:dyDescent="0.3">
      <c r="A588" s="13" t="s">
        <v>952</v>
      </c>
      <c r="B588" s="14" t="s">
        <v>22</v>
      </c>
      <c r="C588" s="15" t="s">
        <v>953</v>
      </c>
      <c r="D588" s="16">
        <v>100</v>
      </c>
      <c r="E588" s="16">
        <v>27.32</v>
      </c>
      <c r="F588" s="16">
        <f t="shared" si="259"/>
        <v>2732</v>
      </c>
      <c r="G588" s="16">
        <f t="shared" si="260"/>
        <v>100</v>
      </c>
      <c r="H588" s="54"/>
      <c r="I588" s="16">
        <f t="shared" si="261"/>
        <v>0</v>
      </c>
      <c r="J588" s="49" t="str">
        <f t="shared" si="262"/>
        <v/>
      </c>
      <c r="K588" s="53"/>
    </row>
    <row r="589" spans="1:11" x14ac:dyDescent="0.3">
      <c r="A589" s="13" t="s">
        <v>954</v>
      </c>
      <c r="B589" s="14" t="s">
        <v>17</v>
      </c>
      <c r="C589" s="15" t="s">
        <v>955</v>
      </c>
      <c r="D589" s="16">
        <v>4</v>
      </c>
      <c r="E589" s="16">
        <v>174.94</v>
      </c>
      <c r="F589" s="16">
        <f t="shared" si="259"/>
        <v>699.76</v>
      </c>
      <c r="G589" s="16">
        <f t="shared" si="260"/>
        <v>4</v>
      </c>
      <c r="H589" s="54"/>
      <c r="I589" s="16">
        <f t="shared" si="261"/>
        <v>0</v>
      </c>
      <c r="J589" s="49" t="str">
        <f t="shared" si="262"/>
        <v/>
      </c>
      <c r="K589" s="53"/>
    </row>
    <row r="590" spans="1:11" x14ac:dyDescent="0.3">
      <c r="A590" s="17"/>
      <c r="B590" s="17"/>
      <c r="C590" s="18" t="s">
        <v>956</v>
      </c>
      <c r="D590" s="16">
        <v>1</v>
      </c>
      <c r="E590" s="19">
        <f>SUM(F581:F589)</f>
        <v>46867.23</v>
      </c>
      <c r="F590" s="19">
        <f t="shared" si="259"/>
        <v>46867.23</v>
      </c>
      <c r="G590" s="16">
        <f t="shared" si="260"/>
        <v>1</v>
      </c>
      <c r="H590" s="19">
        <f>SUM(I581:I589)</f>
        <v>0</v>
      </c>
      <c r="I590" s="19">
        <f t="shared" si="261"/>
        <v>0</v>
      </c>
      <c r="J590" s="49" t="str">
        <f t="shared" si="262"/>
        <v/>
      </c>
      <c r="K590" s="53"/>
    </row>
    <row r="591" spans="1:11" x14ac:dyDescent="0.3">
      <c r="A591" s="17"/>
      <c r="B591" s="17"/>
      <c r="C591" s="18" t="s">
        <v>957</v>
      </c>
      <c r="D591" s="16">
        <v>1</v>
      </c>
      <c r="E591" s="19">
        <f>F568+F580</f>
        <v>189342.26</v>
      </c>
      <c r="F591" s="19">
        <f>ROUND(D591*E591,2)</f>
        <v>189342.26</v>
      </c>
      <c r="G591" s="16">
        <f t="shared" ref="G591" si="263">D591</f>
        <v>1</v>
      </c>
      <c r="H591" s="19">
        <f>I568+I580</f>
        <v>12000</v>
      </c>
      <c r="I591" s="19">
        <f>ROUND(G591*H591,2)</f>
        <v>12000</v>
      </c>
      <c r="J591" s="49" t="str">
        <f t="shared" si="262"/>
        <v/>
      </c>
      <c r="K591" s="53"/>
    </row>
    <row r="592" spans="1:11" x14ac:dyDescent="0.3">
      <c r="A592" s="20" t="s">
        <v>958</v>
      </c>
      <c r="B592" s="20" t="s">
        <v>5</v>
      </c>
      <c r="C592" s="21" t="s">
        <v>959</v>
      </c>
      <c r="D592" s="22">
        <f t="shared" ref="D592:I592" si="264">D598</f>
        <v>1</v>
      </c>
      <c r="E592" s="22">
        <f t="shared" si="264"/>
        <v>711392.4</v>
      </c>
      <c r="F592" s="22">
        <f t="shared" si="264"/>
        <v>711392.4</v>
      </c>
      <c r="G592" s="22">
        <f t="shared" si="264"/>
        <v>1</v>
      </c>
      <c r="H592" s="22">
        <f t="shared" si="264"/>
        <v>0</v>
      </c>
      <c r="I592" s="22">
        <f t="shared" si="264"/>
        <v>0</v>
      </c>
      <c r="J592" s="49" t="str">
        <f t="shared" si="262"/>
        <v/>
      </c>
      <c r="K592" s="53"/>
    </row>
    <row r="593" spans="1:11" ht="20.399999999999999" x14ac:dyDescent="0.3">
      <c r="A593" s="13" t="s">
        <v>960</v>
      </c>
      <c r="B593" s="14" t="s">
        <v>320</v>
      </c>
      <c r="C593" s="15" t="s">
        <v>961</v>
      </c>
      <c r="D593" s="16">
        <v>2442.38</v>
      </c>
      <c r="E593" s="16">
        <v>162.32</v>
      </c>
      <c r="F593" s="16">
        <f t="shared" ref="F593:F598" si="265">ROUND(D593*E593,2)</f>
        <v>396447.12</v>
      </c>
      <c r="G593" s="16">
        <f t="shared" ref="G593:G598" si="266">D593</f>
        <v>2442.38</v>
      </c>
      <c r="H593" s="54"/>
      <c r="I593" s="16">
        <f t="shared" ref="I593:I598" si="267">ROUND(G593*H593,2)</f>
        <v>0</v>
      </c>
      <c r="J593" s="49" t="str">
        <f t="shared" si="262"/>
        <v/>
      </c>
      <c r="K593" s="53"/>
    </row>
    <row r="594" spans="1:11" ht="20.399999999999999" x14ac:dyDescent="0.3">
      <c r="A594" s="13" t="s">
        <v>962</v>
      </c>
      <c r="B594" s="14" t="s">
        <v>320</v>
      </c>
      <c r="C594" s="15" t="s">
        <v>963</v>
      </c>
      <c r="D594" s="16">
        <v>696.86</v>
      </c>
      <c r="E594" s="16">
        <v>237.79</v>
      </c>
      <c r="F594" s="16">
        <f t="shared" si="265"/>
        <v>165706.34</v>
      </c>
      <c r="G594" s="16">
        <f t="shared" si="266"/>
        <v>696.86</v>
      </c>
      <c r="H594" s="54"/>
      <c r="I594" s="16">
        <f t="shared" si="267"/>
        <v>0</v>
      </c>
      <c r="J594" s="49" t="str">
        <f t="shared" si="262"/>
        <v/>
      </c>
      <c r="K594" s="53"/>
    </row>
    <row r="595" spans="1:11" ht="20.399999999999999" x14ac:dyDescent="0.3">
      <c r="A595" s="13" t="s">
        <v>964</v>
      </c>
      <c r="B595" s="14" t="s">
        <v>320</v>
      </c>
      <c r="C595" s="15" t="s">
        <v>965</v>
      </c>
      <c r="D595" s="16">
        <v>48</v>
      </c>
      <c r="E595" s="16">
        <v>443.32</v>
      </c>
      <c r="F595" s="16">
        <f t="shared" si="265"/>
        <v>21279.360000000001</v>
      </c>
      <c r="G595" s="16">
        <f t="shared" si="266"/>
        <v>48</v>
      </c>
      <c r="H595" s="54"/>
      <c r="I595" s="16">
        <f t="shared" si="267"/>
        <v>0</v>
      </c>
      <c r="J595" s="49" t="str">
        <f t="shared" si="262"/>
        <v/>
      </c>
      <c r="K595" s="53"/>
    </row>
    <row r="596" spans="1:11" x14ac:dyDescent="0.3">
      <c r="A596" s="13" t="s">
        <v>966</v>
      </c>
      <c r="B596" s="14" t="s">
        <v>320</v>
      </c>
      <c r="C596" s="15" t="s">
        <v>967</v>
      </c>
      <c r="D596" s="16">
        <v>485.27</v>
      </c>
      <c r="E596" s="16">
        <v>257.7</v>
      </c>
      <c r="F596" s="16">
        <f t="shared" si="265"/>
        <v>125054.08</v>
      </c>
      <c r="G596" s="16">
        <f t="shared" si="266"/>
        <v>485.27</v>
      </c>
      <c r="H596" s="54"/>
      <c r="I596" s="16">
        <f t="shared" si="267"/>
        <v>0</v>
      </c>
      <c r="J596" s="49" t="str">
        <f t="shared" si="262"/>
        <v/>
      </c>
      <c r="K596" s="53"/>
    </row>
    <row r="597" spans="1:11" ht="20.399999999999999" x14ac:dyDescent="0.3">
      <c r="A597" s="13" t="s">
        <v>968</v>
      </c>
      <c r="B597" s="14" t="s">
        <v>320</v>
      </c>
      <c r="C597" s="15" t="s">
        <v>969</v>
      </c>
      <c r="D597" s="16">
        <v>10</v>
      </c>
      <c r="E597" s="16">
        <v>290.55</v>
      </c>
      <c r="F597" s="16">
        <f t="shared" si="265"/>
        <v>2905.5</v>
      </c>
      <c r="G597" s="16">
        <f t="shared" si="266"/>
        <v>10</v>
      </c>
      <c r="H597" s="54"/>
      <c r="I597" s="16">
        <f t="shared" si="267"/>
        <v>0</v>
      </c>
      <c r="J597" s="49" t="str">
        <f t="shared" si="262"/>
        <v/>
      </c>
      <c r="K597" s="53"/>
    </row>
    <row r="598" spans="1:11" x14ac:dyDescent="0.3">
      <c r="A598" s="17"/>
      <c r="B598" s="17"/>
      <c r="C598" s="18" t="s">
        <v>970</v>
      </c>
      <c r="D598" s="16">
        <v>1</v>
      </c>
      <c r="E598" s="19">
        <f>SUM(F593:F597)</f>
        <v>711392.4</v>
      </c>
      <c r="F598" s="19">
        <f t="shared" si="265"/>
        <v>711392.4</v>
      </c>
      <c r="G598" s="16">
        <f t="shared" si="266"/>
        <v>1</v>
      </c>
      <c r="H598" s="19">
        <f>SUM(I593:I597)</f>
        <v>0</v>
      </c>
      <c r="I598" s="19">
        <f t="shared" si="267"/>
        <v>0</v>
      </c>
      <c r="J598" s="49" t="str">
        <f t="shared" si="262"/>
        <v/>
      </c>
      <c r="K598" s="53"/>
    </row>
    <row r="599" spans="1:11" x14ac:dyDescent="0.3">
      <c r="A599" s="20" t="s">
        <v>971</v>
      </c>
      <c r="B599" s="20" t="s">
        <v>5</v>
      </c>
      <c r="C599" s="21" t="s">
        <v>972</v>
      </c>
      <c r="D599" s="22">
        <f t="shared" ref="D599:I599" si="268">D606</f>
        <v>1</v>
      </c>
      <c r="E599" s="22">
        <f t="shared" si="268"/>
        <v>91494.39</v>
      </c>
      <c r="F599" s="22">
        <f t="shared" si="268"/>
        <v>91494.39</v>
      </c>
      <c r="G599" s="22">
        <f t="shared" si="268"/>
        <v>1</v>
      </c>
      <c r="H599" s="22">
        <f t="shared" si="268"/>
        <v>20000</v>
      </c>
      <c r="I599" s="22">
        <f t="shared" si="268"/>
        <v>20000</v>
      </c>
      <c r="J599" s="49" t="str">
        <f t="shared" si="262"/>
        <v/>
      </c>
      <c r="K599" s="53"/>
    </row>
    <row r="600" spans="1:11" x14ac:dyDescent="0.3">
      <c r="A600" s="13" t="s">
        <v>973</v>
      </c>
      <c r="B600" s="14" t="s">
        <v>10</v>
      </c>
      <c r="C600" s="15" t="s">
        <v>974</v>
      </c>
      <c r="D600" s="16">
        <v>1</v>
      </c>
      <c r="E600" s="16">
        <v>403.74</v>
      </c>
      <c r="F600" s="16">
        <f t="shared" ref="F600:F606" si="269">ROUND(D600*E600,2)</f>
        <v>403.74</v>
      </c>
      <c r="G600" s="16">
        <f t="shared" ref="G600:G606" si="270">D600</f>
        <v>1</v>
      </c>
      <c r="H600" s="54"/>
      <c r="I600" s="16">
        <f t="shared" ref="I600:I606" si="271">ROUND(G600*H600,2)</f>
        <v>0</v>
      </c>
      <c r="J600" s="49" t="str">
        <f t="shared" si="262"/>
        <v/>
      </c>
      <c r="K600" s="53"/>
    </row>
    <row r="601" spans="1:11" x14ac:dyDescent="0.3">
      <c r="A601" s="13" t="s">
        <v>975</v>
      </c>
      <c r="B601" s="14" t="s">
        <v>22</v>
      </c>
      <c r="C601" s="15" t="s">
        <v>976</v>
      </c>
      <c r="D601" s="16">
        <v>2866</v>
      </c>
      <c r="E601" s="16">
        <v>13.7</v>
      </c>
      <c r="F601" s="16">
        <f t="shared" si="269"/>
        <v>39264.199999999997</v>
      </c>
      <c r="G601" s="16">
        <f t="shared" si="270"/>
        <v>2866</v>
      </c>
      <c r="H601" s="54"/>
      <c r="I601" s="16">
        <f t="shared" si="271"/>
        <v>0</v>
      </c>
      <c r="J601" s="49" t="str">
        <f t="shared" si="262"/>
        <v/>
      </c>
      <c r="K601" s="53"/>
    </row>
    <row r="602" spans="1:11" ht="20.399999999999999" x14ac:dyDescent="0.3">
      <c r="A602" s="13" t="s">
        <v>977</v>
      </c>
      <c r="B602" s="14" t="s">
        <v>22</v>
      </c>
      <c r="C602" s="15" t="s">
        <v>978</v>
      </c>
      <c r="D602" s="16">
        <v>129.32</v>
      </c>
      <c r="E602" s="16">
        <v>49.47</v>
      </c>
      <c r="F602" s="16">
        <f t="shared" si="269"/>
        <v>6397.46</v>
      </c>
      <c r="G602" s="16">
        <f t="shared" si="270"/>
        <v>129.32</v>
      </c>
      <c r="H602" s="54"/>
      <c r="I602" s="16">
        <f t="shared" si="271"/>
        <v>0</v>
      </c>
      <c r="J602" s="49" t="str">
        <f t="shared" si="262"/>
        <v/>
      </c>
      <c r="K602" s="53"/>
    </row>
    <row r="603" spans="1:11" ht="20.399999999999999" x14ac:dyDescent="0.3">
      <c r="A603" s="13" t="s">
        <v>979</v>
      </c>
      <c r="B603" s="14" t="s">
        <v>22</v>
      </c>
      <c r="C603" s="15" t="s">
        <v>980</v>
      </c>
      <c r="D603" s="16">
        <v>1176</v>
      </c>
      <c r="E603" s="16">
        <v>15.23</v>
      </c>
      <c r="F603" s="16">
        <f t="shared" si="269"/>
        <v>17910.48</v>
      </c>
      <c r="G603" s="16">
        <f t="shared" si="270"/>
        <v>1176</v>
      </c>
      <c r="H603" s="54"/>
      <c r="I603" s="16">
        <f t="shared" si="271"/>
        <v>0</v>
      </c>
      <c r="J603" s="49" t="str">
        <f t="shared" si="262"/>
        <v/>
      </c>
      <c r="K603" s="53"/>
    </row>
    <row r="604" spans="1:11" ht="20.399999999999999" x14ac:dyDescent="0.3">
      <c r="A604" s="13" t="s">
        <v>981</v>
      </c>
      <c r="B604" s="14" t="s">
        <v>22</v>
      </c>
      <c r="C604" s="15" t="s">
        <v>982</v>
      </c>
      <c r="D604" s="16">
        <v>133.52000000000001</v>
      </c>
      <c r="E604" s="16">
        <v>56.31</v>
      </c>
      <c r="F604" s="16">
        <f t="shared" si="269"/>
        <v>7518.51</v>
      </c>
      <c r="G604" s="16">
        <f t="shared" si="270"/>
        <v>133.52000000000001</v>
      </c>
      <c r="H604" s="54"/>
      <c r="I604" s="16">
        <f t="shared" si="271"/>
        <v>0</v>
      </c>
      <c r="J604" s="49" t="str">
        <f t="shared" si="262"/>
        <v/>
      </c>
      <c r="K604" s="53"/>
    </row>
    <row r="605" spans="1:11" x14ac:dyDescent="0.3">
      <c r="A605" s="13" t="s">
        <v>983</v>
      </c>
      <c r="B605" s="14" t="s">
        <v>35</v>
      </c>
      <c r="C605" s="15" t="s">
        <v>984</v>
      </c>
      <c r="D605" s="16">
        <v>1</v>
      </c>
      <c r="E605" s="16">
        <v>20000</v>
      </c>
      <c r="F605" s="16">
        <f t="shared" si="269"/>
        <v>20000</v>
      </c>
      <c r="G605" s="16">
        <f t="shared" si="270"/>
        <v>1</v>
      </c>
      <c r="H605" s="16">
        <v>20000</v>
      </c>
      <c r="I605" s="16">
        <f t="shared" si="271"/>
        <v>20000</v>
      </c>
      <c r="J605" s="49" t="str">
        <f t="shared" si="262"/>
        <v/>
      </c>
      <c r="K605" s="53"/>
    </row>
    <row r="606" spans="1:11" x14ac:dyDescent="0.3">
      <c r="A606" s="17"/>
      <c r="B606" s="17"/>
      <c r="C606" s="18" t="s">
        <v>985</v>
      </c>
      <c r="D606" s="16">
        <v>1</v>
      </c>
      <c r="E606" s="19">
        <f>SUM(F600:F605)</f>
        <v>91494.39</v>
      </c>
      <c r="F606" s="19">
        <f t="shared" si="269"/>
        <v>91494.39</v>
      </c>
      <c r="G606" s="16">
        <f t="shared" si="270"/>
        <v>1</v>
      </c>
      <c r="H606" s="19">
        <f>SUM(I600:I605)</f>
        <v>20000</v>
      </c>
      <c r="I606" s="19">
        <f t="shared" si="271"/>
        <v>20000</v>
      </c>
      <c r="J606" s="49" t="str">
        <f t="shared" si="262"/>
        <v/>
      </c>
      <c r="K606" s="53"/>
    </row>
    <row r="607" spans="1:11" x14ac:dyDescent="0.3">
      <c r="A607" s="20" t="s">
        <v>986</v>
      </c>
      <c r="B607" s="20" t="s">
        <v>5</v>
      </c>
      <c r="C607" s="21" t="s">
        <v>987</v>
      </c>
      <c r="D607" s="22">
        <f t="shared" ref="D607:I607" si="272">D618</f>
        <v>1</v>
      </c>
      <c r="E607" s="22">
        <f t="shared" si="272"/>
        <v>120251.3</v>
      </c>
      <c r="F607" s="22">
        <f t="shared" si="272"/>
        <v>120251.3</v>
      </c>
      <c r="G607" s="22">
        <f t="shared" si="272"/>
        <v>1</v>
      </c>
      <c r="H607" s="22">
        <f t="shared" si="272"/>
        <v>38287.040000000001</v>
      </c>
      <c r="I607" s="22">
        <f t="shared" si="272"/>
        <v>38287.040000000001</v>
      </c>
      <c r="J607" s="49" t="str">
        <f t="shared" si="262"/>
        <v/>
      </c>
      <c r="K607" s="53"/>
    </row>
    <row r="608" spans="1:11" x14ac:dyDescent="0.3">
      <c r="A608" s="13" t="s">
        <v>988</v>
      </c>
      <c r="B608" s="14" t="s">
        <v>22</v>
      </c>
      <c r="C608" s="15" t="s">
        <v>989</v>
      </c>
      <c r="D608" s="16">
        <v>4308.4799999999996</v>
      </c>
      <c r="E608" s="16">
        <v>8.84</v>
      </c>
      <c r="F608" s="16">
        <f t="shared" ref="F608:F618" si="273">ROUND(D608*E608,2)</f>
        <v>38086.959999999999</v>
      </c>
      <c r="G608" s="16">
        <f t="shared" ref="G608:G618" si="274">D608</f>
        <v>4308.4799999999996</v>
      </c>
      <c r="H608" s="54"/>
      <c r="I608" s="16">
        <f t="shared" ref="I608:I618" si="275">ROUND(G608*H608,2)</f>
        <v>0</v>
      </c>
      <c r="J608" s="49" t="str">
        <f t="shared" si="262"/>
        <v/>
      </c>
      <c r="K608" s="53"/>
    </row>
    <row r="609" spans="1:12" x14ac:dyDescent="0.3">
      <c r="A609" s="13" t="s">
        <v>990</v>
      </c>
      <c r="B609" s="14" t="s">
        <v>10</v>
      </c>
      <c r="C609" s="15" t="s">
        <v>991</v>
      </c>
      <c r="D609" s="16">
        <v>211</v>
      </c>
      <c r="E609" s="16">
        <v>11.44</v>
      </c>
      <c r="F609" s="16">
        <f t="shared" si="273"/>
        <v>2413.84</v>
      </c>
      <c r="G609" s="16">
        <f t="shared" si="274"/>
        <v>211</v>
      </c>
      <c r="H609" s="54"/>
      <c r="I609" s="16">
        <f t="shared" si="275"/>
        <v>0</v>
      </c>
      <c r="J609" s="49" t="str">
        <f t="shared" si="262"/>
        <v/>
      </c>
      <c r="K609" s="53"/>
    </row>
    <row r="610" spans="1:12" x14ac:dyDescent="0.3">
      <c r="A610" s="13" t="s">
        <v>992</v>
      </c>
      <c r="B610" s="14" t="s">
        <v>58</v>
      </c>
      <c r="C610" s="15" t="s">
        <v>993</v>
      </c>
      <c r="D610" s="16">
        <v>60</v>
      </c>
      <c r="E610" s="16">
        <v>87.35</v>
      </c>
      <c r="F610" s="16">
        <f t="shared" si="273"/>
        <v>5241</v>
      </c>
      <c r="G610" s="16">
        <f t="shared" si="274"/>
        <v>60</v>
      </c>
      <c r="H610" s="54"/>
      <c r="I610" s="16">
        <f t="shared" si="275"/>
        <v>0</v>
      </c>
      <c r="J610" s="49" t="str">
        <f t="shared" si="262"/>
        <v/>
      </c>
      <c r="K610" s="53"/>
    </row>
    <row r="611" spans="1:12" ht="20.399999999999999" x14ac:dyDescent="0.3">
      <c r="A611" s="13" t="s">
        <v>994</v>
      </c>
      <c r="B611" s="14" t="s">
        <v>58</v>
      </c>
      <c r="C611" s="15" t="s">
        <v>995</v>
      </c>
      <c r="D611" s="16">
        <v>6</v>
      </c>
      <c r="E611" s="16">
        <v>169.6</v>
      </c>
      <c r="F611" s="16">
        <f t="shared" si="273"/>
        <v>1017.6</v>
      </c>
      <c r="G611" s="16">
        <f t="shared" si="274"/>
        <v>6</v>
      </c>
      <c r="H611" s="54"/>
      <c r="I611" s="16">
        <f t="shared" si="275"/>
        <v>0</v>
      </c>
      <c r="J611" s="49" t="str">
        <f t="shared" si="262"/>
        <v/>
      </c>
      <c r="K611" s="53"/>
    </row>
    <row r="612" spans="1:12" x14ac:dyDescent="0.3">
      <c r="A612" s="13" t="s">
        <v>996</v>
      </c>
      <c r="B612" s="14" t="s">
        <v>58</v>
      </c>
      <c r="C612" s="15" t="s">
        <v>997</v>
      </c>
      <c r="D612" s="16">
        <v>50</v>
      </c>
      <c r="E612" s="16">
        <v>62.55</v>
      </c>
      <c r="F612" s="16">
        <f t="shared" si="273"/>
        <v>3127.5</v>
      </c>
      <c r="G612" s="16">
        <f t="shared" si="274"/>
        <v>50</v>
      </c>
      <c r="H612" s="54"/>
      <c r="I612" s="16">
        <f t="shared" si="275"/>
        <v>0</v>
      </c>
      <c r="J612" s="49" t="str">
        <f t="shared" si="262"/>
        <v/>
      </c>
      <c r="K612" s="53"/>
    </row>
    <row r="613" spans="1:12" x14ac:dyDescent="0.3">
      <c r="A613" s="13" t="s">
        <v>998</v>
      </c>
      <c r="B613" s="14" t="s">
        <v>58</v>
      </c>
      <c r="C613" s="15" t="s">
        <v>999</v>
      </c>
      <c r="D613" s="16">
        <v>20</v>
      </c>
      <c r="E613" s="16">
        <v>307.27999999999997</v>
      </c>
      <c r="F613" s="16">
        <f t="shared" si="273"/>
        <v>6145.6</v>
      </c>
      <c r="G613" s="16">
        <f t="shared" si="274"/>
        <v>20</v>
      </c>
      <c r="H613" s="54"/>
      <c r="I613" s="16">
        <f t="shared" si="275"/>
        <v>0</v>
      </c>
      <c r="J613" s="49" t="str">
        <f t="shared" si="262"/>
        <v/>
      </c>
      <c r="K613" s="53"/>
    </row>
    <row r="614" spans="1:12" x14ac:dyDescent="0.3">
      <c r="A614" s="13" t="s">
        <v>1000</v>
      </c>
      <c r="B614" s="14" t="s">
        <v>58</v>
      </c>
      <c r="C614" s="15" t="s">
        <v>1001</v>
      </c>
      <c r="D614" s="16">
        <v>4</v>
      </c>
      <c r="E614" s="16">
        <v>1286.94</v>
      </c>
      <c r="F614" s="16">
        <f t="shared" si="273"/>
        <v>5147.76</v>
      </c>
      <c r="G614" s="16">
        <f t="shared" si="274"/>
        <v>4</v>
      </c>
      <c r="H614" s="54"/>
      <c r="I614" s="16">
        <f t="shared" si="275"/>
        <v>0</v>
      </c>
      <c r="J614" s="49" t="str">
        <f t="shared" si="262"/>
        <v/>
      </c>
      <c r="K614" s="53"/>
      <c r="L614" s="52"/>
    </row>
    <row r="615" spans="1:12" x14ac:dyDescent="0.3">
      <c r="A615" s="13" t="s">
        <v>1002</v>
      </c>
      <c r="B615" s="14" t="s">
        <v>22</v>
      </c>
      <c r="C615" s="15" t="s">
        <v>1003</v>
      </c>
      <c r="D615" s="16">
        <v>1200</v>
      </c>
      <c r="E615" s="16">
        <v>17.32</v>
      </c>
      <c r="F615" s="16">
        <f t="shared" si="273"/>
        <v>20784</v>
      </c>
      <c r="G615" s="16">
        <f t="shared" si="274"/>
        <v>1200</v>
      </c>
      <c r="H615" s="54"/>
      <c r="I615" s="16">
        <f t="shared" si="275"/>
        <v>0</v>
      </c>
      <c r="J615" s="49" t="str">
        <f t="shared" si="262"/>
        <v/>
      </c>
      <c r="K615" s="53"/>
    </row>
    <row r="616" spans="1:12" x14ac:dyDescent="0.3">
      <c r="A616" s="13" t="s">
        <v>1004</v>
      </c>
      <c r="B616" s="14" t="s">
        <v>35</v>
      </c>
      <c r="C616" s="15" t="s">
        <v>1005</v>
      </c>
      <c r="D616" s="16">
        <v>1</v>
      </c>
      <c r="E616" s="16">
        <v>12500</v>
      </c>
      <c r="F616" s="16">
        <f t="shared" si="273"/>
        <v>12500</v>
      </c>
      <c r="G616" s="16">
        <f t="shared" si="274"/>
        <v>1</v>
      </c>
      <c r="H616" s="16">
        <f>E616</f>
        <v>12500</v>
      </c>
      <c r="I616" s="16">
        <f t="shared" si="275"/>
        <v>12500</v>
      </c>
      <c r="J616" s="49" t="str">
        <f t="shared" si="262"/>
        <v/>
      </c>
      <c r="K616" s="53"/>
      <c r="L616" s="52"/>
    </row>
    <row r="617" spans="1:12" x14ac:dyDescent="0.3">
      <c r="A617" s="13" t="s">
        <v>1006</v>
      </c>
      <c r="B617" s="14" t="s">
        <v>35</v>
      </c>
      <c r="C617" s="15" t="s">
        <v>1007</v>
      </c>
      <c r="D617" s="16">
        <v>1</v>
      </c>
      <c r="E617" s="16">
        <v>25787.040000000001</v>
      </c>
      <c r="F617" s="16">
        <f t="shared" si="273"/>
        <v>25787.040000000001</v>
      </c>
      <c r="G617" s="16">
        <f t="shared" si="274"/>
        <v>1</v>
      </c>
      <c r="H617" s="16">
        <f>E617</f>
        <v>25787.040000000001</v>
      </c>
      <c r="I617" s="16">
        <f t="shared" si="275"/>
        <v>25787.040000000001</v>
      </c>
      <c r="J617" s="49" t="str">
        <f t="shared" si="262"/>
        <v/>
      </c>
      <c r="K617" s="53"/>
      <c r="L617" s="52"/>
    </row>
    <row r="618" spans="1:12" x14ac:dyDescent="0.3">
      <c r="A618" s="17"/>
      <c r="B618" s="17"/>
      <c r="C618" s="18" t="s">
        <v>1008</v>
      </c>
      <c r="D618" s="16">
        <v>1</v>
      </c>
      <c r="E618" s="19">
        <f>SUM(F608:F617)</f>
        <v>120251.3</v>
      </c>
      <c r="F618" s="19">
        <f t="shared" si="273"/>
        <v>120251.3</v>
      </c>
      <c r="G618" s="16">
        <f t="shared" si="274"/>
        <v>1</v>
      </c>
      <c r="H618" s="19">
        <f>SUM(I608:I617)</f>
        <v>38287.040000000001</v>
      </c>
      <c r="I618" s="19">
        <f t="shared" si="275"/>
        <v>38287.040000000001</v>
      </c>
      <c r="J618" s="49" t="str">
        <f t="shared" si="262"/>
        <v/>
      </c>
      <c r="K618" s="53"/>
    </row>
    <row r="619" spans="1:12" x14ac:dyDescent="0.3">
      <c r="A619" s="17"/>
      <c r="B619" s="17"/>
      <c r="C619" s="18" t="s">
        <v>1009</v>
      </c>
      <c r="D619" s="16">
        <v>1</v>
      </c>
      <c r="E619" s="19">
        <f>F473+F550+F556+F567+F592+F599+F607</f>
        <v>4051384.52</v>
      </c>
      <c r="F619" s="19">
        <f>ROUND(D619*E619,2)</f>
        <v>4051384.52</v>
      </c>
      <c r="G619" s="16">
        <f t="shared" ref="G619" si="276">D619</f>
        <v>1</v>
      </c>
      <c r="H619" s="19">
        <f>I473+I550+I556+I567+I592+I599+I607</f>
        <v>110287.03999999999</v>
      </c>
      <c r="I619" s="19">
        <f>ROUND(G619*H619,2)</f>
        <v>110287.03999999999</v>
      </c>
      <c r="J619" s="49" t="str">
        <f t="shared" si="262"/>
        <v/>
      </c>
      <c r="K619" s="53"/>
    </row>
    <row r="620" spans="1:12" x14ac:dyDescent="0.3">
      <c r="A620" s="10" t="s">
        <v>1010</v>
      </c>
      <c r="B620" s="10" t="s">
        <v>5</v>
      </c>
      <c r="C620" s="11" t="s">
        <v>1011</v>
      </c>
      <c r="D620" s="12">
        <f t="shared" ref="D620:I620" si="277">D627</f>
        <v>1</v>
      </c>
      <c r="E620" s="12">
        <f t="shared" si="277"/>
        <v>38651.89</v>
      </c>
      <c r="F620" s="12">
        <f t="shared" si="277"/>
        <v>38651.89</v>
      </c>
      <c r="G620" s="12">
        <f t="shared" si="277"/>
        <v>1</v>
      </c>
      <c r="H620" s="12">
        <f t="shared" si="277"/>
        <v>0</v>
      </c>
      <c r="I620" s="12">
        <f t="shared" si="277"/>
        <v>0</v>
      </c>
      <c r="J620" s="49" t="str">
        <f t="shared" si="262"/>
        <v/>
      </c>
      <c r="K620" s="53"/>
    </row>
    <row r="621" spans="1:12" x14ac:dyDescent="0.3">
      <c r="A621" s="13" t="s">
        <v>1012</v>
      </c>
      <c r="B621" s="14" t="s">
        <v>22</v>
      </c>
      <c r="C621" s="15" t="s">
        <v>1013</v>
      </c>
      <c r="D621" s="16">
        <v>1827</v>
      </c>
      <c r="E621" s="16">
        <v>1.02</v>
      </c>
      <c r="F621" s="16">
        <f t="shared" ref="F621:F627" si="278">ROUND(D621*E621,2)</f>
        <v>1863.54</v>
      </c>
      <c r="G621" s="16">
        <f t="shared" ref="G621:G627" si="279">D621</f>
        <v>1827</v>
      </c>
      <c r="H621" s="54"/>
      <c r="I621" s="16">
        <f t="shared" ref="I621:I627" si="280">ROUND(G621*H621,2)</f>
        <v>0</v>
      </c>
      <c r="J621" s="49" t="str">
        <f t="shared" si="262"/>
        <v/>
      </c>
      <c r="K621" s="53"/>
    </row>
    <row r="622" spans="1:12" x14ac:dyDescent="0.3">
      <c r="A622" s="13" t="s">
        <v>1014</v>
      </c>
      <c r="B622" s="14" t="s">
        <v>22</v>
      </c>
      <c r="C622" s="15" t="s">
        <v>1015</v>
      </c>
      <c r="D622" s="16">
        <v>42.9</v>
      </c>
      <c r="E622" s="16">
        <v>3.58</v>
      </c>
      <c r="F622" s="16">
        <f t="shared" si="278"/>
        <v>153.58000000000001</v>
      </c>
      <c r="G622" s="16">
        <f t="shared" si="279"/>
        <v>42.9</v>
      </c>
      <c r="H622" s="54"/>
      <c r="I622" s="16">
        <f t="shared" si="280"/>
        <v>0</v>
      </c>
      <c r="J622" s="49" t="str">
        <f t="shared" si="262"/>
        <v/>
      </c>
      <c r="K622" s="53"/>
    </row>
    <row r="623" spans="1:12" x14ac:dyDescent="0.3">
      <c r="A623" s="13" t="s">
        <v>1016</v>
      </c>
      <c r="B623" s="14" t="s">
        <v>10</v>
      </c>
      <c r="C623" s="15" t="s">
        <v>1017</v>
      </c>
      <c r="D623" s="16">
        <v>214</v>
      </c>
      <c r="E623" s="16">
        <v>1.19</v>
      </c>
      <c r="F623" s="16">
        <f t="shared" si="278"/>
        <v>254.66</v>
      </c>
      <c r="G623" s="16">
        <f t="shared" si="279"/>
        <v>214</v>
      </c>
      <c r="H623" s="54"/>
      <c r="I623" s="16">
        <f t="shared" si="280"/>
        <v>0</v>
      </c>
      <c r="J623" s="49" t="str">
        <f t="shared" si="262"/>
        <v/>
      </c>
      <c r="K623" s="53"/>
    </row>
    <row r="624" spans="1:12" x14ac:dyDescent="0.3">
      <c r="A624" s="13" t="s">
        <v>1018</v>
      </c>
      <c r="B624" s="14" t="s">
        <v>22</v>
      </c>
      <c r="C624" s="15" t="s">
        <v>1019</v>
      </c>
      <c r="D624" s="16">
        <v>2342</v>
      </c>
      <c r="E624" s="16">
        <v>4.62</v>
      </c>
      <c r="F624" s="16">
        <f t="shared" si="278"/>
        <v>10820.04</v>
      </c>
      <c r="G624" s="16">
        <f t="shared" si="279"/>
        <v>2342</v>
      </c>
      <c r="H624" s="54"/>
      <c r="I624" s="16">
        <f t="shared" si="280"/>
        <v>0</v>
      </c>
      <c r="J624" s="49" t="str">
        <f t="shared" si="262"/>
        <v/>
      </c>
      <c r="K624" s="53"/>
    </row>
    <row r="625" spans="1:11" x14ac:dyDescent="0.3">
      <c r="A625" s="13" t="s">
        <v>1020</v>
      </c>
      <c r="B625" s="14" t="s">
        <v>22</v>
      </c>
      <c r="C625" s="15" t="s">
        <v>1021</v>
      </c>
      <c r="D625" s="16">
        <v>107.1</v>
      </c>
      <c r="E625" s="16">
        <v>16.940000000000001</v>
      </c>
      <c r="F625" s="16">
        <f t="shared" si="278"/>
        <v>1814.27</v>
      </c>
      <c r="G625" s="16">
        <f t="shared" si="279"/>
        <v>107.1</v>
      </c>
      <c r="H625" s="54"/>
      <c r="I625" s="16">
        <f t="shared" si="280"/>
        <v>0</v>
      </c>
      <c r="J625" s="49" t="str">
        <f t="shared" si="262"/>
        <v/>
      </c>
      <c r="K625" s="53"/>
    </row>
    <row r="626" spans="1:11" x14ac:dyDescent="0.3">
      <c r="A626" s="13" t="s">
        <v>1022</v>
      </c>
      <c r="B626" s="14" t="s">
        <v>193</v>
      </c>
      <c r="C626" s="15" t="s">
        <v>1023</v>
      </c>
      <c r="D626" s="16">
        <v>10</v>
      </c>
      <c r="E626" s="16">
        <v>2374.58</v>
      </c>
      <c r="F626" s="16">
        <f t="shared" si="278"/>
        <v>23745.8</v>
      </c>
      <c r="G626" s="16">
        <f t="shared" si="279"/>
        <v>10</v>
      </c>
      <c r="H626" s="54"/>
      <c r="I626" s="16">
        <f t="shared" si="280"/>
        <v>0</v>
      </c>
      <c r="J626" s="49" t="str">
        <f t="shared" si="262"/>
        <v/>
      </c>
      <c r="K626" s="53"/>
    </row>
    <row r="627" spans="1:11" x14ac:dyDescent="0.3">
      <c r="A627" s="17"/>
      <c r="B627" s="17"/>
      <c r="C627" s="18" t="s">
        <v>1024</v>
      </c>
      <c r="D627" s="16">
        <v>1</v>
      </c>
      <c r="E627" s="19">
        <f>SUM(F621:F626)</f>
        <v>38651.89</v>
      </c>
      <c r="F627" s="19">
        <f t="shared" si="278"/>
        <v>38651.89</v>
      </c>
      <c r="G627" s="16">
        <f t="shared" si="279"/>
        <v>1</v>
      </c>
      <c r="H627" s="19">
        <f>SUM(I621:I626)</f>
        <v>0</v>
      </c>
      <c r="I627" s="19">
        <f t="shared" si="280"/>
        <v>0</v>
      </c>
      <c r="J627" s="49" t="str">
        <f t="shared" si="262"/>
        <v/>
      </c>
      <c r="K627" s="53"/>
    </row>
    <row r="628" spans="1:11" x14ac:dyDescent="0.3">
      <c r="A628" s="17"/>
      <c r="B628" s="17"/>
      <c r="C628" s="18" t="s">
        <v>1025</v>
      </c>
      <c r="D628" s="29">
        <v>1</v>
      </c>
      <c r="E628" s="19">
        <f>F409+F424+F472+F620</f>
        <v>5031303.2</v>
      </c>
      <c r="F628" s="19">
        <f>ROUND(D628*E628,2)</f>
        <v>5031303.2</v>
      </c>
      <c r="G628" s="29">
        <v>1</v>
      </c>
      <c r="H628" s="19">
        <f>I409+I424+I472+I620</f>
        <v>155287.04000000001</v>
      </c>
      <c r="I628" s="19">
        <f>ROUND(G628*H628,2)</f>
        <v>155287.04000000001</v>
      </c>
      <c r="J628" s="49" t="str">
        <f t="shared" si="262"/>
        <v/>
      </c>
      <c r="K628" s="53"/>
    </row>
    <row r="629" spans="1:11" x14ac:dyDescent="0.3">
      <c r="A629" s="6" t="s">
        <v>1026</v>
      </c>
      <c r="B629" s="6" t="s">
        <v>5</v>
      </c>
      <c r="C629" s="7" t="s">
        <v>1027</v>
      </c>
      <c r="D629" s="8">
        <f t="shared" ref="D629:I629" si="281">D669</f>
        <v>1</v>
      </c>
      <c r="E629" s="9">
        <f t="shared" si="281"/>
        <v>398155.14</v>
      </c>
      <c r="F629" s="9">
        <f t="shared" si="281"/>
        <v>398155.14</v>
      </c>
      <c r="G629" s="8">
        <f t="shared" si="281"/>
        <v>1</v>
      </c>
      <c r="H629" s="9">
        <f t="shared" si="281"/>
        <v>0</v>
      </c>
      <c r="I629" s="9">
        <f t="shared" si="281"/>
        <v>0</v>
      </c>
      <c r="J629" s="49" t="str">
        <f t="shared" si="262"/>
        <v/>
      </c>
      <c r="K629" s="53"/>
    </row>
    <row r="630" spans="1:11" x14ac:dyDescent="0.3">
      <c r="A630" s="10" t="s">
        <v>1028</v>
      </c>
      <c r="B630" s="10" t="s">
        <v>5</v>
      </c>
      <c r="C630" s="11" t="s">
        <v>1029</v>
      </c>
      <c r="D630" s="12">
        <f t="shared" ref="D630:I630" si="282">D650</f>
        <v>1</v>
      </c>
      <c r="E630" s="12">
        <f t="shared" si="282"/>
        <v>330936.82</v>
      </c>
      <c r="F630" s="12">
        <f t="shared" si="282"/>
        <v>330936.82</v>
      </c>
      <c r="G630" s="12">
        <f t="shared" si="282"/>
        <v>1</v>
      </c>
      <c r="H630" s="12">
        <f t="shared" si="282"/>
        <v>0</v>
      </c>
      <c r="I630" s="12">
        <f t="shared" si="282"/>
        <v>0</v>
      </c>
      <c r="J630" s="49" t="str">
        <f t="shared" si="262"/>
        <v/>
      </c>
      <c r="K630" s="53"/>
    </row>
    <row r="631" spans="1:11" x14ac:dyDescent="0.3">
      <c r="A631" s="13" t="s">
        <v>1030</v>
      </c>
      <c r="B631" s="14" t="s">
        <v>10</v>
      </c>
      <c r="C631" s="15" t="s">
        <v>1031</v>
      </c>
      <c r="D631" s="16">
        <v>1</v>
      </c>
      <c r="E631" s="16">
        <v>7950</v>
      </c>
      <c r="F631" s="16">
        <f t="shared" ref="F631:F650" si="283">ROUND(D631*E631,2)</f>
        <v>7950</v>
      </c>
      <c r="G631" s="16">
        <f t="shared" ref="G631:G650" si="284">D631</f>
        <v>1</v>
      </c>
      <c r="H631" s="54"/>
      <c r="I631" s="16">
        <f t="shared" ref="I631:I650" si="285">ROUND(G631*H631,2)</f>
        <v>0</v>
      </c>
      <c r="J631" s="49" t="str">
        <f t="shared" si="262"/>
        <v/>
      </c>
      <c r="K631" s="53"/>
    </row>
    <row r="632" spans="1:11" x14ac:dyDescent="0.3">
      <c r="A632" s="13" t="s">
        <v>1032</v>
      </c>
      <c r="B632" s="14" t="s">
        <v>10</v>
      </c>
      <c r="C632" s="15" t="s">
        <v>1033</v>
      </c>
      <c r="D632" s="16">
        <v>10</v>
      </c>
      <c r="E632" s="16">
        <v>18.399999999999999</v>
      </c>
      <c r="F632" s="16">
        <f t="shared" si="283"/>
        <v>184</v>
      </c>
      <c r="G632" s="16">
        <f t="shared" si="284"/>
        <v>10</v>
      </c>
      <c r="H632" s="54"/>
      <c r="I632" s="16">
        <f t="shared" si="285"/>
        <v>0</v>
      </c>
      <c r="J632" s="49" t="str">
        <f t="shared" si="262"/>
        <v/>
      </c>
      <c r="K632" s="53"/>
    </row>
    <row r="633" spans="1:11" x14ac:dyDescent="0.3">
      <c r="A633" s="13" t="s">
        <v>1034</v>
      </c>
      <c r="B633" s="14" t="s">
        <v>10</v>
      </c>
      <c r="C633" s="15" t="s">
        <v>1035</v>
      </c>
      <c r="D633" s="16">
        <v>10</v>
      </c>
      <c r="E633" s="16">
        <v>13.41</v>
      </c>
      <c r="F633" s="16">
        <f t="shared" si="283"/>
        <v>134.1</v>
      </c>
      <c r="G633" s="16">
        <f t="shared" si="284"/>
        <v>10</v>
      </c>
      <c r="H633" s="54"/>
      <c r="I633" s="16">
        <f t="shared" si="285"/>
        <v>0</v>
      </c>
      <c r="J633" s="49" t="str">
        <f t="shared" si="262"/>
        <v/>
      </c>
      <c r="K633" s="53"/>
    </row>
    <row r="634" spans="1:11" x14ac:dyDescent="0.3">
      <c r="A634" s="13" t="s">
        <v>1036</v>
      </c>
      <c r="B634" s="14" t="s">
        <v>22</v>
      </c>
      <c r="C634" s="15" t="s">
        <v>1037</v>
      </c>
      <c r="D634" s="16">
        <v>20</v>
      </c>
      <c r="E634" s="16">
        <v>13.48</v>
      </c>
      <c r="F634" s="16">
        <f t="shared" si="283"/>
        <v>269.60000000000002</v>
      </c>
      <c r="G634" s="16">
        <f t="shared" si="284"/>
        <v>20</v>
      </c>
      <c r="H634" s="54"/>
      <c r="I634" s="16">
        <f t="shared" si="285"/>
        <v>0</v>
      </c>
      <c r="J634" s="49" t="str">
        <f t="shared" si="262"/>
        <v/>
      </c>
      <c r="K634" s="53"/>
    </row>
    <row r="635" spans="1:11" x14ac:dyDescent="0.3">
      <c r="A635" s="13" t="s">
        <v>1038</v>
      </c>
      <c r="B635" s="14" t="s">
        <v>10</v>
      </c>
      <c r="C635" s="15" t="s">
        <v>1039</v>
      </c>
      <c r="D635" s="16">
        <v>20</v>
      </c>
      <c r="E635" s="16">
        <v>13.41</v>
      </c>
      <c r="F635" s="16">
        <f t="shared" si="283"/>
        <v>268.2</v>
      </c>
      <c r="G635" s="16">
        <f t="shared" si="284"/>
        <v>20</v>
      </c>
      <c r="H635" s="54"/>
      <c r="I635" s="16">
        <f t="shared" si="285"/>
        <v>0</v>
      </c>
      <c r="J635" s="49" t="str">
        <f t="shared" si="262"/>
        <v/>
      </c>
      <c r="K635" s="53"/>
    </row>
    <row r="636" spans="1:11" x14ac:dyDescent="0.3">
      <c r="A636" s="13" t="s">
        <v>1040</v>
      </c>
      <c r="B636" s="14" t="s">
        <v>10</v>
      </c>
      <c r="C636" s="15" t="s">
        <v>1041</v>
      </c>
      <c r="D636" s="16">
        <v>10</v>
      </c>
      <c r="E636" s="16">
        <v>50.47</v>
      </c>
      <c r="F636" s="16">
        <f t="shared" si="283"/>
        <v>504.7</v>
      </c>
      <c r="G636" s="16">
        <f t="shared" si="284"/>
        <v>10</v>
      </c>
      <c r="H636" s="54"/>
      <c r="I636" s="16">
        <f t="shared" si="285"/>
        <v>0</v>
      </c>
      <c r="J636" s="49" t="str">
        <f t="shared" si="262"/>
        <v/>
      </c>
      <c r="K636" s="53"/>
    </row>
    <row r="637" spans="1:11" x14ac:dyDescent="0.3">
      <c r="A637" s="13" t="s">
        <v>1042</v>
      </c>
      <c r="B637" s="14" t="s">
        <v>10</v>
      </c>
      <c r="C637" s="15" t="s">
        <v>1043</v>
      </c>
      <c r="D637" s="16">
        <v>10</v>
      </c>
      <c r="E637" s="16">
        <v>78.180000000000007</v>
      </c>
      <c r="F637" s="16">
        <f t="shared" si="283"/>
        <v>781.8</v>
      </c>
      <c r="G637" s="16">
        <f t="shared" si="284"/>
        <v>10</v>
      </c>
      <c r="H637" s="54"/>
      <c r="I637" s="16">
        <f t="shared" si="285"/>
        <v>0</v>
      </c>
      <c r="J637" s="49" t="str">
        <f t="shared" si="262"/>
        <v/>
      </c>
      <c r="K637" s="53"/>
    </row>
    <row r="638" spans="1:11" x14ac:dyDescent="0.3">
      <c r="A638" s="13" t="s">
        <v>1044</v>
      </c>
      <c r="B638" s="14" t="s">
        <v>22</v>
      </c>
      <c r="C638" s="15" t="s">
        <v>1045</v>
      </c>
      <c r="D638" s="16">
        <v>900</v>
      </c>
      <c r="E638" s="16">
        <v>11.67</v>
      </c>
      <c r="F638" s="16">
        <f t="shared" si="283"/>
        <v>10503</v>
      </c>
      <c r="G638" s="16">
        <f t="shared" si="284"/>
        <v>900</v>
      </c>
      <c r="H638" s="54"/>
      <c r="I638" s="16">
        <f t="shared" si="285"/>
        <v>0</v>
      </c>
      <c r="J638" s="49" t="str">
        <f t="shared" si="262"/>
        <v/>
      </c>
      <c r="K638" s="53"/>
    </row>
    <row r="639" spans="1:11" x14ac:dyDescent="0.3">
      <c r="A639" s="13" t="s">
        <v>1046</v>
      </c>
      <c r="B639" s="14" t="s">
        <v>17</v>
      </c>
      <c r="C639" s="15" t="s">
        <v>1047</v>
      </c>
      <c r="D639" s="16">
        <v>720</v>
      </c>
      <c r="E639" s="16">
        <v>35.200000000000003</v>
      </c>
      <c r="F639" s="16">
        <f t="shared" si="283"/>
        <v>25344</v>
      </c>
      <c r="G639" s="16">
        <f t="shared" si="284"/>
        <v>720</v>
      </c>
      <c r="H639" s="54"/>
      <c r="I639" s="16">
        <f t="shared" si="285"/>
        <v>0</v>
      </c>
      <c r="J639" s="49" t="str">
        <f t="shared" si="262"/>
        <v/>
      </c>
      <c r="K639" s="53"/>
    </row>
    <row r="640" spans="1:11" x14ac:dyDescent="0.3">
      <c r="A640" s="13" t="s">
        <v>1048</v>
      </c>
      <c r="B640" s="14" t="s">
        <v>22</v>
      </c>
      <c r="C640" s="15" t="s">
        <v>1049</v>
      </c>
      <c r="D640" s="16">
        <v>900</v>
      </c>
      <c r="E640" s="16">
        <v>35.020000000000003</v>
      </c>
      <c r="F640" s="16">
        <f t="shared" si="283"/>
        <v>31518</v>
      </c>
      <c r="G640" s="16">
        <f t="shared" si="284"/>
        <v>900</v>
      </c>
      <c r="H640" s="54"/>
      <c r="I640" s="16">
        <f t="shared" si="285"/>
        <v>0</v>
      </c>
      <c r="J640" s="49" t="str">
        <f t="shared" si="262"/>
        <v/>
      </c>
      <c r="K640" s="53"/>
    </row>
    <row r="641" spans="1:11" x14ac:dyDescent="0.3">
      <c r="A641" s="13" t="s">
        <v>1050</v>
      </c>
      <c r="B641" s="14" t="s">
        <v>17</v>
      </c>
      <c r="C641" s="15" t="s">
        <v>1051</v>
      </c>
      <c r="D641" s="16">
        <v>1080</v>
      </c>
      <c r="E641" s="16">
        <v>22.79</v>
      </c>
      <c r="F641" s="16">
        <f t="shared" si="283"/>
        <v>24613.200000000001</v>
      </c>
      <c r="G641" s="16">
        <f t="shared" si="284"/>
        <v>1080</v>
      </c>
      <c r="H641" s="54"/>
      <c r="I641" s="16">
        <f t="shared" si="285"/>
        <v>0</v>
      </c>
      <c r="J641" s="49" t="str">
        <f t="shared" si="262"/>
        <v/>
      </c>
      <c r="K641" s="53"/>
    </row>
    <row r="642" spans="1:11" x14ac:dyDescent="0.3">
      <c r="A642" s="13" t="s">
        <v>1052</v>
      </c>
      <c r="B642" s="14" t="s">
        <v>17</v>
      </c>
      <c r="C642" s="15" t="s">
        <v>1053</v>
      </c>
      <c r="D642" s="16">
        <v>360</v>
      </c>
      <c r="E642" s="16">
        <v>44.67</v>
      </c>
      <c r="F642" s="16">
        <f t="shared" si="283"/>
        <v>16081.2</v>
      </c>
      <c r="G642" s="16">
        <f t="shared" si="284"/>
        <v>360</v>
      </c>
      <c r="H642" s="54"/>
      <c r="I642" s="16">
        <f t="shared" si="285"/>
        <v>0</v>
      </c>
      <c r="J642" s="49" t="str">
        <f t="shared" si="262"/>
        <v/>
      </c>
      <c r="K642" s="53"/>
    </row>
    <row r="643" spans="1:11" x14ac:dyDescent="0.3">
      <c r="A643" s="13" t="s">
        <v>1054</v>
      </c>
      <c r="B643" s="14" t="s">
        <v>17</v>
      </c>
      <c r="C643" s="15" t="s">
        <v>1055</v>
      </c>
      <c r="D643" s="16">
        <v>78</v>
      </c>
      <c r="E643" s="16">
        <v>35.99</v>
      </c>
      <c r="F643" s="16">
        <f t="shared" si="283"/>
        <v>2807.22</v>
      </c>
      <c r="G643" s="16">
        <f t="shared" si="284"/>
        <v>78</v>
      </c>
      <c r="H643" s="54"/>
      <c r="I643" s="16">
        <f t="shared" si="285"/>
        <v>0</v>
      </c>
      <c r="J643" s="49" t="str">
        <f t="shared" si="262"/>
        <v/>
      </c>
      <c r="K643" s="53"/>
    </row>
    <row r="644" spans="1:11" x14ac:dyDescent="0.3">
      <c r="A644" s="13" t="s">
        <v>1056</v>
      </c>
      <c r="B644" s="14" t="s">
        <v>17</v>
      </c>
      <c r="C644" s="15" t="s">
        <v>1057</v>
      </c>
      <c r="D644" s="16">
        <v>3600</v>
      </c>
      <c r="E644" s="16">
        <v>6.26</v>
      </c>
      <c r="F644" s="16">
        <f t="shared" si="283"/>
        <v>22536</v>
      </c>
      <c r="G644" s="16">
        <f t="shared" si="284"/>
        <v>3600</v>
      </c>
      <c r="H644" s="54"/>
      <c r="I644" s="16">
        <f t="shared" si="285"/>
        <v>0</v>
      </c>
      <c r="J644" s="49" t="str">
        <f t="shared" si="262"/>
        <v/>
      </c>
      <c r="K644" s="53"/>
    </row>
    <row r="645" spans="1:11" ht="20.399999999999999" x14ac:dyDescent="0.3">
      <c r="A645" s="13" t="s">
        <v>1058</v>
      </c>
      <c r="B645" s="14" t="s">
        <v>17</v>
      </c>
      <c r="C645" s="15" t="s">
        <v>1059</v>
      </c>
      <c r="D645" s="16">
        <v>360</v>
      </c>
      <c r="E645" s="16">
        <v>109.73</v>
      </c>
      <c r="F645" s="16">
        <f t="shared" si="283"/>
        <v>39502.800000000003</v>
      </c>
      <c r="G645" s="16">
        <f t="shared" si="284"/>
        <v>360</v>
      </c>
      <c r="H645" s="54"/>
      <c r="I645" s="16">
        <f t="shared" si="285"/>
        <v>0</v>
      </c>
      <c r="J645" s="49" t="str">
        <f t="shared" ref="J645:J708" si="286">IF(AND(H645&lt;&gt;"",H645&gt;E645),"VALOR MAYOR DEL PERMITIDO","")</f>
        <v/>
      </c>
      <c r="K645" s="53"/>
    </row>
    <row r="646" spans="1:11" x14ac:dyDescent="0.3">
      <c r="A646" s="13" t="s">
        <v>1060</v>
      </c>
      <c r="B646" s="14" t="s">
        <v>22</v>
      </c>
      <c r="C646" s="15" t="s">
        <v>1061</v>
      </c>
      <c r="D646" s="16">
        <v>900</v>
      </c>
      <c r="E646" s="16">
        <v>122.19</v>
      </c>
      <c r="F646" s="16">
        <f t="shared" si="283"/>
        <v>109971</v>
      </c>
      <c r="G646" s="16">
        <f t="shared" si="284"/>
        <v>900</v>
      </c>
      <c r="H646" s="54"/>
      <c r="I646" s="16">
        <f t="shared" si="285"/>
        <v>0</v>
      </c>
      <c r="J646" s="49" t="str">
        <f t="shared" si="286"/>
        <v/>
      </c>
      <c r="K646" s="53"/>
    </row>
    <row r="647" spans="1:11" x14ac:dyDescent="0.3">
      <c r="A647" s="13" t="s">
        <v>1062</v>
      </c>
      <c r="B647" s="14" t="s">
        <v>22</v>
      </c>
      <c r="C647" s="15" t="s">
        <v>1063</v>
      </c>
      <c r="D647" s="16">
        <v>120</v>
      </c>
      <c r="E647" s="16">
        <v>239.38</v>
      </c>
      <c r="F647" s="16">
        <f t="shared" si="283"/>
        <v>28725.599999999999</v>
      </c>
      <c r="G647" s="16">
        <f t="shared" si="284"/>
        <v>120</v>
      </c>
      <c r="H647" s="54"/>
      <c r="I647" s="16">
        <f t="shared" si="285"/>
        <v>0</v>
      </c>
      <c r="J647" s="49" t="str">
        <f t="shared" si="286"/>
        <v/>
      </c>
      <c r="K647" s="53"/>
    </row>
    <row r="648" spans="1:11" x14ac:dyDescent="0.3">
      <c r="A648" s="13" t="s">
        <v>1064</v>
      </c>
      <c r="B648" s="14" t="s">
        <v>17</v>
      </c>
      <c r="C648" s="15" t="s">
        <v>1065</v>
      </c>
      <c r="D648" s="16">
        <v>120</v>
      </c>
      <c r="E648" s="16">
        <v>13.93</v>
      </c>
      <c r="F648" s="16">
        <f t="shared" si="283"/>
        <v>1671.6</v>
      </c>
      <c r="G648" s="16">
        <f t="shared" si="284"/>
        <v>120</v>
      </c>
      <c r="H648" s="54"/>
      <c r="I648" s="16">
        <f t="shared" si="285"/>
        <v>0</v>
      </c>
      <c r="J648" s="49" t="str">
        <f t="shared" si="286"/>
        <v/>
      </c>
      <c r="K648" s="53"/>
    </row>
    <row r="649" spans="1:11" x14ac:dyDescent="0.3">
      <c r="A649" s="13" t="s">
        <v>1066</v>
      </c>
      <c r="B649" s="14" t="s">
        <v>17</v>
      </c>
      <c r="C649" s="15" t="s">
        <v>1067</v>
      </c>
      <c r="D649" s="16">
        <v>120</v>
      </c>
      <c r="E649" s="16">
        <v>63.09</v>
      </c>
      <c r="F649" s="16">
        <f t="shared" si="283"/>
        <v>7570.8</v>
      </c>
      <c r="G649" s="16">
        <f t="shared" si="284"/>
        <v>120</v>
      </c>
      <c r="H649" s="54"/>
      <c r="I649" s="16">
        <f t="shared" si="285"/>
        <v>0</v>
      </c>
      <c r="J649" s="49" t="str">
        <f t="shared" si="286"/>
        <v/>
      </c>
      <c r="K649" s="53"/>
    </row>
    <row r="650" spans="1:11" x14ac:dyDescent="0.3">
      <c r="A650" s="17"/>
      <c r="B650" s="17"/>
      <c r="C650" s="18" t="s">
        <v>1068</v>
      </c>
      <c r="D650" s="16">
        <v>1</v>
      </c>
      <c r="E650" s="19">
        <f>SUM(F631:F649)</f>
        <v>330936.82</v>
      </c>
      <c r="F650" s="19">
        <f t="shared" si="283"/>
        <v>330936.82</v>
      </c>
      <c r="G650" s="16">
        <f t="shared" si="284"/>
        <v>1</v>
      </c>
      <c r="H650" s="19">
        <f>SUM(I631:I649)</f>
        <v>0</v>
      </c>
      <c r="I650" s="19">
        <f t="shared" si="285"/>
        <v>0</v>
      </c>
      <c r="J650" s="49" t="str">
        <f t="shared" si="286"/>
        <v/>
      </c>
      <c r="K650" s="53"/>
    </row>
    <row r="651" spans="1:11" x14ac:dyDescent="0.3">
      <c r="A651" s="10" t="s">
        <v>1069</v>
      </c>
      <c r="B651" s="10" t="s">
        <v>5</v>
      </c>
      <c r="C651" s="11" t="s">
        <v>1070</v>
      </c>
      <c r="D651" s="12">
        <f t="shared" ref="D651:I651" si="287">D668</f>
        <v>1</v>
      </c>
      <c r="E651" s="12">
        <f t="shared" si="287"/>
        <v>67218.320000000007</v>
      </c>
      <c r="F651" s="12">
        <f t="shared" si="287"/>
        <v>67218.320000000007</v>
      </c>
      <c r="G651" s="12">
        <f t="shared" si="287"/>
        <v>1</v>
      </c>
      <c r="H651" s="12">
        <f t="shared" si="287"/>
        <v>0</v>
      </c>
      <c r="I651" s="12">
        <f t="shared" si="287"/>
        <v>0</v>
      </c>
      <c r="J651" s="49" t="str">
        <f t="shared" si="286"/>
        <v/>
      </c>
      <c r="K651" s="53"/>
    </row>
    <row r="652" spans="1:11" x14ac:dyDescent="0.3">
      <c r="A652" s="13" t="s">
        <v>1071</v>
      </c>
      <c r="B652" s="14" t="s">
        <v>17</v>
      </c>
      <c r="C652" s="15" t="s">
        <v>1072</v>
      </c>
      <c r="D652" s="16">
        <v>128</v>
      </c>
      <c r="E652" s="16">
        <v>126.5</v>
      </c>
      <c r="F652" s="16">
        <f t="shared" ref="F652:F668" si="288">ROUND(D652*E652,2)</f>
        <v>16192</v>
      </c>
      <c r="G652" s="16">
        <f t="shared" ref="G652:G668" si="289">D652</f>
        <v>128</v>
      </c>
      <c r="H652" s="54"/>
      <c r="I652" s="16">
        <f t="shared" ref="I652:I668" si="290">ROUND(G652*H652,2)</f>
        <v>0</v>
      </c>
      <c r="J652" s="49" t="str">
        <f t="shared" si="286"/>
        <v/>
      </c>
      <c r="K652" s="53"/>
    </row>
    <row r="653" spans="1:11" x14ac:dyDescent="0.3">
      <c r="A653" s="13" t="s">
        <v>1073</v>
      </c>
      <c r="B653" s="14" t="s">
        <v>587</v>
      </c>
      <c r="C653" s="15" t="s">
        <v>1074</v>
      </c>
      <c r="D653" s="16">
        <v>10</v>
      </c>
      <c r="E653" s="16">
        <v>508.8</v>
      </c>
      <c r="F653" s="16">
        <f t="shared" si="288"/>
        <v>5088</v>
      </c>
      <c r="G653" s="16">
        <f t="shared" si="289"/>
        <v>10</v>
      </c>
      <c r="H653" s="54"/>
      <c r="I653" s="16">
        <f t="shared" si="290"/>
        <v>0</v>
      </c>
      <c r="J653" s="49" t="str">
        <f t="shared" si="286"/>
        <v/>
      </c>
      <c r="K653" s="53"/>
    </row>
    <row r="654" spans="1:11" x14ac:dyDescent="0.3">
      <c r="A654" s="13" t="s">
        <v>1075</v>
      </c>
      <c r="B654" s="14" t="s">
        <v>17</v>
      </c>
      <c r="C654" s="15" t="s">
        <v>1076</v>
      </c>
      <c r="D654" s="16">
        <v>360</v>
      </c>
      <c r="E654" s="16">
        <v>5.66</v>
      </c>
      <c r="F654" s="16">
        <f t="shared" si="288"/>
        <v>2037.6</v>
      </c>
      <c r="G654" s="16">
        <f t="shared" si="289"/>
        <v>360</v>
      </c>
      <c r="H654" s="54"/>
      <c r="I654" s="16">
        <f t="shared" si="290"/>
        <v>0</v>
      </c>
      <c r="J654" s="49" t="str">
        <f t="shared" si="286"/>
        <v/>
      </c>
      <c r="K654" s="53"/>
    </row>
    <row r="655" spans="1:11" x14ac:dyDescent="0.3">
      <c r="A655" s="13" t="s">
        <v>1077</v>
      </c>
      <c r="B655" s="14" t="s">
        <v>17</v>
      </c>
      <c r="C655" s="15" t="s">
        <v>1078</v>
      </c>
      <c r="D655" s="16">
        <v>360</v>
      </c>
      <c r="E655" s="16">
        <v>24.54</v>
      </c>
      <c r="F655" s="16">
        <f t="shared" si="288"/>
        <v>8834.4</v>
      </c>
      <c r="G655" s="16">
        <f t="shared" si="289"/>
        <v>360</v>
      </c>
      <c r="H655" s="54"/>
      <c r="I655" s="16">
        <f t="shared" si="290"/>
        <v>0</v>
      </c>
      <c r="J655" s="49" t="str">
        <f t="shared" si="286"/>
        <v/>
      </c>
      <c r="K655" s="53"/>
    </row>
    <row r="656" spans="1:11" x14ac:dyDescent="0.3">
      <c r="A656" s="13" t="s">
        <v>1079</v>
      </c>
      <c r="B656" s="14" t="s">
        <v>17</v>
      </c>
      <c r="C656" s="15" t="s">
        <v>1080</v>
      </c>
      <c r="D656" s="16">
        <v>360</v>
      </c>
      <c r="E656" s="16">
        <v>11.17</v>
      </c>
      <c r="F656" s="16">
        <f t="shared" si="288"/>
        <v>4021.2</v>
      </c>
      <c r="G656" s="16">
        <f t="shared" si="289"/>
        <v>360</v>
      </c>
      <c r="H656" s="54"/>
      <c r="I656" s="16">
        <f t="shared" si="290"/>
        <v>0</v>
      </c>
      <c r="J656" s="49" t="str">
        <f t="shared" si="286"/>
        <v/>
      </c>
      <c r="K656" s="53"/>
    </row>
    <row r="657" spans="1:11" ht="20.399999999999999" x14ac:dyDescent="0.3">
      <c r="A657" s="13" t="s">
        <v>1081</v>
      </c>
      <c r="B657" s="14" t="s">
        <v>17</v>
      </c>
      <c r="C657" s="15" t="s">
        <v>1082</v>
      </c>
      <c r="D657" s="16">
        <v>360</v>
      </c>
      <c r="E657" s="16">
        <v>14.25</v>
      </c>
      <c r="F657" s="16">
        <f t="shared" si="288"/>
        <v>5130</v>
      </c>
      <c r="G657" s="16">
        <f t="shared" si="289"/>
        <v>360</v>
      </c>
      <c r="H657" s="54"/>
      <c r="I657" s="16">
        <f t="shared" si="290"/>
        <v>0</v>
      </c>
      <c r="J657" s="49" t="str">
        <f t="shared" si="286"/>
        <v/>
      </c>
      <c r="K657" s="53"/>
    </row>
    <row r="658" spans="1:11" x14ac:dyDescent="0.3">
      <c r="A658" s="13" t="s">
        <v>1083</v>
      </c>
      <c r="B658" s="14" t="s">
        <v>707</v>
      </c>
      <c r="C658" s="15" t="s">
        <v>1084</v>
      </c>
      <c r="D658" s="16">
        <v>2</v>
      </c>
      <c r="E658" s="16">
        <v>983.51</v>
      </c>
      <c r="F658" s="16">
        <f t="shared" si="288"/>
        <v>1967.02</v>
      </c>
      <c r="G658" s="16">
        <f t="shared" si="289"/>
        <v>2</v>
      </c>
      <c r="H658" s="54"/>
      <c r="I658" s="16">
        <f t="shared" si="290"/>
        <v>0</v>
      </c>
      <c r="J658" s="49" t="str">
        <f t="shared" si="286"/>
        <v/>
      </c>
      <c r="K658" s="53"/>
    </row>
    <row r="659" spans="1:11" x14ac:dyDescent="0.3">
      <c r="A659" s="13" t="s">
        <v>1085</v>
      </c>
      <c r="B659" s="14" t="s">
        <v>17</v>
      </c>
      <c r="C659" s="15" t="s">
        <v>1086</v>
      </c>
      <c r="D659" s="16">
        <v>360</v>
      </c>
      <c r="E659" s="16">
        <v>4.1100000000000003</v>
      </c>
      <c r="F659" s="16">
        <f t="shared" si="288"/>
        <v>1479.6</v>
      </c>
      <c r="G659" s="16">
        <f t="shared" si="289"/>
        <v>360</v>
      </c>
      <c r="H659" s="54"/>
      <c r="I659" s="16">
        <f t="shared" si="290"/>
        <v>0</v>
      </c>
      <c r="J659" s="49" t="str">
        <f t="shared" si="286"/>
        <v/>
      </c>
      <c r="K659" s="53"/>
    </row>
    <row r="660" spans="1:11" x14ac:dyDescent="0.3">
      <c r="A660" s="13" t="s">
        <v>1087</v>
      </c>
      <c r="B660" s="14" t="s">
        <v>17</v>
      </c>
      <c r="C660" s="15" t="s">
        <v>1088</v>
      </c>
      <c r="D660" s="16">
        <v>360</v>
      </c>
      <c r="E660" s="16">
        <v>1.55</v>
      </c>
      <c r="F660" s="16">
        <f t="shared" si="288"/>
        <v>558</v>
      </c>
      <c r="G660" s="16">
        <f t="shared" si="289"/>
        <v>360</v>
      </c>
      <c r="H660" s="54"/>
      <c r="I660" s="16">
        <f t="shared" si="290"/>
        <v>0</v>
      </c>
      <c r="J660" s="49" t="str">
        <f t="shared" si="286"/>
        <v/>
      </c>
      <c r="K660" s="53"/>
    </row>
    <row r="661" spans="1:11" x14ac:dyDescent="0.3">
      <c r="A661" s="13" t="s">
        <v>1089</v>
      </c>
      <c r="B661" s="14" t="s">
        <v>193</v>
      </c>
      <c r="C661" s="15" t="s">
        <v>1090</v>
      </c>
      <c r="D661" s="16">
        <v>100</v>
      </c>
      <c r="E661" s="16">
        <v>2.95</v>
      </c>
      <c r="F661" s="16">
        <f t="shared" si="288"/>
        <v>295</v>
      </c>
      <c r="G661" s="16">
        <f t="shared" si="289"/>
        <v>100</v>
      </c>
      <c r="H661" s="54"/>
      <c r="I661" s="16">
        <f t="shared" si="290"/>
        <v>0</v>
      </c>
      <c r="J661" s="49" t="str">
        <f t="shared" si="286"/>
        <v/>
      </c>
      <c r="K661" s="53"/>
    </row>
    <row r="662" spans="1:11" x14ac:dyDescent="0.3">
      <c r="A662" s="13" t="s">
        <v>1091</v>
      </c>
      <c r="B662" s="14" t="s">
        <v>193</v>
      </c>
      <c r="C662" s="15" t="s">
        <v>1092</v>
      </c>
      <c r="D662" s="16">
        <v>100</v>
      </c>
      <c r="E662" s="16">
        <v>15.27</v>
      </c>
      <c r="F662" s="16">
        <f t="shared" si="288"/>
        <v>1527</v>
      </c>
      <c r="G662" s="16">
        <f t="shared" si="289"/>
        <v>100</v>
      </c>
      <c r="H662" s="54"/>
      <c r="I662" s="16">
        <f t="shared" si="290"/>
        <v>0</v>
      </c>
      <c r="J662" s="49" t="str">
        <f t="shared" si="286"/>
        <v/>
      </c>
      <c r="K662" s="53"/>
    </row>
    <row r="663" spans="1:11" x14ac:dyDescent="0.3">
      <c r="A663" s="13" t="s">
        <v>1093</v>
      </c>
      <c r="B663" s="14" t="s">
        <v>707</v>
      </c>
      <c r="C663" s="15" t="s">
        <v>1094</v>
      </c>
      <c r="D663" s="16">
        <v>10</v>
      </c>
      <c r="E663" s="16">
        <v>214.01</v>
      </c>
      <c r="F663" s="16">
        <f t="shared" si="288"/>
        <v>2140.1</v>
      </c>
      <c r="G663" s="16">
        <f t="shared" si="289"/>
        <v>10</v>
      </c>
      <c r="H663" s="54"/>
      <c r="I663" s="16">
        <f t="shared" si="290"/>
        <v>0</v>
      </c>
      <c r="J663" s="49" t="str">
        <f t="shared" si="286"/>
        <v/>
      </c>
      <c r="K663" s="53"/>
    </row>
    <row r="664" spans="1:11" x14ac:dyDescent="0.3">
      <c r="A664" s="13" t="s">
        <v>1095</v>
      </c>
      <c r="B664" s="14" t="s">
        <v>22</v>
      </c>
      <c r="C664" s="15" t="s">
        <v>1096</v>
      </c>
      <c r="D664" s="16">
        <v>180</v>
      </c>
      <c r="E664" s="16">
        <v>58.36</v>
      </c>
      <c r="F664" s="16">
        <f t="shared" si="288"/>
        <v>10504.8</v>
      </c>
      <c r="G664" s="16">
        <f t="shared" si="289"/>
        <v>180</v>
      </c>
      <c r="H664" s="54"/>
      <c r="I664" s="16">
        <f t="shared" si="290"/>
        <v>0</v>
      </c>
      <c r="J664" s="49" t="str">
        <f t="shared" si="286"/>
        <v/>
      </c>
      <c r="K664" s="53"/>
    </row>
    <row r="665" spans="1:11" x14ac:dyDescent="0.3">
      <c r="A665" s="13" t="s">
        <v>1097</v>
      </c>
      <c r="B665" s="14" t="s">
        <v>22</v>
      </c>
      <c r="C665" s="15" t="s">
        <v>1098</v>
      </c>
      <c r="D665" s="16">
        <v>40</v>
      </c>
      <c r="E665" s="16">
        <v>34.299999999999997</v>
      </c>
      <c r="F665" s="16">
        <f t="shared" si="288"/>
        <v>1372</v>
      </c>
      <c r="G665" s="16">
        <f t="shared" si="289"/>
        <v>40</v>
      </c>
      <c r="H665" s="54"/>
      <c r="I665" s="16">
        <f t="shared" si="290"/>
        <v>0</v>
      </c>
      <c r="J665" s="49" t="str">
        <f t="shared" si="286"/>
        <v/>
      </c>
      <c r="K665" s="53"/>
    </row>
    <row r="666" spans="1:11" x14ac:dyDescent="0.3">
      <c r="A666" s="13" t="s">
        <v>1099</v>
      </c>
      <c r="B666" s="14" t="s">
        <v>22</v>
      </c>
      <c r="C666" s="15" t="s">
        <v>1100</v>
      </c>
      <c r="D666" s="16">
        <v>240</v>
      </c>
      <c r="E666" s="16">
        <v>16.25</v>
      </c>
      <c r="F666" s="16">
        <f t="shared" si="288"/>
        <v>3900</v>
      </c>
      <c r="G666" s="16">
        <f t="shared" si="289"/>
        <v>240</v>
      </c>
      <c r="H666" s="54"/>
      <c r="I666" s="16">
        <f t="shared" si="290"/>
        <v>0</v>
      </c>
      <c r="J666" s="49" t="str">
        <f t="shared" si="286"/>
        <v/>
      </c>
      <c r="K666" s="53"/>
    </row>
    <row r="667" spans="1:11" x14ac:dyDescent="0.3">
      <c r="A667" s="13" t="s">
        <v>1101</v>
      </c>
      <c r="B667" s="14" t="s">
        <v>707</v>
      </c>
      <c r="C667" s="15" t="s">
        <v>1102</v>
      </c>
      <c r="D667" s="16">
        <v>40</v>
      </c>
      <c r="E667" s="16">
        <v>54.29</v>
      </c>
      <c r="F667" s="16">
        <f t="shared" si="288"/>
        <v>2171.6</v>
      </c>
      <c r="G667" s="16">
        <f t="shared" si="289"/>
        <v>40</v>
      </c>
      <c r="H667" s="54"/>
      <c r="I667" s="16">
        <f t="shared" si="290"/>
        <v>0</v>
      </c>
      <c r="J667" s="49" t="str">
        <f t="shared" si="286"/>
        <v/>
      </c>
      <c r="K667" s="53"/>
    </row>
    <row r="668" spans="1:11" x14ac:dyDescent="0.3">
      <c r="A668" s="17"/>
      <c r="B668" s="17"/>
      <c r="C668" s="18" t="s">
        <v>1103</v>
      </c>
      <c r="D668" s="16">
        <v>1</v>
      </c>
      <c r="E668" s="19">
        <f>SUM(F652:F667)</f>
        <v>67218.320000000007</v>
      </c>
      <c r="F668" s="19">
        <f t="shared" si="288"/>
        <v>67218.320000000007</v>
      </c>
      <c r="G668" s="16">
        <f t="shared" si="289"/>
        <v>1</v>
      </c>
      <c r="H668" s="19">
        <f>SUM(I652:I667)</f>
        <v>0</v>
      </c>
      <c r="I668" s="19">
        <f t="shared" si="290"/>
        <v>0</v>
      </c>
      <c r="J668" s="49" t="str">
        <f t="shared" si="286"/>
        <v/>
      </c>
      <c r="K668" s="53"/>
    </row>
    <row r="669" spans="1:11" x14ac:dyDescent="0.3">
      <c r="A669" s="17"/>
      <c r="B669" s="17"/>
      <c r="C669" s="18" t="s">
        <v>1104</v>
      </c>
      <c r="D669" s="29">
        <v>1</v>
      </c>
      <c r="E669" s="19">
        <f>F630+F651</f>
        <v>398155.14</v>
      </c>
      <c r="F669" s="19">
        <f>ROUND(D669*E669,2)</f>
        <v>398155.14</v>
      </c>
      <c r="G669" s="29">
        <v>1</v>
      </c>
      <c r="H669" s="19">
        <f>I630+I651</f>
        <v>0</v>
      </c>
      <c r="I669" s="19">
        <f>ROUND(G669*H669,2)</f>
        <v>0</v>
      </c>
      <c r="J669" s="49" t="str">
        <f t="shared" si="286"/>
        <v/>
      </c>
      <c r="K669" s="53"/>
    </row>
    <row r="670" spans="1:11" x14ac:dyDescent="0.3">
      <c r="A670" s="6" t="s">
        <v>1105</v>
      </c>
      <c r="B670" s="6" t="s">
        <v>5</v>
      </c>
      <c r="C670" s="7" t="s">
        <v>1106</v>
      </c>
      <c r="D670" s="8">
        <f t="shared" ref="D670:I670" si="291">D712</f>
        <v>1</v>
      </c>
      <c r="E670" s="9">
        <f t="shared" si="291"/>
        <v>111228.84</v>
      </c>
      <c r="F670" s="9">
        <f t="shared" si="291"/>
        <v>111228.84</v>
      </c>
      <c r="G670" s="8">
        <f t="shared" si="291"/>
        <v>1</v>
      </c>
      <c r="H670" s="9">
        <f t="shared" si="291"/>
        <v>0</v>
      </c>
      <c r="I670" s="9">
        <f t="shared" si="291"/>
        <v>0</v>
      </c>
      <c r="J670" s="49" t="str">
        <f t="shared" si="286"/>
        <v/>
      </c>
      <c r="K670" s="53"/>
    </row>
    <row r="671" spans="1:11" x14ac:dyDescent="0.3">
      <c r="A671" s="10" t="s">
        <v>1107</v>
      </c>
      <c r="B671" s="10" t="s">
        <v>5</v>
      </c>
      <c r="C671" s="11" t="s">
        <v>1108</v>
      </c>
      <c r="D671" s="12">
        <f t="shared" ref="D671:I671" si="292">D711</f>
        <v>1</v>
      </c>
      <c r="E671" s="12">
        <f t="shared" si="292"/>
        <v>111228.84</v>
      </c>
      <c r="F671" s="12">
        <f t="shared" si="292"/>
        <v>111228.84</v>
      </c>
      <c r="G671" s="12">
        <f t="shared" si="292"/>
        <v>1</v>
      </c>
      <c r="H671" s="12">
        <f t="shared" si="292"/>
        <v>0</v>
      </c>
      <c r="I671" s="12">
        <f t="shared" si="292"/>
        <v>0</v>
      </c>
      <c r="J671" s="49" t="str">
        <f t="shared" si="286"/>
        <v/>
      </c>
      <c r="K671" s="53"/>
    </row>
    <row r="672" spans="1:11" x14ac:dyDescent="0.3">
      <c r="A672" s="20" t="s">
        <v>1109</v>
      </c>
      <c r="B672" s="20" t="s">
        <v>5</v>
      </c>
      <c r="C672" s="21" t="s">
        <v>1110</v>
      </c>
      <c r="D672" s="22">
        <f t="shared" ref="D672:I672" si="293">D677</f>
        <v>1</v>
      </c>
      <c r="E672" s="22">
        <f t="shared" si="293"/>
        <v>1743.45</v>
      </c>
      <c r="F672" s="22">
        <f t="shared" si="293"/>
        <v>1743.45</v>
      </c>
      <c r="G672" s="22">
        <f t="shared" si="293"/>
        <v>1</v>
      </c>
      <c r="H672" s="22">
        <f t="shared" si="293"/>
        <v>0</v>
      </c>
      <c r="I672" s="22">
        <f t="shared" si="293"/>
        <v>0</v>
      </c>
      <c r="J672" s="49" t="str">
        <f t="shared" si="286"/>
        <v/>
      </c>
      <c r="K672" s="53"/>
    </row>
    <row r="673" spans="1:11" ht="20.399999999999999" x14ac:dyDescent="0.3">
      <c r="A673" s="13" t="s">
        <v>1111</v>
      </c>
      <c r="B673" s="14" t="s">
        <v>10</v>
      </c>
      <c r="C673" s="15" t="s">
        <v>1112</v>
      </c>
      <c r="D673" s="16">
        <v>1</v>
      </c>
      <c r="E673" s="16">
        <v>265</v>
      </c>
      <c r="F673" s="16">
        <f>ROUND(D673*E673,2)</f>
        <v>265</v>
      </c>
      <c r="G673" s="16">
        <f t="shared" ref="G673:G677" si="294">D673</f>
        <v>1</v>
      </c>
      <c r="H673" s="54"/>
      <c r="I673" s="16">
        <f>ROUND(G673*H673,2)</f>
        <v>0</v>
      </c>
      <c r="J673" s="49" t="str">
        <f t="shared" si="286"/>
        <v/>
      </c>
      <c r="K673" s="53"/>
    </row>
    <row r="674" spans="1:11" ht="20.399999999999999" x14ac:dyDescent="0.3">
      <c r="A674" s="13" t="s">
        <v>1113</v>
      </c>
      <c r="B674" s="14" t="s">
        <v>10</v>
      </c>
      <c r="C674" s="15" t="s">
        <v>1114</v>
      </c>
      <c r="D674" s="16">
        <v>1</v>
      </c>
      <c r="E674" s="16">
        <v>227.9</v>
      </c>
      <c r="F674" s="16">
        <f>ROUND(D674*E674,2)</f>
        <v>227.9</v>
      </c>
      <c r="G674" s="16">
        <f t="shared" si="294"/>
        <v>1</v>
      </c>
      <c r="H674" s="54"/>
      <c r="I674" s="16">
        <f>ROUND(G674*H674,2)</f>
        <v>0</v>
      </c>
      <c r="J674" s="49" t="str">
        <f t="shared" si="286"/>
        <v/>
      </c>
      <c r="K674" s="53"/>
    </row>
    <row r="675" spans="1:11" ht="20.399999999999999" x14ac:dyDescent="0.3">
      <c r="A675" s="13" t="s">
        <v>1115</v>
      </c>
      <c r="B675" s="14" t="s">
        <v>10</v>
      </c>
      <c r="C675" s="15" t="s">
        <v>1116</v>
      </c>
      <c r="D675" s="16">
        <v>1</v>
      </c>
      <c r="E675" s="16">
        <v>985.55</v>
      </c>
      <c r="F675" s="16">
        <f>ROUND(D675*E675,2)</f>
        <v>985.55</v>
      </c>
      <c r="G675" s="16">
        <f t="shared" si="294"/>
        <v>1</v>
      </c>
      <c r="H675" s="54"/>
      <c r="I675" s="16">
        <f>ROUND(G675*H675,2)</f>
        <v>0</v>
      </c>
      <c r="J675" s="49" t="str">
        <f t="shared" si="286"/>
        <v/>
      </c>
      <c r="K675" s="53"/>
    </row>
    <row r="676" spans="1:11" ht="20.399999999999999" x14ac:dyDescent="0.3">
      <c r="A676" s="13" t="s">
        <v>1117</v>
      </c>
      <c r="B676" s="14" t="s">
        <v>10</v>
      </c>
      <c r="C676" s="15" t="s">
        <v>1118</v>
      </c>
      <c r="D676" s="16">
        <v>1</v>
      </c>
      <c r="E676" s="16">
        <v>265</v>
      </c>
      <c r="F676" s="16">
        <f>ROUND(D676*E676,2)</f>
        <v>265</v>
      </c>
      <c r="G676" s="16">
        <f t="shared" si="294"/>
        <v>1</v>
      </c>
      <c r="H676" s="54"/>
      <c r="I676" s="16">
        <f>ROUND(G676*H676,2)</f>
        <v>0</v>
      </c>
      <c r="J676" s="49" t="str">
        <f t="shared" si="286"/>
        <v/>
      </c>
      <c r="K676" s="53"/>
    </row>
    <row r="677" spans="1:11" x14ac:dyDescent="0.3">
      <c r="A677" s="17"/>
      <c r="B677" s="17"/>
      <c r="C677" s="18" t="s">
        <v>1119</v>
      </c>
      <c r="D677" s="16">
        <v>1</v>
      </c>
      <c r="E677" s="19">
        <f>SUM(F673:F676)</f>
        <v>1743.45</v>
      </c>
      <c r="F677" s="19">
        <f>ROUND(D677*E677,2)</f>
        <v>1743.45</v>
      </c>
      <c r="G677" s="16">
        <f t="shared" si="294"/>
        <v>1</v>
      </c>
      <c r="H677" s="19">
        <f>SUM(I673:I676)</f>
        <v>0</v>
      </c>
      <c r="I677" s="19">
        <f>ROUND(G677*H677,2)</f>
        <v>0</v>
      </c>
      <c r="J677" s="49" t="str">
        <f t="shared" si="286"/>
        <v/>
      </c>
      <c r="K677" s="53"/>
    </row>
    <row r="678" spans="1:11" x14ac:dyDescent="0.3">
      <c r="A678" s="20" t="s">
        <v>1120</v>
      </c>
      <c r="B678" s="20" t="s">
        <v>5</v>
      </c>
      <c r="C678" s="21" t="s">
        <v>1121</v>
      </c>
      <c r="D678" s="22">
        <f t="shared" ref="D678:I678" si="295">D704</f>
        <v>1</v>
      </c>
      <c r="E678" s="22">
        <f t="shared" si="295"/>
        <v>105998.49</v>
      </c>
      <c r="F678" s="22">
        <f t="shared" si="295"/>
        <v>105998.49</v>
      </c>
      <c r="G678" s="22">
        <f t="shared" si="295"/>
        <v>1</v>
      </c>
      <c r="H678" s="22">
        <f t="shared" si="295"/>
        <v>0</v>
      </c>
      <c r="I678" s="22">
        <f t="shared" si="295"/>
        <v>0</v>
      </c>
      <c r="J678" s="49" t="str">
        <f t="shared" si="286"/>
        <v/>
      </c>
      <c r="K678" s="53"/>
    </row>
    <row r="679" spans="1:11" ht="20.399999999999999" x14ac:dyDescent="0.3">
      <c r="A679" s="13" t="s">
        <v>1122</v>
      </c>
      <c r="B679" s="14" t="s">
        <v>10</v>
      </c>
      <c r="C679" s="15" t="s">
        <v>1112</v>
      </c>
      <c r="D679" s="16">
        <v>3</v>
      </c>
      <c r="E679" s="16">
        <v>265</v>
      </c>
      <c r="F679" s="16">
        <f t="shared" ref="F679:F704" si="296">ROUND(D679*E679,2)</f>
        <v>795</v>
      </c>
      <c r="G679" s="16">
        <f t="shared" ref="G679:G704" si="297">D679</f>
        <v>3</v>
      </c>
      <c r="H679" s="54"/>
      <c r="I679" s="16">
        <f t="shared" ref="I679:I704" si="298">ROUND(G679*H679,2)</f>
        <v>0</v>
      </c>
      <c r="J679" s="49" t="str">
        <f t="shared" si="286"/>
        <v/>
      </c>
      <c r="K679" s="53"/>
    </row>
    <row r="680" spans="1:11" x14ac:dyDescent="0.3">
      <c r="A680" s="13" t="s">
        <v>1123</v>
      </c>
      <c r="B680" s="14" t="s">
        <v>10</v>
      </c>
      <c r="C680" s="15" t="s">
        <v>1124</v>
      </c>
      <c r="D680" s="16">
        <v>3</v>
      </c>
      <c r="E680" s="16">
        <v>398.14</v>
      </c>
      <c r="F680" s="16">
        <f t="shared" si="296"/>
        <v>1194.42</v>
      </c>
      <c r="G680" s="16">
        <f t="shared" si="297"/>
        <v>3</v>
      </c>
      <c r="H680" s="54"/>
      <c r="I680" s="16">
        <f t="shared" si="298"/>
        <v>0</v>
      </c>
      <c r="J680" s="49" t="str">
        <f t="shared" si="286"/>
        <v/>
      </c>
      <c r="K680" s="53"/>
    </row>
    <row r="681" spans="1:11" ht="20.399999999999999" x14ac:dyDescent="0.3">
      <c r="A681" s="13" t="s">
        <v>1125</v>
      </c>
      <c r="B681" s="14" t="s">
        <v>10</v>
      </c>
      <c r="C681" s="15" t="s">
        <v>1114</v>
      </c>
      <c r="D681" s="16">
        <v>3</v>
      </c>
      <c r="E681" s="16">
        <v>227.9</v>
      </c>
      <c r="F681" s="16">
        <f t="shared" si="296"/>
        <v>683.7</v>
      </c>
      <c r="G681" s="16">
        <f t="shared" si="297"/>
        <v>3</v>
      </c>
      <c r="H681" s="54"/>
      <c r="I681" s="16">
        <f t="shared" si="298"/>
        <v>0</v>
      </c>
      <c r="J681" s="49" t="str">
        <f t="shared" si="286"/>
        <v/>
      </c>
      <c r="K681" s="53"/>
    </row>
    <row r="682" spans="1:11" x14ac:dyDescent="0.3">
      <c r="A682" s="13" t="s">
        <v>1126</v>
      </c>
      <c r="B682" s="14" t="s">
        <v>10</v>
      </c>
      <c r="C682" s="15" t="s">
        <v>1127</v>
      </c>
      <c r="D682" s="16">
        <v>3</v>
      </c>
      <c r="E682" s="16">
        <v>361.99</v>
      </c>
      <c r="F682" s="16">
        <f t="shared" si="296"/>
        <v>1085.97</v>
      </c>
      <c r="G682" s="16">
        <f t="shared" si="297"/>
        <v>3</v>
      </c>
      <c r="H682" s="54"/>
      <c r="I682" s="16">
        <f t="shared" si="298"/>
        <v>0</v>
      </c>
      <c r="J682" s="49" t="str">
        <f t="shared" si="286"/>
        <v/>
      </c>
      <c r="K682" s="53"/>
    </row>
    <row r="683" spans="1:11" ht="20.399999999999999" x14ac:dyDescent="0.3">
      <c r="A683" s="13" t="s">
        <v>1128</v>
      </c>
      <c r="B683" s="14" t="s">
        <v>10</v>
      </c>
      <c r="C683" s="15" t="s">
        <v>1129</v>
      </c>
      <c r="D683" s="16">
        <v>3</v>
      </c>
      <c r="E683" s="16">
        <v>2247.35</v>
      </c>
      <c r="F683" s="16">
        <f t="shared" si="296"/>
        <v>6742.05</v>
      </c>
      <c r="G683" s="16">
        <f t="shared" si="297"/>
        <v>3</v>
      </c>
      <c r="H683" s="54"/>
      <c r="I683" s="16">
        <f t="shared" si="298"/>
        <v>0</v>
      </c>
      <c r="J683" s="49" t="str">
        <f t="shared" si="286"/>
        <v/>
      </c>
      <c r="K683" s="53"/>
    </row>
    <row r="684" spans="1:11" x14ac:dyDescent="0.3">
      <c r="A684" s="13" t="s">
        <v>1130</v>
      </c>
      <c r="B684" s="14" t="s">
        <v>10</v>
      </c>
      <c r="C684" s="15" t="s">
        <v>1131</v>
      </c>
      <c r="D684" s="16">
        <v>3</v>
      </c>
      <c r="E684" s="16">
        <v>891.11</v>
      </c>
      <c r="F684" s="16">
        <f t="shared" si="296"/>
        <v>2673.33</v>
      </c>
      <c r="G684" s="16">
        <f t="shared" si="297"/>
        <v>3</v>
      </c>
      <c r="H684" s="54"/>
      <c r="I684" s="16">
        <f t="shared" si="298"/>
        <v>0</v>
      </c>
      <c r="J684" s="49" t="str">
        <f t="shared" si="286"/>
        <v/>
      </c>
      <c r="K684" s="53"/>
    </row>
    <row r="685" spans="1:11" x14ac:dyDescent="0.3">
      <c r="A685" s="13" t="s">
        <v>1132</v>
      </c>
      <c r="B685" s="14" t="s">
        <v>10</v>
      </c>
      <c r="C685" s="15" t="s">
        <v>1133</v>
      </c>
      <c r="D685" s="16">
        <v>3</v>
      </c>
      <c r="E685" s="16">
        <v>294.17</v>
      </c>
      <c r="F685" s="16">
        <f t="shared" si="296"/>
        <v>882.51</v>
      </c>
      <c r="G685" s="16">
        <f t="shared" si="297"/>
        <v>3</v>
      </c>
      <c r="H685" s="54"/>
      <c r="I685" s="16">
        <f t="shared" si="298"/>
        <v>0</v>
      </c>
      <c r="J685" s="49" t="str">
        <f t="shared" si="286"/>
        <v/>
      </c>
      <c r="K685" s="53"/>
    </row>
    <row r="686" spans="1:11" x14ac:dyDescent="0.3">
      <c r="A686" s="13" t="s">
        <v>1134</v>
      </c>
      <c r="B686" s="14" t="s">
        <v>10</v>
      </c>
      <c r="C686" s="15" t="s">
        <v>1135</v>
      </c>
      <c r="D686" s="16">
        <v>3</v>
      </c>
      <c r="E686" s="16">
        <v>1203.4100000000001</v>
      </c>
      <c r="F686" s="16">
        <f t="shared" si="296"/>
        <v>3610.23</v>
      </c>
      <c r="G686" s="16">
        <f t="shared" si="297"/>
        <v>3</v>
      </c>
      <c r="H686" s="54"/>
      <c r="I686" s="16">
        <f t="shared" si="298"/>
        <v>0</v>
      </c>
      <c r="J686" s="49" t="str">
        <f t="shared" si="286"/>
        <v/>
      </c>
      <c r="K686" s="53"/>
    </row>
    <row r="687" spans="1:11" x14ac:dyDescent="0.3">
      <c r="A687" s="13" t="s">
        <v>1136</v>
      </c>
      <c r="B687" s="14" t="s">
        <v>10</v>
      </c>
      <c r="C687" s="15" t="s">
        <v>1137</v>
      </c>
      <c r="D687" s="16">
        <v>12</v>
      </c>
      <c r="E687" s="16">
        <v>127.2</v>
      </c>
      <c r="F687" s="16">
        <f t="shared" si="296"/>
        <v>1526.4</v>
      </c>
      <c r="G687" s="16">
        <f t="shared" si="297"/>
        <v>12</v>
      </c>
      <c r="H687" s="54"/>
      <c r="I687" s="16">
        <f t="shared" si="298"/>
        <v>0</v>
      </c>
      <c r="J687" s="49" t="str">
        <f t="shared" si="286"/>
        <v/>
      </c>
      <c r="K687" s="53"/>
    </row>
    <row r="688" spans="1:11" ht="20.399999999999999" x14ac:dyDescent="0.3">
      <c r="A688" s="13" t="s">
        <v>1138</v>
      </c>
      <c r="B688" s="14" t="s">
        <v>10</v>
      </c>
      <c r="C688" s="15" t="s">
        <v>1139</v>
      </c>
      <c r="D688" s="16">
        <v>3</v>
      </c>
      <c r="E688" s="16">
        <v>838.46</v>
      </c>
      <c r="F688" s="16">
        <f t="shared" si="296"/>
        <v>2515.38</v>
      </c>
      <c r="G688" s="16">
        <f t="shared" si="297"/>
        <v>3</v>
      </c>
      <c r="H688" s="54"/>
      <c r="I688" s="16">
        <f t="shared" si="298"/>
        <v>0</v>
      </c>
      <c r="J688" s="49" t="str">
        <f t="shared" si="286"/>
        <v/>
      </c>
      <c r="K688" s="53"/>
    </row>
    <row r="689" spans="1:11" ht="20.399999999999999" x14ac:dyDescent="0.3">
      <c r="A689" s="13" t="s">
        <v>1140</v>
      </c>
      <c r="B689" s="14" t="s">
        <v>10</v>
      </c>
      <c r="C689" s="15" t="s">
        <v>1141</v>
      </c>
      <c r="D689" s="16">
        <v>3</v>
      </c>
      <c r="E689" s="16">
        <v>676.28</v>
      </c>
      <c r="F689" s="16">
        <f t="shared" si="296"/>
        <v>2028.84</v>
      </c>
      <c r="G689" s="16">
        <f t="shared" si="297"/>
        <v>3</v>
      </c>
      <c r="H689" s="54"/>
      <c r="I689" s="16">
        <f t="shared" si="298"/>
        <v>0</v>
      </c>
      <c r="J689" s="49" t="str">
        <f t="shared" si="286"/>
        <v/>
      </c>
      <c r="K689" s="53"/>
    </row>
    <row r="690" spans="1:11" ht="20.399999999999999" x14ac:dyDescent="0.3">
      <c r="A690" s="13" t="s">
        <v>1142</v>
      </c>
      <c r="B690" s="14" t="s">
        <v>10</v>
      </c>
      <c r="C690" s="15" t="s">
        <v>1143</v>
      </c>
      <c r="D690" s="16">
        <v>3</v>
      </c>
      <c r="E690" s="16">
        <v>227.9</v>
      </c>
      <c r="F690" s="16">
        <f t="shared" si="296"/>
        <v>683.7</v>
      </c>
      <c r="G690" s="16">
        <f t="shared" si="297"/>
        <v>3</v>
      </c>
      <c r="H690" s="54"/>
      <c r="I690" s="16">
        <f t="shared" si="298"/>
        <v>0</v>
      </c>
      <c r="J690" s="49" t="str">
        <f t="shared" si="286"/>
        <v/>
      </c>
      <c r="K690" s="53"/>
    </row>
    <row r="691" spans="1:11" ht="20.399999999999999" x14ac:dyDescent="0.3">
      <c r="A691" s="13" t="s">
        <v>1144</v>
      </c>
      <c r="B691" s="14" t="s">
        <v>10</v>
      </c>
      <c r="C691" s="15" t="s">
        <v>1145</v>
      </c>
      <c r="D691" s="16">
        <v>3</v>
      </c>
      <c r="E691" s="16">
        <v>795</v>
      </c>
      <c r="F691" s="16">
        <f t="shared" si="296"/>
        <v>2385</v>
      </c>
      <c r="G691" s="16">
        <f t="shared" si="297"/>
        <v>3</v>
      </c>
      <c r="H691" s="54"/>
      <c r="I691" s="16">
        <f t="shared" si="298"/>
        <v>0</v>
      </c>
      <c r="J691" s="49" t="str">
        <f t="shared" si="286"/>
        <v/>
      </c>
      <c r="K691" s="53"/>
    </row>
    <row r="692" spans="1:11" x14ac:dyDescent="0.3">
      <c r="A692" s="13" t="s">
        <v>1146</v>
      </c>
      <c r="B692" s="14" t="s">
        <v>10</v>
      </c>
      <c r="C692" s="15" t="s">
        <v>1147</v>
      </c>
      <c r="D692" s="16">
        <v>3</v>
      </c>
      <c r="E692" s="16">
        <v>1025.96</v>
      </c>
      <c r="F692" s="16">
        <f t="shared" si="296"/>
        <v>3077.88</v>
      </c>
      <c r="G692" s="16">
        <f t="shared" si="297"/>
        <v>3</v>
      </c>
      <c r="H692" s="54"/>
      <c r="I692" s="16">
        <f t="shared" si="298"/>
        <v>0</v>
      </c>
      <c r="J692" s="49" t="str">
        <f t="shared" si="286"/>
        <v/>
      </c>
      <c r="K692" s="53"/>
    </row>
    <row r="693" spans="1:11" ht="20.399999999999999" x14ac:dyDescent="0.3">
      <c r="A693" s="13" t="s">
        <v>1148</v>
      </c>
      <c r="B693" s="14" t="s">
        <v>10</v>
      </c>
      <c r="C693" s="15" t="s">
        <v>1149</v>
      </c>
      <c r="D693" s="16">
        <v>3</v>
      </c>
      <c r="E693" s="16">
        <v>905.66</v>
      </c>
      <c r="F693" s="16">
        <f t="shared" si="296"/>
        <v>2716.98</v>
      </c>
      <c r="G693" s="16">
        <f t="shared" si="297"/>
        <v>3</v>
      </c>
      <c r="H693" s="54"/>
      <c r="I693" s="16">
        <f t="shared" si="298"/>
        <v>0</v>
      </c>
      <c r="J693" s="49" t="str">
        <f t="shared" si="286"/>
        <v/>
      </c>
      <c r="K693" s="53"/>
    </row>
    <row r="694" spans="1:11" ht="20.399999999999999" x14ac:dyDescent="0.3">
      <c r="A694" s="13" t="s">
        <v>1150</v>
      </c>
      <c r="B694" s="14" t="s">
        <v>10</v>
      </c>
      <c r="C694" s="15" t="s">
        <v>1151</v>
      </c>
      <c r="D694" s="16">
        <v>3</v>
      </c>
      <c r="E694" s="16">
        <v>1414.08</v>
      </c>
      <c r="F694" s="16">
        <f t="shared" si="296"/>
        <v>4242.24</v>
      </c>
      <c r="G694" s="16">
        <f t="shared" si="297"/>
        <v>3</v>
      </c>
      <c r="H694" s="54"/>
      <c r="I694" s="16">
        <f t="shared" si="298"/>
        <v>0</v>
      </c>
      <c r="J694" s="49" t="str">
        <f t="shared" si="286"/>
        <v/>
      </c>
      <c r="K694" s="53"/>
    </row>
    <row r="695" spans="1:11" x14ac:dyDescent="0.3">
      <c r="A695" s="13" t="s">
        <v>1152</v>
      </c>
      <c r="B695" s="14" t="s">
        <v>10</v>
      </c>
      <c r="C695" s="15" t="s">
        <v>1153</v>
      </c>
      <c r="D695" s="16">
        <v>3</v>
      </c>
      <c r="E695" s="16">
        <v>633.30999999999995</v>
      </c>
      <c r="F695" s="16">
        <f t="shared" si="296"/>
        <v>1899.93</v>
      </c>
      <c r="G695" s="16">
        <f t="shared" si="297"/>
        <v>3</v>
      </c>
      <c r="H695" s="54"/>
      <c r="I695" s="16">
        <f t="shared" si="298"/>
        <v>0</v>
      </c>
      <c r="J695" s="49" t="str">
        <f t="shared" si="286"/>
        <v/>
      </c>
      <c r="K695" s="53"/>
    </row>
    <row r="696" spans="1:11" x14ac:dyDescent="0.3">
      <c r="A696" s="13" t="s">
        <v>1154</v>
      </c>
      <c r="B696" s="14" t="s">
        <v>10</v>
      </c>
      <c r="C696" s="15" t="s">
        <v>1155</v>
      </c>
      <c r="D696" s="16">
        <v>3</v>
      </c>
      <c r="E696" s="16">
        <v>411.96</v>
      </c>
      <c r="F696" s="16">
        <f t="shared" si="296"/>
        <v>1235.8800000000001</v>
      </c>
      <c r="G696" s="16">
        <f t="shared" si="297"/>
        <v>3</v>
      </c>
      <c r="H696" s="54"/>
      <c r="I696" s="16">
        <f t="shared" si="298"/>
        <v>0</v>
      </c>
      <c r="J696" s="49" t="str">
        <f t="shared" si="286"/>
        <v/>
      </c>
      <c r="K696" s="53"/>
    </row>
    <row r="697" spans="1:11" x14ac:dyDescent="0.3">
      <c r="A697" s="13" t="s">
        <v>1156</v>
      </c>
      <c r="B697" s="14" t="s">
        <v>10</v>
      </c>
      <c r="C697" s="15" t="s">
        <v>1157</v>
      </c>
      <c r="D697" s="16">
        <v>3</v>
      </c>
      <c r="E697" s="16">
        <v>823.44</v>
      </c>
      <c r="F697" s="16">
        <f t="shared" si="296"/>
        <v>2470.3200000000002</v>
      </c>
      <c r="G697" s="16">
        <f t="shared" si="297"/>
        <v>3</v>
      </c>
      <c r="H697" s="54"/>
      <c r="I697" s="16">
        <f t="shared" si="298"/>
        <v>0</v>
      </c>
      <c r="J697" s="49" t="str">
        <f t="shared" si="286"/>
        <v/>
      </c>
      <c r="K697" s="53"/>
    </row>
    <row r="698" spans="1:11" x14ac:dyDescent="0.3">
      <c r="A698" s="13" t="s">
        <v>1158</v>
      </c>
      <c r="B698" s="14" t="s">
        <v>10</v>
      </c>
      <c r="C698" s="15" t="s">
        <v>1159</v>
      </c>
      <c r="D698" s="16">
        <v>3</v>
      </c>
      <c r="E698" s="16">
        <v>1548.34</v>
      </c>
      <c r="F698" s="16">
        <f t="shared" si="296"/>
        <v>4645.0200000000004</v>
      </c>
      <c r="G698" s="16">
        <f t="shared" si="297"/>
        <v>3</v>
      </c>
      <c r="H698" s="54"/>
      <c r="I698" s="16">
        <f t="shared" si="298"/>
        <v>0</v>
      </c>
      <c r="J698" s="49" t="str">
        <f t="shared" si="286"/>
        <v/>
      </c>
      <c r="K698" s="53"/>
    </row>
    <row r="699" spans="1:11" ht="20.399999999999999" x14ac:dyDescent="0.3">
      <c r="A699" s="13" t="s">
        <v>1160</v>
      </c>
      <c r="B699" s="14" t="s">
        <v>10</v>
      </c>
      <c r="C699" s="15" t="s">
        <v>1161</v>
      </c>
      <c r="D699" s="16">
        <v>3</v>
      </c>
      <c r="E699" s="16">
        <v>13207.74</v>
      </c>
      <c r="F699" s="16">
        <f t="shared" si="296"/>
        <v>39623.22</v>
      </c>
      <c r="G699" s="16">
        <f t="shared" si="297"/>
        <v>3</v>
      </c>
      <c r="H699" s="54"/>
      <c r="I699" s="16">
        <f t="shared" si="298"/>
        <v>0</v>
      </c>
      <c r="J699" s="49" t="str">
        <f t="shared" si="286"/>
        <v/>
      </c>
      <c r="K699" s="53"/>
    </row>
    <row r="700" spans="1:11" x14ac:dyDescent="0.3">
      <c r="A700" s="13" t="s">
        <v>1162</v>
      </c>
      <c r="B700" s="14" t="s">
        <v>10</v>
      </c>
      <c r="C700" s="15" t="s">
        <v>1163</v>
      </c>
      <c r="D700" s="16">
        <v>3</v>
      </c>
      <c r="E700" s="16">
        <v>2250.6799999999998</v>
      </c>
      <c r="F700" s="16">
        <f t="shared" si="296"/>
        <v>6752.04</v>
      </c>
      <c r="G700" s="16">
        <f t="shared" si="297"/>
        <v>3</v>
      </c>
      <c r="H700" s="54"/>
      <c r="I700" s="16">
        <f t="shared" si="298"/>
        <v>0</v>
      </c>
      <c r="J700" s="49" t="str">
        <f t="shared" si="286"/>
        <v/>
      </c>
      <c r="K700" s="53"/>
    </row>
    <row r="701" spans="1:11" x14ac:dyDescent="0.3">
      <c r="A701" s="13" t="s">
        <v>1164</v>
      </c>
      <c r="B701" s="14" t="s">
        <v>10</v>
      </c>
      <c r="C701" s="15" t="s">
        <v>1165</v>
      </c>
      <c r="D701" s="16">
        <v>12</v>
      </c>
      <c r="E701" s="16">
        <v>731.4</v>
      </c>
      <c r="F701" s="16">
        <f t="shared" si="296"/>
        <v>8776.7999999999993</v>
      </c>
      <c r="G701" s="16">
        <f t="shared" si="297"/>
        <v>12</v>
      </c>
      <c r="H701" s="54"/>
      <c r="I701" s="16">
        <f t="shared" si="298"/>
        <v>0</v>
      </c>
      <c r="J701" s="49" t="str">
        <f t="shared" si="286"/>
        <v/>
      </c>
      <c r="K701" s="53"/>
    </row>
    <row r="702" spans="1:11" ht="20.399999999999999" x14ac:dyDescent="0.3">
      <c r="A702" s="13" t="s">
        <v>1166</v>
      </c>
      <c r="B702" s="14" t="s">
        <v>10</v>
      </c>
      <c r="C702" s="15" t="s">
        <v>1116</v>
      </c>
      <c r="D702" s="16">
        <v>3</v>
      </c>
      <c r="E702" s="16">
        <v>985.55</v>
      </c>
      <c r="F702" s="16">
        <f t="shared" si="296"/>
        <v>2956.65</v>
      </c>
      <c r="G702" s="16">
        <f t="shared" si="297"/>
        <v>3</v>
      </c>
      <c r="H702" s="54"/>
      <c r="I702" s="16">
        <f t="shared" si="298"/>
        <v>0</v>
      </c>
      <c r="J702" s="49" t="str">
        <f t="shared" si="286"/>
        <v/>
      </c>
      <c r="K702" s="53"/>
    </row>
    <row r="703" spans="1:11" ht="20.399999999999999" x14ac:dyDescent="0.3">
      <c r="A703" s="13" t="s">
        <v>1167</v>
      </c>
      <c r="B703" s="14" t="s">
        <v>10</v>
      </c>
      <c r="C703" s="15" t="s">
        <v>1118</v>
      </c>
      <c r="D703" s="16">
        <v>3</v>
      </c>
      <c r="E703" s="16">
        <v>265</v>
      </c>
      <c r="F703" s="16">
        <f t="shared" si="296"/>
        <v>795</v>
      </c>
      <c r="G703" s="16">
        <f t="shared" si="297"/>
        <v>3</v>
      </c>
      <c r="H703" s="54"/>
      <c r="I703" s="16">
        <f t="shared" si="298"/>
        <v>0</v>
      </c>
      <c r="J703" s="49" t="str">
        <f t="shared" si="286"/>
        <v/>
      </c>
      <c r="K703" s="53"/>
    </row>
    <row r="704" spans="1:11" x14ac:dyDescent="0.3">
      <c r="A704" s="17"/>
      <c r="B704" s="17"/>
      <c r="C704" s="18" t="s">
        <v>1168</v>
      </c>
      <c r="D704" s="16">
        <v>1</v>
      </c>
      <c r="E704" s="19">
        <f>SUM(F679:F703)</f>
        <v>105998.49</v>
      </c>
      <c r="F704" s="19">
        <f t="shared" si="296"/>
        <v>105998.49</v>
      </c>
      <c r="G704" s="16">
        <f t="shared" si="297"/>
        <v>1</v>
      </c>
      <c r="H704" s="19">
        <f>SUM(I679:I703)</f>
        <v>0</v>
      </c>
      <c r="I704" s="19">
        <f t="shared" si="298"/>
        <v>0</v>
      </c>
      <c r="J704" s="49" t="str">
        <f t="shared" si="286"/>
        <v/>
      </c>
      <c r="K704" s="53"/>
    </row>
    <row r="705" spans="1:11" x14ac:dyDescent="0.3">
      <c r="A705" s="20" t="s">
        <v>1169</v>
      </c>
      <c r="B705" s="20" t="s">
        <v>5</v>
      </c>
      <c r="C705" s="21" t="s">
        <v>1170</v>
      </c>
      <c r="D705" s="22">
        <f t="shared" ref="D705:I705" si="299">D710</f>
        <v>1</v>
      </c>
      <c r="E705" s="22">
        <f t="shared" si="299"/>
        <v>3486.9</v>
      </c>
      <c r="F705" s="22">
        <f t="shared" si="299"/>
        <v>3486.9</v>
      </c>
      <c r="G705" s="22">
        <f t="shared" si="299"/>
        <v>1</v>
      </c>
      <c r="H705" s="22">
        <f t="shared" si="299"/>
        <v>0</v>
      </c>
      <c r="I705" s="22">
        <f t="shared" si="299"/>
        <v>0</v>
      </c>
      <c r="J705" s="49" t="str">
        <f t="shared" si="286"/>
        <v/>
      </c>
      <c r="K705" s="53"/>
    </row>
    <row r="706" spans="1:11" ht="20.399999999999999" x14ac:dyDescent="0.3">
      <c r="A706" s="13" t="s">
        <v>1171</v>
      </c>
      <c r="B706" s="14" t="s">
        <v>10</v>
      </c>
      <c r="C706" s="15" t="s">
        <v>1112</v>
      </c>
      <c r="D706" s="16">
        <v>2</v>
      </c>
      <c r="E706" s="16">
        <v>265</v>
      </c>
      <c r="F706" s="16">
        <f t="shared" ref="F706:F712" si="300">ROUND(D706*E706,2)</f>
        <v>530</v>
      </c>
      <c r="G706" s="16">
        <f t="shared" ref="G706:G710" si="301">D706</f>
        <v>2</v>
      </c>
      <c r="H706" s="54"/>
      <c r="I706" s="16">
        <f t="shared" ref="I706:I712" si="302">ROUND(G706*H706,2)</f>
        <v>0</v>
      </c>
      <c r="J706" s="49" t="str">
        <f t="shared" si="286"/>
        <v/>
      </c>
      <c r="K706" s="53"/>
    </row>
    <row r="707" spans="1:11" ht="20.399999999999999" x14ac:dyDescent="0.3">
      <c r="A707" s="13" t="s">
        <v>1172</v>
      </c>
      <c r="B707" s="14" t="s">
        <v>10</v>
      </c>
      <c r="C707" s="15" t="s">
        <v>1114</v>
      </c>
      <c r="D707" s="16">
        <v>2</v>
      </c>
      <c r="E707" s="16">
        <v>227.9</v>
      </c>
      <c r="F707" s="16">
        <f t="shared" si="300"/>
        <v>455.8</v>
      </c>
      <c r="G707" s="16">
        <f t="shared" si="301"/>
        <v>2</v>
      </c>
      <c r="H707" s="54"/>
      <c r="I707" s="16">
        <f t="shared" si="302"/>
        <v>0</v>
      </c>
      <c r="J707" s="49" t="str">
        <f t="shared" si="286"/>
        <v/>
      </c>
      <c r="K707" s="53"/>
    </row>
    <row r="708" spans="1:11" ht="20.399999999999999" x14ac:dyDescent="0.3">
      <c r="A708" s="13" t="s">
        <v>1173</v>
      </c>
      <c r="B708" s="14" t="s">
        <v>10</v>
      </c>
      <c r="C708" s="15" t="s">
        <v>1116</v>
      </c>
      <c r="D708" s="16">
        <v>2</v>
      </c>
      <c r="E708" s="16">
        <v>985.55</v>
      </c>
      <c r="F708" s="16">
        <f t="shared" si="300"/>
        <v>1971.1</v>
      </c>
      <c r="G708" s="16">
        <f t="shared" si="301"/>
        <v>2</v>
      </c>
      <c r="H708" s="54"/>
      <c r="I708" s="16">
        <f t="shared" si="302"/>
        <v>0</v>
      </c>
      <c r="J708" s="49" t="str">
        <f t="shared" si="286"/>
        <v/>
      </c>
      <c r="K708" s="53"/>
    </row>
    <row r="709" spans="1:11" ht="20.399999999999999" x14ac:dyDescent="0.3">
      <c r="A709" s="13" t="s">
        <v>1174</v>
      </c>
      <c r="B709" s="14" t="s">
        <v>10</v>
      </c>
      <c r="C709" s="15" t="s">
        <v>1118</v>
      </c>
      <c r="D709" s="16">
        <v>2</v>
      </c>
      <c r="E709" s="16">
        <v>265</v>
      </c>
      <c r="F709" s="16">
        <f t="shared" si="300"/>
        <v>530</v>
      </c>
      <c r="G709" s="16">
        <f t="shared" si="301"/>
        <v>2</v>
      </c>
      <c r="H709" s="54"/>
      <c r="I709" s="16">
        <f t="shared" si="302"/>
        <v>0</v>
      </c>
      <c r="J709" s="49" t="str">
        <f t="shared" ref="J709:J766" si="303">IF(AND(H709&lt;&gt;"",H709&gt;E709),"VALOR MAYOR DEL PERMITIDO","")</f>
        <v/>
      </c>
      <c r="K709" s="53"/>
    </row>
    <row r="710" spans="1:11" x14ac:dyDescent="0.3">
      <c r="A710" s="17"/>
      <c r="B710" s="17"/>
      <c r="C710" s="18" t="s">
        <v>1175</v>
      </c>
      <c r="D710" s="16">
        <v>1</v>
      </c>
      <c r="E710" s="19">
        <f>SUM(F706:F709)</f>
        <v>3486.9</v>
      </c>
      <c r="F710" s="19">
        <f t="shared" si="300"/>
        <v>3486.9</v>
      </c>
      <c r="G710" s="16">
        <f t="shared" si="301"/>
        <v>1</v>
      </c>
      <c r="H710" s="19">
        <f>SUM(I706:I709)</f>
        <v>0</v>
      </c>
      <c r="I710" s="19">
        <f t="shared" si="302"/>
        <v>0</v>
      </c>
      <c r="J710" s="49" t="str">
        <f t="shared" si="303"/>
        <v/>
      </c>
      <c r="K710" s="53"/>
    </row>
    <row r="711" spans="1:11" x14ac:dyDescent="0.3">
      <c r="A711" s="17"/>
      <c r="B711" s="17"/>
      <c r="C711" s="18" t="s">
        <v>1176</v>
      </c>
      <c r="D711" s="16">
        <v>1</v>
      </c>
      <c r="E711" s="19">
        <f>F672+F678+F705</f>
        <v>111228.84</v>
      </c>
      <c r="F711" s="19">
        <f t="shared" si="300"/>
        <v>111228.84</v>
      </c>
      <c r="G711" s="16">
        <f t="shared" ref="G711" si="304">D711</f>
        <v>1</v>
      </c>
      <c r="H711" s="19">
        <f>I672+I678+I705</f>
        <v>0</v>
      </c>
      <c r="I711" s="19">
        <f t="shared" si="302"/>
        <v>0</v>
      </c>
      <c r="J711" s="49" t="str">
        <f t="shared" si="303"/>
        <v/>
      </c>
      <c r="K711" s="53"/>
    </row>
    <row r="712" spans="1:11" x14ac:dyDescent="0.3">
      <c r="A712" s="17"/>
      <c r="B712" s="17"/>
      <c r="C712" s="18" t="s">
        <v>1177</v>
      </c>
      <c r="D712" s="29">
        <v>1</v>
      </c>
      <c r="E712" s="19">
        <f>F671</f>
        <v>111228.84</v>
      </c>
      <c r="F712" s="19">
        <f t="shared" si="300"/>
        <v>111228.84</v>
      </c>
      <c r="G712" s="29">
        <v>1</v>
      </c>
      <c r="H712" s="19">
        <f>I671</f>
        <v>0</v>
      </c>
      <c r="I712" s="19">
        <f t="shared" si="302"/>
        <v>0</v>
      </c>
      <c r="J712" s="49" t="str">
        <f t="shared" si="303"/>
        <v/>
      </c>
      <c r="K712" s="53"/>
    </row>
    <row r="713" spans="1:11" x14ac:dyDescent="0.3">
      <c r="A713" s="6" t="s">
        <v>1178</v>
      </c>
      <c r="B713" s="6" t="s">
        <v>5</v>
      </c>
      <c r="C713" s="7" t="s">
        <v>1179</v>
      </c>
      <c r="D713" s="8">
        <f t="shared" ref="D713:I713" si="305">D755</f>
        <v>1</v>
      </c>
      <c r="E713" s="9">
        <f t="shared" si="305"/>
        <v>116911.29</v>
      </c>
      <c r="F713" s="9">
        <f t="shared" si="305"/>
        <v>116911.29</v>
      </c>
      <c r="G713" s="8">
        <f t="shared" si="305"/>
        <v>1</v>
      </c>
      <c r="H713" s="9">
        <f t="shared" si="305"/>
        <v>0</v>
      </c>
      <c r="I713" s="9">
        <f t="shared" si="305"/>
        <v>0</v>
      </c>
      <c r="J713" s="49" t="str">
        <f t="shared" si="303"/>
        <v/>
      </c>
      <c r="K713" s="53"/>
    </row>
    <row r="714" spans="1:11" x14ac:dyDescent="0.3">
      <c r="A714" s="10" t="s">
        <v>1180</v>
      </c>
      <c r="B714" s="10" t="s">
        <v>5</v>
      </c>
      <c r="C714" s="11" t="s">
        <v>1181</v>
      </c>
      <c r="D714" s="12">
        <f t="shared" ref="D714:I714" si="306">D720</f>
        <v>1</v>
      </c>
      <c r="E714" s="12">
        <f t="shared" si="306"/>
        <v>7609.21</v>
      </c>
      <c r="F714" s="12">
        <f t="shared" si="306"/>
        <v>7609.21</v>
      </c>
      <c r="G714" s="12">
        <f t="shared" si="306"/>
        <v>1</v>
      </c>
      <c r="H714" s="12">
        <f t="shared" si="306"/>
        <v>0</v>
      </c>
      <c r="I714" s="12">
        <f t="shared" si="306"/>
        <v>0</v>
      </c>
      <c r="J714" s="49" t="str">
        <f t="shared" si="303"/>
        <v/>
      </c>
      <c r="K714" s="53"/>
    </row>
    <row r="715" spans="1:11" x14ac:dyDescent="0.3">
      <c r="A715" s="13" t="s">
        <v>1182</v>
      </c>
      <c r="B715" s="14" t="s">
        <v>10</v>
      </c>
      <c r="C715" s="15" t="s">
        <v>1183</v>
      </c>
      <c r="D715" s="16">
        <v>2</v>
      </c>
      <c r="E715" s="16">
        <v>612.12</v>
      </c>
      <c r="F715" s="16">
        <f t="shared" ref="F715:F720" si="307">ROUND(D715*E715,2)</f>
        <v>1224.24</v>
      </c>
      <c r="G715" s="16">
        <f t="shared" ref="G715:G720" si="308">D715</f>
        <v>2</v>
      </c>
      <c r="H715" s="54"/>
      <c r="I715" s="16">
        <f t="shared" ref="I715:I720" si="309">ROUND(G715*H715,2)</f>
        <v>0</v>
      </c>
      <c r="J715" s="49" t="str">
        <f t="shared" si="303"/>
        <v/>
      </c>
      <c r="K715" s="53"/>
    </row>
    <row r="716" spans="1:11" ht="20.399999999999999" x14ac:dyDescent="0.3">
      <c r="A716" s="13" t="s">
        <v>1184</v>
      </c>
      <c r="B716" s="14" t="s">
        <v>10</v>
      </c>
      <c r="C716" s="15" t="s">
        <v>1185</v>
      </c>
      <c r="D716" s="16">
        <v>3</v>
      </c>
      <c r="E716" s="16">
        <v>814.41</v>
      </c>
      <c r="F716" s="16">
        <f t="shared" si="307"/>
        <v>2443.23</v>
      </c>
      <c r="G716" s="16">
        <f t="shared" si="308"/>
        <v>3</v>
      </c>
      <c r="H716" s="54"/>
      <c r="I716" s="16">
        <f t="shared" si="309"/>
        <v>0</v>
      </c>
      <c r="J716" s="49" t="str">
        <f t="shared" si="303"/>
        <v/>
      </c>
      <c r="K716" s="53"/>
    </row>
    <row r="717" spans="1:11" ht="20.399999999999999" x14ac:dyDescent="0.3">
      <c r="A717" s="13" t="s">
        <v>1186</v>
      </c>
      <c r="B717" s="14" t="s">
        <v>10</v>
      </c>
      <c r="C717" s="15" t="s">
        <v>1187</v>
      </c>
      <c r="D717" s="16">
        <v>4</v>
      </c>
      <c r="E717" s="16">
        <v>122.37</v>
      </c>
      <c r="F717" s="16">
        <f t="shared" si="307"/>
        <v>489.48</v>
      </c>
      <c r="G717" s="16">
        <f t="shared" si="308"/>
        <v>4</v>
      </c>
      <c r="H717" s="54"/>
      <c r="I717" s="16">
        <f t="shared" si="309"/>
        <v>0</v>
      </c>
      <c r="J717" s="49" t="str">
        <f t="shared" si="303"/>
        <v/>
      </c>
      <c r="K717" s="53"/>
    </row>
    <row r="718" spans="1:11" x14ac:dyDescent="0.3">
      <c r="A718" s="13" t="s">
        <v>1188</v>
      </c>
      <c r="B718" s="14" t="s">
        <v>10</v>
      </c>
      <c r="C718" s="15" t="s">
        <v>1189</v>
      </c>
      <c r="D718" s="16">
        <v>2</v>
      </c>
      <c r="E718" s="16">
        <v>1283.83</v>
      </c>
      <c r="F718" s="16">
        <f t="shared" si="307"/>
        <v>2567.66</v>
      </c>
      <c r="G718" s="16">
        <f t="shared" si="308"/>
        <v>2</v>
      </c>
      <c r="H718" s="54"/>
      <c r="I718" s="16">
        <f t="shared" si="309"/>
        <v>0</v>
      </c>
      <c r="J718" s="49" t="str">
        <f t="shared" si="303"/>
        <v/>
      </c>
      <c r="K718" s="53"/>
    </row>
    <row r="719" spans="1:11" ht="20.399999999999999" x14ac:dyDescent="0.3">
      <c r="A719" s="13" t="s">
        <v>1190</v>
      </c>
      <c r="B719" s="14" t="s">
        <v>10</v>
      </c>
      <c r="C719" s="15" t="s">
        <v>1191</v>
      </c>
      <c r="D719" s="16">
        <v>2</v>
      </c>
      <c r="E719" s="16">
        <v>442.3</v>
      </c>
      <c r="F719" s="16">
        <f t="shared" si="307"/>
        <v>884.6</v>
      </c>
      <c r="G719" s="16">
        <f t="shared" si="308"/>
        <v>2</v>
      </c>
      <c r="H719" s="54"/>
      <c r="I719" s="16">
        <f t="shared" si="309"/>
        <v>0</v>
      </c>
      <c r="J719" s="49" t="str">
        <f t="shared" si="303"/>
        <v/>
      </c>
      <c r="K719" s="53"/>
    </row>
    <row r="720" spans="1:11" x14ac:dyDescent="0.3">
      <c r="A720" s="17"/>
      <c r="B720" s="17"/>
      <c r="C720" s="18" t="s">
        <v>1192</v>
      </c>
      <c r="D720" s="16">
        <v>1</v>
      </c>
      <c r="E720" s="19">
        <f>SUM(F715:F719)</f>
        <v>7609.21</v>
      </c>
      <c r="F720" s="19">
        <f t="shared" si="307"/>
        <v>7609.21</v>
      </c>
      <c r="G720" s="16">
        <f t="shared" si="308"/>
        <v>1</v>
      </c>
      <c r="H720" s="19">
        <f>SUM(I715:I719)</f>
        <v>0</v>
      </c>
      <c r="I720" s="19">
        <f t="shared" si="309"/>
        <v>0</v>
      </c>
      <c r="J720" s="49" t="str">
        <f t="shared" si="303"/>
        <v/>
      </c>
      <c r="K720" s="53"/>
    </row>
    <row r="721" spans="1:11" x14ac:dyDescent="0.3">
      <c r="A721" s="10" t="s">
        <v>1193</v>
      </c>
      <c r="B721" s="10" t="s">
        <v>5</v>
      </c>
      <c r="C721" s="11" t="s">
        <v>1194</v>
      </c>
      <c r="D721" s="12">
        <f t="shared" ref="D721:I721" si="310">D725</f>
        <v>1</v>
      </c>
      <c r="E721" s="12">
        <f t="shared" si="310"/>
        <v>5001.2</v>
      </c>
      <c r="F721" s="12">
        <f t="shared" si="310"/>
        <v>5001.2</v>
      </c>
      <c r="G721" s="12">
        <f t="shared" si="310"/>
        <v>1</v>
      </c>
      <c r="H721" s="12">
        <f t="shared" si="310"/>
        <v>0</v>
      </c>
      <c r="I721" s="12">
        <f t="shared" si="310"/>
        <v>0</v>
      </c>
      <c r="J721" s="49" t="str">
        <f t="shared" si="303"/>
        <v/>
      </c>
      <c r="K721" s="53"/>
    </row>
    <row r="722" spans="1:11" x14ac:dyDescent="0.3">
      <c r="A722" s="13" t="s">
        <v>1195</v>
      </c>
      <c r="B722" s="14" t="s">
        <v>10</v>
      </c>
      <c r="C722" s="15" t="s">
        <v>1196</v>
      </c>
      <c r="D722" s="16">
        <v>4</v>
      </c>
      <c r="E722" s="16">
        <v>797.1</v>
      </c>
      <c r="F722" s="16">
        <f>ROUND(D722*E722,2)</f>
        <v>3188.4</v>
      </c>
      <c r="G722" s="16">
        <f t="shared" ref="G722:G725" si="311">D722</f>
        <v>4</v>
      </c>
      <c r="H722" s="54"/>
      <c r="I722" s="16">
        <f>ROUND(G722*H722,2)</f>
        <v>0</v>
      </c>
      <c r="J722" s="49" t="str">
        <f t="shared" si="303"/>
        <v/>
      </c>
      <c r="K722" s="53"/>
    </row>
    <row r="723" spans="1:11" x14ac:dyDescent="0.3">
      <c r="A723" s="13" t="s">
        <v>1197</v>
      </c>
      <c r="B723" s="14" t="s">
        <v>10</v>
      </c>
      <c r="C723" s="15" t="s">
        <v>1198</v>
      </c>
      <c r="D723" s="16">
        <v>40</v>
      </c>
      <c r="E723" s="16">
        <v>20.89</v>
      </c>
      <c r="F723" s="16">
        <f>ROUND(D723*E723,2)</f>
        <v>835.6</v>
      </c>
      <c r="G723" s="16">
        <f t="shared" si="311"/>
        <v>40</v>
      </c>
      <c r="H723" s="54"/>
      <c r="I723" s="16">
        <f>ROUND(G723*H723,2)</f>
        <v>0</v>
      </c>
      <c r="J723" s="49" t="str">
        <f t="shared" si="303"/>
        <v/>
      </c>
      <c r="K723" s="53"/>
    </row>
    <row r="724" spans="1:11" x14ac:dyDescent="0.3">
      <c r="A724" s="13" t="s">
        <v>1199</v>
      </c>
      <c r="B724" s="14" t="s">
        <v>10</v>
      </c>
      <c r="C724" s="15" t="s">
        <v>1200</v>
      </c>
      <c r="D724" s="16">
        <v>40</v>
      </c>
      <c r="E724" s="16">
        <v>24.43</v>
      </c>
      <c r="F724" s="16">
        <f>ROUND(D724*E724,2)</f>
        <v>977.2</v>
      </c>
      <c r="G724" s="16">
        <f t="shared" si="311"/>
        <v>40</v>
      </c>
      <c r="H724" s="54"/>
      <c r="I724" s="16">
        <f>ROUND(G724*H724,2)</f>
        <v>0</v>
      </c>
      <c r="J724" s="49" t="str">
        <f t="shared" si="303"/>
        <v/>
      </c>
      <c r="K724" s="53"/>
    </row>
    <row r="725" spans="1:11" x14ac:dyDescent="0.3">
      <c r="A725" s="17"/>
      <c r="B725" s="17"/>
      <c r="C725" s="18" t="s">
        <v>1201</v>
      </c>
      <c r="D725" s="16">
        <v>1</v>
      </c>
      <c r="E725" s="19">
        <f>SUM(F722:F724)</f>
        <v>5001.2</v>
      </c>
      <c r="F725" s="19">
        <f>ROUND(D725*E725,2)</f>
        <v>5001.2</v>
      </c>
      <c r="G725" s="16">
        <f t="shared" si="311"/>
        <v>1</v>
      </c>
      <c r="H725" s="19">
        <f>SUM(I722:I724)</f>
        <v>0</v>
      </c>
      <c r="I725" s="19">
        <f>ROUND(G725*H725,2)</f>
        <v>0</v>
      </c>
      <c r="J725" s="49" t="str">
        <f t="shared" si="303"/>
        <v/>
      </c>
      <c r="K725" s="53"/>
    </row>
    <row r="726" spans="1:11" ht="20.399999999999999" x14ac:dyDescent="0.3">
      <c r="A726" s="10" t="s">
        <v>1202</v>
      </c>
      <c r="B726" s="10" t="s">
        <v>5</v>
      </c>
      <c r="C726" s="11" t="s">
        <v>1203</v>
      </c>
      <c r="D726" s="12">
        <f t="shared" ref="D726:I726" si="312">D730</f>
        <v>1</v>
      </c>
      <c r="E726" s="12">
        <f t="shared" si="312"/>
        <v>33842.75</v>
      </c>
      <c r="F726" s="12">
        <f t="shared" si="312"/>
        <v>33842.75</v>
      </c>
      <c r="G726" s="12">
        <f t="shared" si="312"/>
        <v>1</v>
      </c>
      <c r="H726" s="12">
        <f t="shared" si="312"/>
        <v>0</v>
      </c>
      <c r="I726" s="12">
        <f t="shared" si="312"/>
        <v>0</v>
      </c>
      <c r="J726" s="49" t="str">
        <f t="shared" si="303"/>
        <v/>
      </c>
      <c r="K726" s="53"/>
    </row>
    <row r="727" spans="1:11" x14ac:dyDescent="0.3">
      <c r="A727" s="13" t="s">
        <v>1204</v>
      </c>
      <c r="B727" s="14" t="s">
        <v>10</v>
      </c>
      <c r="C727" s="15" t="s">
        <v>1205</v>
      </c>
      <c r="D727" s="16">
        <v>35</v>
      </c>
      <c r="E727" s="16">
        <v>549.20000000000005</v>
      </c>
      <c r="F727" s="16">
        <f>ROUND(D727*E727,2)</f>
        <v>19222</v>
      </c>
      <c r="G727" s="16">
        <f t="shared" ref="G727:G730" si="313">D727</f>
        <v>35</v>
      </c>
      <c r="H727" s="54"/>
      <c r="I727" s="16">
        <f>ROUND(G727*H727,2)</f>
        <v>0</v>
      </c>
      <c r="J727" s="49" t="str">
        <f t="shared" si="303"/>
        <v/>
      </c>
      <c r="K727" s="53"/>
    </row>
    <row r="728" spans="1:11" x14ac:dyDescent="0.3">
      <c r="A728" s="13" t="s">
        <v>1206</v>
      </c>
      <c r="B728" s="14" t="s">
        <v>10</v>
      </c>
      <c r="C728" s="15" t="s">
        <v>1207</v>
      </c>
      <c r="D728" s="16">
        <v>35</v>
      </c>
      <c r="E728" s="16">
        <v>227.95</v>
      </c>
      <c r="F728" s="16">
        <f>ROUND(D728*E728,2)</f>
        <v>7978.25</v>
      </c>
      <c r="G728" s="16">
        <f t="shared" si="313"/>
        <v>35</v>
      </c>
      <c r="H728" s="54"/>
      <c r="I728" s="16">
        <f>ROUND(G728*H728,2)</f>
        <v>0</v>
      </c>
      <c r="J728" s="49" t="str">
        <f t="shared" si="303"/>
        <v/>
      </c>
      <c r="K728" s="53"/>
    </row>
    <row r="729" spans="1:11" x14ac:dyDescent="0.3">
      <c r="A729" s="13" t="s">
        <v>1208</v>
      </c>
      <c r="B729" s="14" t="s">
        <v>10</v>
      </c>
      <c r="C729" s="15" t="s">
        <v>1209</v>
      </c>
      <c r="D729" s="16">
        <v>10</v>
      </c>
      <c r="E729" s="16">
        <v>664.25</v>
      </c>
      <c r="F729" s="16">
        <f>ROUND(D729*E729,2)</f>
        <v>6642.5</v>
      </c>
      <c r="G729" s="16">
        <f t="shared" si="313"/>
        <v>10</v>
      </c>
      <c r="H729" s="54"/>
      <c r="I729" s="16">
        <f>ROUND(G729*H729,2)</f>
        <v>0</v>
      </c>
      <c r="J729" s="49" t="str">
        <f t="shared" si="303"/>
        <v/>
      </c>
      <c r="K729" s="53"/>
    </row>
    <row r="730" spans="1:11" x14ac:dyDescent="0.3">
      <c r="A730" s="17"/>
      <c r="B730" s="17"/>
      <c r="C730" s="18" t="s">
        <v>1210</v>
      </c>
      <c r="D730" s="16">
        <v>1</v>
      </c>
      <c r="E730" s="19">
        <f>SUM(F727:F729)</f>
        <v>33842.75</v>
      </c>
      <c r="F730" s="19">
        <f>ROUND(D730*E730,2)</f>
        <v>33842.75</v>
      </c>
      <c r="G730" s="16">
        <f t="shared" si="313"/>
        <v>1</v>
      </c>
      <c r="H730" s="19">
        <f>SUM(I727:I729)</f>
        <v>0</v>
      </c>
      <c r="I730" s="19">
        <f>ROUND(G730*H730,2)</f>
        <v>0</v>
      </c>
      <c r="J730" s="49" t="str">
        <f t="shared" si="303"/>
        <v/>
      </c>
      <c r="K730" s="53"/>
    </row>
    <row r="731" spans="1:11" x14ac:dyDescent="0.3">
      <c r="A731" s="10" t="s">
        <v>1211</v>
      </c>
      <c r="B731" s="10" t="s">
        <v>5</v>
      </c>
      <c r="C731" s="11" t="s">
        <v>1212</v>
      </c>
      <c r="D731" s="12">
        <f t="shared" ref="D731:I731" si="314">D743</f>
        <v>1</v>
      </c>
      <c r="E731" s="12">
        <f t="shared" si="314"/>
        <v>57229.56</v>
      </c>
      <c r="F731" s="12">
        <f t="shared" si="314"/>
        <v>57229.56</v>
      </c>
      <c r="G731" s="12">
        <f t="shared" si="314"/>
        <v>1</v>
      </c>
      <c r="H731" s="12">
        <f t="shared" si="314"/>
        <v>0</v>
      </c>
      <c r="I731" s="12">
        <f t="shared" si="314"/>
        <v>0</v>
      </c>
      <c r="J731" s="49" t="str">
        <f t="shared" si="303"/>
        <v/>
      </c>
      <c r="K731" s="53"/>
    </row>
    <row r="732" spans="1:11" ht="20.399999999999999" x14ac:dyDescent="0.3">
      <c r="A732" s="13" t="s">
        <v>1213</v>
      </c>
      <c r="B732" s="14" t="s">
        <v>10</v>
      </c>
      <c r="C732" s="15" t="s">
        <v>1214</v>
      </c>
      <c r="D732" s="16">
        <v>469</v>
      </c>
      <c r="E732" s="16">
        <v>34.69</v>
      </c>
      <c r="F732" s="16">
        <f t="shared" ref="F732:F743" si="315">ROUND(D732*E732,2)</f>
        <v>16269.61</v>
      </c>
      <c r="G732" s="16">
        <f t="shared" ref="G732:G743" si="316">D732</f>
        <v>469</v>
      </c>
      <c r="H732" s="54"/>
      <c r="I732" s="16">
        <f t="shared" ref="I732:I743" si="317">ROUND(G732*H732,2)</f>
        <v>0</v>
      </c>
      <c r="J732" s="49" t="str">
        <f t="shared" si="303"/>
        <v/>
      </c>
      <c r="K732" s="53"/>
    </row>
    <row r="733" spans="1:11" ht="20.399999999999999" x14ac:dyDescent="0.3">
      <c r="A733" s="13" t="s">
        <v>1215</v>
      </c>
      <c r="B733" s="14" t="s">
        <v>10</v>
      </c>
      <c r="C733" s="15" t="s">
        <v>1216</v>
      </c>
      <c r="D733" s="16">
        <v>80</v>
      </c>
      <c r="E733" s="16">
        <v>53.51</v>
      </c>
      <c r="F733" s="16">
        <f t="shared" si="315"/>
        <v>4280.8</v>
      </c>
      <c r="G733" s="16">
        <f t="shared" si="316"/>
        <v>80</v>
      </c>
      <c r="H733" s="54"/>
      <c r="I733" s="16">
        <f t="shared" si="317"/>
        <v>0</v>
      </c>
      <c r="J733" s="49" t="str">
        <f t="shared" si="303"/>
        <v/>
      </c>
      <c r="K733" s="53"/>
    </row>
    <row r="734" spans="1:11" ht="20.399999999999999" x14ac:dyDescent="0.3">
      <c r="A734" s="13" t="s">
        <v>1217</v>
      </c>
      <c r="B734" s="14" t="s">
        <v>10</v>
      </c>
      <c r="C734" s="15" t="s">
        <v>1218</v>
      </c>
      <c r="D734" s="16">
        <v>72</v>
      </c>
      <c r="E734" s="16">
        <v>40.1</v>
      </c>
      <c r="F734" s="16">
        <f t="shared" si="315"/>
        <v>2887.2</v>
      </c>
      <c r="G734" s="16">
        <f t="shared" si="316"/>
        <v>72</v>
      </c>
      <c r="H734" s="54"/>
      <c r="I734" s="16">
        <f t="shared" si="317"/>
        <v>0</v>
      </c>
      <c r="J734" s="49" t="str">
        <f t="shared" si="303"/>
        <v/>
      </c>
      <c r="K734" s="53"/>
    </row>
    <row r="735" spans="1:11" ht="20.399999999999999" x14ac:dyDescent="0.3">
      <c r="A735" s="13" t="s">
        <v>1219</v>
      </c>
      <c r="B735" s="14" t="s">
        <v>10</v>
      </c>
      <c r="C735" s="15" t="s">
        <v>1220</v>
      </c>
      <c r="D735" s="16">
        <v>18</v>
      </c>
      <c r="E735" s="16">
        <v>58.91</v>
      </c>
      <c r="F735" s="16">
        <f t="shared" si="315"/>
        <v>1060.3800000000001</v>
      </c>
      <c r="G735" s="16">
        <f t="shared" si="316"/>
        <v>18</v>
      </c>
      <c r="H735" s="54"/>
      <c r="I735" s="16">
        <f t="shared" si="317"/>
        <v>0</v>
      </c>
      <c r="J735" s="49" t="str">
        <f t="shared" si="303"/>
        <v/>
      </c>
      <c r="K735" s="53"/>
    </row>
    <row r="736" spans="1:11" x14ac:dyDescent="0.3">
      <c r="A736" s="13" t="s">
        <v>1221</v>
      </c>
      <c r="B736" s="14" t="s">
        <v>10</v>
      </c>
      <c r="C736" s="15" t="s">
        <v>1222</v>
      </c>
      <c r="D736" s="16">
        <v>34</v>
      </c>
      <c r="E736" s="16">
        <v>294.52999999999997</v>
      </c>
      <c r="F736" s="16">
        <f t="shared" si="315"/>
        <v>10014.02</v>
      </c>
      <c r="G736" s="16">
        <f t="shared" si="316"/>
        <v>34</v>
      </c>
      <c r="H736" s="54"/>
      <c r="I736" s="16">
        <f t="shared" si="317"/>
        <v>0</v>
      </c>
      <c r="J736" s="49" t="str">
        <f t="shared" si="303"/>
        <v/>
      </c>
      <c r="K736" s="53"/>
    </row>
    <row r="737" spans="1:11" ht="20.399999999999999" x14ac:dyDescent="0.3">
      <c r="A737" s="13" t="s">
        <v>1223</v>
      </c>
      <c r="B737" s="14" t="s">
        <v>10</v>
      </c>
      <c r="C737" s="15" t="s">
        <v>1224</v>
      </c>
      <c r="D737" s="16">
        <v>8</v>
      </c>
      <c r="E737" s="16">
        <v>537.76</v>
      </c>
      <c r="F737" s="16">
        <f t="shared" si="315"/>
        <v>4302.08</v>
      </c>
      <c r="G737" s="16">
        <f t="shared" si="316"/>
        <v>8</v>
      </c>
      <c r="H737" s="54"/>
      <c r="I737" s="16">
        <f t="shared" si="317"/>
        <v>0</v>
      </c>
      <c r="J737" s="49" t="str">
        <f t="shared" si="303"/>
        <v/>
      </c>
      <c r="K737" s="53"/>
    </row>
    <row r="738" spans="1:11" x14ac:dyDescent="0.3">
      <c r="A738" s="13" t="s">
        <v>1225</v>
      </c>
      <c r="B738" s="14" t="s">
        <v>1226</v>
      </c>
      <c r="C738" s="15" t="s">
        <v>1227</v>
      </c>
      <c r="D738" s="16">
        <v>4.3</v>
      </c>
      <c r="E738" s="16">
        <v>2444.7800000000002</v>
      </c>
      <c r="F738" s="16">
        <f t="shared" si="315"/>
        <v>10512.55</v>
      </c>
      <c r="G738" s="16">
        <f t="shared" si="316"/>
        <v>4.3</v>
      </c>
      <c r="H738" s="54"/>
      <c r="I738" s="16">
        <f t="shared" si="317"/>
        <v>0</v>
      </c>
      <c r="J738" s="49" t="str">
        <f t="shared" si="303"/>
        <v/>
      </c>
      <c r="K738" s="53"/>
    </row>
    <row r="739" spans="1:11" ht="20.399999999999999" x14ac:dyDescent="0.3">
      <c r="A739" s="13" t="s">
        <v>1228</v>
      </c>
      <c r="B739" s="14" t="s">
        <v>1226</v>
      </c>
      <c r="C739" s="15" t="s">
        <v>1229</v>
      </c>
      <c r="D739" s="16">
        <v>0.85</v>
      </c>
      <c r="E739" s="16">
        <v>2935.73</v>
      </c>
      <c r="F739" s="16">
        <f t="shared" si="315"/>
        <v>2495.37</v>
      </c>
      <c r="G739" s="16">
        <f t="shared" si="316"/>
        <v>0.85</v>
      </c>
      <c r="H739" s="54"/>
      <c r="I739" s="16">
        <f t="shared" si="317"/>
        <v>0</v>
      </c>
      <c r="J739" s="49" t="str">
        <f t="shared" si="303"/>
        <v/>
      </c>
      <c r="K739" s="53"/>
    </row>
    <row r="740" spans="1:11" x14ac:dyDescent="0.3">
      <c r="A740" s="13" t="s">
        <v>1230</v>
      </c>
      <c r="B740" s="14" t="s">
        <v>10</v>
      </c>
      <c r="C740" s="15" t="s">
        <v>1231</v>
      </c>
      <c r="D740" s="16">
        <v>2</v>
      </c>
      <c r="E740" s="16">
        <v>1435.64</v>
      </c>
      <c r="F740" s="16">
        <f t="shared" si="315"/>
        <v>2871.28</v>
      </c>
      <c r="G740" s="16">
        <f t="shared" si="316"/>
        <v>2</v>
      </c>
      <c r="H740" s="54"/>
      <c r="I740" s="16">
        <f t="shared" si="317"/>
        <v>0</v>
      </c>
      <c r="J740" s="49" t="str">
        <f t="shared" si="303"/>
        <v/>
      </c>
      <c r="K740" s="53"/>
    </row>
    <row r="741" spans="1:11" ht="20.399999999999999" x14ac:dyDescent="0.3">
      <c r="A741" s="13" t="s">
        <v>1232</v>
      </c>
      <c r="B741" s="14" t="s">
        <v>10</v>
      </c>
      <c r="C741" s="15" t="s">
        <v>1233</v>
      </c>
      <c r="D741" s="16">
        <v>4</v>
      </c>
      <c r="E741" s="16">
        <v>432.01</v>
      </c>
      <c r="F741" s="16">
        <f t="shared" si="315"/>
        <v>1728.04</v>
      </c>
      <c r="G741" s="16">
        <f t="shared" si="316"/>
        <v>4</v>
      </c>
      <c r="H741" s="54"/>
      <c r="I741" s="16">
        <f t="shared" si="317"/>
        <v>0</v>
      </c>
      <c r="J741" s="49" t="str">
        <f t="shared" si="303"/>
        <v/>
      </c>
      <c r="K741" s="53"/>
    </row>
    <row r="742" spans="1:11" ht="20.399999999999999" x14ac:dyDescent="0.3">
      <c r="A742" s="13" t="s">
        <v>1234</v>
      </c>
      <c r="B742" s="14" t="s">
        <v>10</v>
      </c>
      <c r="C742" s="15" t="s">
        <v>1235</v>
      </c>
      <c r="D742" s="16">
        <v>1</v>
      </c>
      <c r="E742" s="16">
        <v>808.23</v>
      </c>
      <c r="F742" s="16">
        <f t="shared" si="315"/>
        <v>808.23</v>
      </c>
      <c r="G742" s="16">
        <f t="shared" si="316"/>
        <v>1</v>
      </c>
      <c r="H742" s="54"/>
      <c r="I742" s="16">
        <f t="shared" si="317"/>
        <v>0</v>
      </c>
      <c r="J742" s="49" t="str">
        <f t="shared" si="303"/>
        <v/>
      </c>
      <c r="K742" s="53"/>
    </row>
    <row r="743" spans="1:11" x14ac:dyDescent="0.3">
      <c r="A743" s="17"/>
      <c r="B743" s="17"/>
      <c r="C743" s="18" t="s">
        <v>1236</v>
      </c>
      <c r="D743" s="16">
        <v>1</v>
      </c>
      <c r="E743" s="19">
        <f>SUM(F732:F742)</f>
        <v>57229.56</v>
      </c>
      <c r="F743" s="19">
        <f t="shared" si="315"/>
        <v>57229.56</v>
      </c>
      <c r="G743" s="16">
        <f t="shared" si="316"/>
        <v>1</v>
      </c>
      <c r="H743" s="19">
        <f>SUM(I732:I742)</f>
        <v>0</v>
      </c>
      <c r="I743" s="19">
        <f t="shared" si="317"/>
        <v>0</v>
      </c>
      <c r="J743" s="49" t="str">
        <f t="shared" si="303"/>
        <v/>
      </c>
      <c r="K743" s="53"/>
    </row>
    <row r="744" spans="1:11" x14ac:dyDescent="0.3">
      <c r="A744" s="10" t="s">
        <v>1237</v>
      </c>
      <c r="B744" s="10" t="s">
        <v>5</v>
      </c>
      <c r="C744" s="11" t="s">
        <v>1238</v>
      </c>
      <c r="D744" s="12">
        <f t="shared" ref="D744:I744" si="318">D754</f>
        <v>1</v>
      </c>
      <c r="E744" s="12">
        <f t="shared" si="318"/>
        <v>13228.57</v>
      </c>
      <c r="F744" s="12">
        <f t="shared" si="318"/>
        <v>13228.57</v>
      </c>
      <c r="G744" s="12">
        <f t="shared" si="318"/>
        <v>1</v>
      </c>
      <c r="H744" s="12">
        <f t="shared" si="318"/>
        <v>0</v>
      </c>
      <c r="I744" s="12">
        <f t="shared" si="318"/>
        <v>0</v>
      </c>
      <c r="J744" s="49" t="str">
        <f t="shared" si="303"/>
        <v/>
      </c>
      <c r="K744" s="53"/>
    </row>
    <row r="745" spans="1:11" x14ac:dyDescent="0.3">
      <c r="A745" s="13" t="s">
        <v>1239</v>
      </c>
      <c r="B745" s="14" t="s">
        <v>10</v>
      </c>
      <c r="C745" s="15" t="s">
        <v>1240</v>
      </c>
      <c r="D745" s="16">
        <v>2</v>
      </c>
      <c r="E745" s="16">
        <v>469.5</v>
      </c>
      <c r="F745" s="16">
        <f t="shared" ref="F745:F754" si="319">ROUND(D745*E745,2)</f>
        <v>939</v>
      </c>
      <c r="G745" s="16">
        <f t="shared" ref="G745:G754" si="320">D745</f>
        <v>2</v>
      </c>
      <c r="H745" s="54"/>
      <c r="I745" s="16">
        <f t="shared" ref="I745:I754" si="321">ROUND(G745*H745,2)</f>
        <v>0</v>
      </c>
      <c r="J745" s="49" t="str">
        <f t="shared" si="303"/>
        <v/>
      </c>
      <c r="K745" s="53"/>
    </row>
    <row r="746" spans="1:11" ht="20.399999999999999" x14ac:dyDescent="0.3">
      <c r="A746" s="13" t="s">
        <v>1241</v>
      </c>
      <c r="B746" s="14" t="s">
        <v>1226</v>
      </c>
      <c r="C746" s="15" t="s">
        <v>1242</v>
      </c>
      <c r="D746" s="16">
        <v>0.04</v>
      </c>
      <c r="E746" s="16">
        <v>11302.02</v>
      </c>
      <c r="F746" s="16">
        <f t="shared" si="319"/>
        <v>452.08</v>
      </c>
      <c r="G746" s="16">
        <f t="shared" si="320"/>
        <v>0.04</v>
      </c>
      <c r="H746" s="54"/>
      <c r="I746" s="16">
        <f t="shared" si="321"/>
        <v>0</v>
      </c>
      <c r="J746" s="49" t="str">
        <f t="shared" si="303"/>
        <v/>
      </c>
      <c r="K746" s="53"/>
    </row>
    <row r="747" spans="1:11" x14ac:dyDescent="0.3">
      <c r="A747" s="13" t="s">
        <v>1243</v>
      </c>
      <c r="B747" s="14" t="s">
        <v>10</v>
      </c>
      <c r="C747" s="15" t="s">
        <v>1244</v>
      </c>
      <c r="D747" s="16">
        <v>3</v>
      </c>
      <c r="E747" s="16">
        <v>641.91</v>
      </c>
      <c r="F747" s="16">
        <f t="shared" si="319"/>
        <v>1925.73</v>
      </c>
      <c r="G747" s="16">
        <f t="shared" si="320"/>
        <v>3</v>
      </c>
      <c r="H747" s="54"/>
      <c r="I747" s="16">
        <f t="shared" si="321"/>
        <v>0</v>
      </c>
      <c r="J747" s="49" t="str">
        <f t="shared" si="303"/>
        <v/>
      </c>
      <c r="K747" s="53"/>
    </row>
    <row r="748" spans="1:11" ht="20.399999999999999" x14ac:dyDescent="0.3">
      <c r="A748" s="13" t="s">
        <v>1245</v>
      </c>
      <c r="B748" s="14" t="s">
        <v>10</v>
      </c>
      <c r="C748" s="15" t="s">
        <v>1246</v>
      </c>
      <c r="D748" s="16">
        <v>4</v>
      </c>
      <c r="E748" s="16">
        <v>244.73</v>
      </c>
      <c r="F748" s="16">
        <f t="shared" si="319"/>
        <v>978.92</v>
      </c>
      <c r="G748" s="16">
        <f t="shared" si="320"/>
        <v>4</v>
      </c>
      <c r="H748" s="54"/>
      <c r="I748" s="16">
        <f t="shared" si="321"/>
        <v>0</v>
      </c>
      <c r="J748" s="49" t="str">
        <f t="shared" si="303"/>
        <v/>
      </c>
      <c r="K748" s="53"/>
    </row>
    <row r="749" spans="1:11" ht="20.399999999999999" x14ac:dyDescent="0.3">
      <c r="A749" s="13" t="s">
        <v>1247</v>
      </c>
      <c r="B749" s="14" t="s">
        <v>10</v>
      </c>
      <c r="C749" s="15" t="s">
        <v>1248</v>
      </c>
      <c r="D749" s="16">
        <v>2</v>
      </c>
      <c r="E749" s="16">
        <v>1283.83</v>
      </c>
      <c r="F749" s="16">
        <f t="shared" si="319"/>
        <v>2567.66</v>
      </c>
      <c r="G749" s="16">
        <f t="shared" si="320"/>
        <v>2</v>
      </c>
      <c r="H749" s="54"/>
      <c r="I749" s="16">
        <f t="shared" si="321"/>
        <v>0</v>
      </c>
      <c r="J749" s="49" t="str">
        <f t="shared" si="303"/>
        <v/>
      </c>
      <c r="K749" s="53"/>
    </row>
    <row r="750" spans="1:11" ht="20.399999999999999" x14ac:dyDescent="0.3">
      <c r="A750" s="13" t="s">
        <v>1249</v>
      </c>
      <c r="B750" s="14" t="s">
        <v>1226</v>
      </c>
      <c r="C750" s="15" t="s">
        <v>1250</v>
      </c>
      <c r="D750" s="16">
        <v>4.2</v>
      </c>
      <c r="E750" s="16">
        <v>398.55</v>
      </c>
      <c r="F750" s="16">
        <f t="shared" si="319"/>
        <v>1673.91</v>
      </c>
      <c r="G750" s="16">
        <f t="shared" si="320"/>
        <v>4.2</v>
      </c>
      <c r="H750" s="54"/>
      <c r="I750" s="16">
        <f t="shared" si="321"/>
        <v>0</v>
      </c>
      <c r="J750" s="49" t="str">
        <f t="shared" si="303"/>
        <v/>
      </c>
      <c r="K750" s="53"/>
    </row>
    <row r="751" spans="1:11" x14ac:dyDescent="0.3">
      <c r="A751" s="13" t="s">
        <v>1251</v>
      </c>
      <c r="B751" s="14" t="s">
        <v>10</v>
      </c>
      <c r="C751" s="15" t="s">
        <v>1252</v>
      </c>
      <c r="D751" s="16">
        <v>4</v>
      </c>
      <c r="E751" s="16">
        <v>441.89</v>
      </c>
      <c r="F751" s="16">
        <f t="shared" si="319"/>
        <v>1767.56</v>
      </c>
      <c r="G751" s="16">
        <f t="shared" si="320"/>
        <v>4</v>
      </c>
      <c r="H751" s="54"/>
      <c r="I751" s="16">
        <f t="shared" si="321"/>
        <v>0</v>
      </c>
      <c r="J751" s="49" t="str">
        <f t="shared" si="303"/>
        <v/>
      </c>
      <c r="K751" s="53"/>
    </row>
    <row r="752" spans="1:11" x14ac:dyDescent="0.3">
      <c r="A752" s="13" t="s">
        <v>1253</v>
      </c>
      <c r="B752" s="14" t="s">
        <v>10</v>
      </c>
      <c r="C752" s="15" t="s">
        <v>1254</v>
      </c>
      <c r="D752" s="16">
        <v>1</v>
      </c>
      <c r="E752" s="16">
        <v>1301.05</v>
      </c>
      <c r="F752" s="16">
        <f t="shared" si="319"/>
        <v>1301.05</v>
      </c>
      <c r="G752" s="16">
        <f t="shared" si="320"/>
        <v>1</v>
      </c>
      <c r="H752" s="54"/>
      <c r="I752" s="16">
        <f t="shared" si="321"/>
        <v>0</v>
      </c>
      <c r="J752" s="49" t="str">
        <f t="shared" si="303"/>
        <v/>
      </c>
      <c r="K752" s="53"/>
    </row>
    <row r="753" spans="1:11" x14ac:dyDescent="0.3">
      <c r="A753" s="13" t="s">
        <v>1255</v>
      </c>
      <c r="B753" s="14" t="s">
        <v>10</v>
      </c>
      <c r="C753" s="15" t="s">
        <v>1256</v>
      </c>
      <c r="D753" s="16">
        <v>1</v>
      </c>
      <c r="E753" s="16">
        <v>1622.66</v>
      </c>
      <c r="F753" s="16">
        <f t="shared" si="319"/>
        <v>1622.66</v>
      </c>
      <c r="G753" s="16">
        <f t="shared" si="320"/>
        <v>1</v>
      </c>
      <c r="H753" s="54"/>
      <c r="I753" s="16">
        <f t="shared" si="321"/>
        <v>0</v>
      </c>
      <c r="J753" s="49" t="str">
        <f t="shared" si="303"/>
        <v/>
      </c>
      <c r="K753" s="53"/>
    </row>
    <row r="754" spans="1:11" x14ac:dyDescent="0.3">
      <c r="A754" s="17"/>
      <c r="B754" s="17"/>
      <c r="C754" s="18" t="s">
        <v>1257</v>
      </c>
      <c r="D754" s="16">
        <v>1</v>
      </c>
      <c r="E754" s="19">
        <f>SUM(F745:F753)</f>
        <v>13228.57</v>
      </c>
      <c r="F754" s="19">
        <f t="shared" si="319"/>
        <v>13228.57</v>
      </c>
      <c r="G754" s="16">
        <f t="shared" si="320"/>
        <v>1</v>
      </c>
      <c r="H754" s="19">
        <f>SUM(I745:I753)</f>
        <v>0</v>
      </c>
      <c r="I754" s="19">
        <f t="shared" si="321"/>
        <v>0</v>
      </c>
      <c r="J754" s="49" t="str">
        <f t="shared" si="303"/>
        <v/>
      </c>
      <c r="K754" s="53"/>
    </row>
    <row r="755" spans="1:11" x14ac:dyDescent="0.3">
      <c r="A755" s="17"/>
      <c r="B755" s="17"/>
      <c r="C755" s="18" t="s">
        <v>1258</v>
      </c>
      <c r="D755" s="29">
        <v>1</v>
      </c>
      <c r="E755" s="19">
        <f>F714+F721+F726+F731+F744</f>
        <v>116911.29</v>
      </c>
      <c r="F755" s="19">
        <f>ROUND(D755*E755,2)</f>
        <v>116911.29</v>
      </c>
      <c r="G755" s="29">
        <v>1</v>
      </c>
      <c r="H755" s="19">
        <f>I714+I721+I726+I731+I744</f>
        <v>0</v>
      </c>
      <c r="I755" s="19">
        <f>ROUND(G755*H755,2)</f>
        <v>0</v>
      </c>
      <c r="J755" s="49" t="str">
        <f t="shared" si="303"/>
        <v/>
      </c>
      <c r="K755" s="53"/>
    </row>
    <row r="756" spans="1:11" x14ac:dyDescent="0.3">
      <c r="A756" s="6" t="s">
        <v>1259</v>
      </c>
      <c r="B756" s="6" t="s">
        <v>5</v>
      </c>
      <c r="C756" s="7" t="s">
        <v>1260</v>
      </c>
      <c r="D756" s="8">
        <f t="shared" ref="D756:I756" si="322">D766</f>
        <v>1</v>
      </c>
      <c r="E756" s="9">
        <f t="shared" si="322"/>
        <v>677279.6</v>
      </c>
      <c r="F756" s="9">
        <f t="shared" si="322"/>
        <v>677279.6</v>
      </c>
      <c r="G756" s="8">
        <f t="shared" si="322"/>
        <v>1</v>
      </c>
      <c r="H756" s="9">
        <f t="shared" si="322"/>
        <v>0</v>
      </c>
      <c r="I756" s="9">
        <f t="shared" si="322"/>
        <v>0</v>
      </c>
      <c r="J756" s="49" t="str">
        <f t="shared" si="303"/>
        <v/>
      </c>
      <c r="K756" s="53"/>
    </row>
    <row r="757" spans="1:11" x14ac:dyDescent="0.3">
      <c r="A757" s="13" t="s">
        <v>1261</v>
      </c>
      <c r="B757" s="14" t="s">
        <v>22</v>
      </c>
      <c r="C757" s="15" t="s">
        <v>1262</v>
      </c>
      <c r="D757" s="16">
        <v>1050.05</v>
      </c>
      <c r="E757" s="16">
        <v>30.74</v>
      </c>
      <c r="F757" s="16">
        <f t="shared" ref="F757:F766" si="323">ROUND(D757*E757,2)</f>
        <v>32278.54</v>
      </c>
      <c r="G757" s="16">
        <f t="shared" ref="G757:G765" si="324">D757</f>
        <v>1050.05</v>
      </c>
      <c r="H757" s="54"/>
      <c r="I757" s="16">
        <f t="shared" ref="I757:I766" si="325">ROUND(G757*H757,2)</f>
        <v>0</v>
      </c>
      <c r="J757" s="49" t="str">
        <f t="shared" si="303"/>
        <v/>
      </c>
      <c r="K757" s="53"/>
    </row>
    <row r="758" spans="1:11" x14ac:dyDescent="0.3">
      <c r="A758" s="13" t="s">
        <v>1263</v>
      </c>
      <c r="B758" s="14" t="s">
        <v>299</v>
      </c>
      <c r="C758" s="15" t="s">
        <v>1264</v>
      </c>
      <c r="D758" s="16">
        <v>3084.39</v>
      </c>
      <c r="E758" s="16">
        <v>39.46</v>
      </c>
      <c r="F758" s="16">
        <f t="shared" si="323"/>
        <v>121710.03</v>
      </c>
      <c r="G758" s="16">
        <f t="shared" si="324"/>
        <v>3084.39</v>
      </c>
      <c r="H758" s="54"/>
      <c r="I758" s="16">
        <f t="shared" si="325"/>
        <v>0</v>
      </c>
      <c r="J758" s="49" t="str">
        <f t="shared" si="303"/>
        <v/>
      </c>
      <c r="K758" s="53"/>
    </row>
    <row r="759" spans="1:11" x14ac:dyDescent="0.3">
      <c r="A759" s="13" t="s">
        <v>1265</v>
      </c>
      <c r="B759" s="14" t="s">
        <v>299</v>
      </c>
      <c r="C759" s="15" t="s">
        <v>1266</v>
      </c>
      <c r="D759" s="16">
        <v>1958.85</v>
      </c>
      <c r="E759" s="16">
        <v>58.97</v>
      </c>
      <c r="F759" s="16">
        <f t="shared" si="323"/>
        <v>115513.38</v>
      </c>
      <c r="G759" s="16">
        <f t="shared" si="324"/>
        <v>1958.85</v>
      </c>
      <c r="H759" s="54"/>
      <c r="I759" s="16">
        <f t="shared" si="325"/>
        <v>0</v>
      </c>
      <c r="J759" s="49" t="str">
        <f t="shared" si="303"/>
        <v/>
      </c>
      <c r="K759" s="53"/>
    </row>
    <row r="760" spans="1:11" x14ac:dyDescent="0.3">
      <c r="A760" s="13" t="s">
        <v>1267</v>
      </c>
      <c r="B760" s="14" t="s">
        <v>299</v>
      </c>
      <c r="C760" s="15" t="s">
        <v>1268</v>
      </c>
      <c r="D760" s="16">
        <v>2798.35</v>
      </c>
      <c r="E760" s="16">
        <v>145.59</v>
      </c>
      <c r="F760" s="16">
        <f t="shared" si="323"/>
        <v>407411.78</v>
      </c>
      <c r="G760" s="16">
        <f t="shared" si="324"/>
        <v>2798.35</v>
      </c>
      <c r="H760" s="54"/>
      <c r="I760" s="16">
        <f t="shared" si="325"/>
        <v>0</v>
      </c>
      <c r="J760" s="49" t="str">
        <f t="shared" si="303"/>
        <v/>
      </c>
      <c r="K760" s="53"/>
    </row>
    <row r="761" spans="1:11" x14ac:dyDescent="0.3">
      <c r="A761" s="13" t="s">
        <v>1269</v>
      </c>
      <c r="B761" s="14" t="s">
        <v>299</v>
      </c>
      <c r="C761" s="15" t="s">
        <v>1270</v>
      </c>
      <c r="D761" s="16">
        <v>10.5</v>
      </c>
      <c r="E761" s="16">
        <v>415.32</v>
      </c>
      <c r="F761" s="16">
        <f t="shared" si="323"/>
        <v>4360.8599999999997</v>
      </c>
      <c r="G761" s="16">
        <f t="shared" si="324"/>
        <v>10.5</v>
      </c>
      <c r="H761" s="54"/>
      <c r="I761" s="16">
        <f t="shared" si="325"/>
        <v>0</v>
      </c>
      <c r="J761" s="49" t="str">
        <f t="shared" si="303"/>
        <v/>
      </c>
      <c r="K761" s="53"/>
    </row>
    <row r="762" spans="1:11" x14ac:dyDescent="0.3">
      <c r="A762" s="13" t="s">
        <v>1271</v>
      </c>
      <c r="B762" s="14" t="s">
        <v>22</v>
      </c>
      <c r="C762" s="15" t="s">
        <v>1272</v>
      </c>
      <c r="D762" s="16">
        <v>4382</v>
      </c>
      <c r="E762" s="16">
        <v>2.68</v>
      </c>
      <c r="F762" s="16">
        <f t="shared" si="323"/>
        <v>11743.76</v>
      </c>
      <c r="G762" s="16">
        <f t="shared" si="324"/>
        <v>4382</v>
      </c>
      <c r="H762" s="54"/>
      <c r="I762" s="16">
        <f t="shared" si="325"/>
        <v>0</v>
      </c>
      <c r="J762" s="49" t="str">
        <f t="shared" si="303"/>
        <v/>
      </c>
      <c r="K762" s="53"/>
    </row>
    <row r="763" spans="1:11" x14ac:dyDescent="0.3">
      <c r="A763" s="13" t="s">
        <v>1273</v>
      </c>
      <c r="B763" s="14" t="s">
        <v>10</v>
      </c>
      <c r="C763" s="15" t="s">
        <v>1274</v>
      </c>
      <c r="D763" s="16">
        <v>6</v>
      </c>
      <c r="E763" s="16">
        <v>39.93</v>
      </c>
      <c r="F763" s="16">
        <f t="shared" si="323"/>
        <v>239.58</v>
      </c>
      <c r="G763" s="16">
        <f t="shared" si="324"/>
        <v>6</v>
      </c>
      <c r="H763" s="54"/>
      <c r="I763" s="16">
        <f t="shared" si="325"/>
        <v>0</v>
      </c>
      <c r="J763" s="49" t="str">
        <f t="shared" si="303"/>
        <v/>
      </c>
      <c r="K763" s="53"/>
    </row>
    <row r="764" spans="1:11" x14ac:dyDescent="0.3">
      <c r="A764" s="13" t="s">
        <v>1275</v>
      </c>
      <c r="B764" s="14" t="s">
        <v>299</v>
      </c>
      <c r="C764" s="15" t="s">
        <v>1276</v>
      </c>
      <c r="D764" s="16">
        <v>219.85</v>
      </c>
      <c r="E764" s="16">
        <v>-104.33</v>
      </c>
      <c r="F764" s="16">
        <f t="shared" si="323"/>
        <v>-22936.95</v>
      </c>
      <c r="G764" s="16">
        <f t="shared" si="324"/>
        <v>219.85</v>
      </c>
      <c r="H764" s="54"/>
      <c r="I764" s="16">
        <f t="shared" si="325"/>
        <v>0</v>
      </c>
      <c r="J764" s="49" t="str">
        <f t="shared" si="303"/>
        <v/>
      </c>
      <c r="K764" s="53"/>
    </row>
    <row r="765" spans="1:11" x14ac:dyDescent="0.3">
      <c r="A765" s="13" t="s">
        <v>1277</v>
      </c>
      <c r="B765" s="14" t="s">
        <v>10</v>
      </c>
      <c r="C765" s="15" t="s">
        <v>1278</v>
      </c>
      <c r="D765" s="16">
        <v>3462</v>
      </c>
      <c r="E765" s="16">
        <v>2.0099999999999998</v>
      </c>
      <c r="F765" s="16">
        <f t="shared" si="323"/>
        <v>6958.62</v>
      </c>
      <c r="G765" s="16">
        <f t="shared" si="324"/>
        <v>3462</v>
      </c>
      <c r="H765" s="54"/>
      <c r="I765" s="16">
        <f t="shared" si="325"/>
        <v>0</v>
      </c>
      <c r="J765" s="49" t="str">
        <f t="shared" si="303"/>
        <v/>
      </c>
      <c r="K765" s="53"/>
    </row>
    <row r="766" spans="1:11" x14ac:dyDescent="0.3">
      <c r="A766" s="17"/>
      <c r="B766" s="17"/>
      <c r="C766" s="18" t="s">
        <v>1279</v>
      </c>
      <c r="D766" s="29">
        <v>1</v>
      </c>
      <c r="E766" s="19">
        <f>SUM(F757:F765)</f>
        <v>677279.6</v>
      </c>
      <c r="F766" s="19">
        <f t="shared" si="323"/>
        <v>677279.6</v>
      </c>
      <c r="G766" s="29">
        <v>1</v>
      </c>
      <c r="H766" s="19">
        <f>SUM(I757:I765)</f>
        <v>0</v>
      </c>
      <c r="I766" s="19">
        <f t="shared" si="325"/>
        <v>0</v>
      </c>
      <c r="J766" s="49" t="str">
        <f t="shared" si="303"/>
        <v/>
      </c>
      <c r="K766" s="53"/>
    </row>
    <row r="767" spans="1:11" x14ac:dyDescent="0.3">
      <c r="A767" s="6" t="s">
        <v>1280</v>
      </c>
      <c r="B767" s="6" t="s">
        <v>5</v>
      </c>
      <c r="C767" s="7" t="s">
        <v>1281</v>
      </c>
      <c r="D767" s="8">
        <f t="shared" ref="D767:I767" si="326">D882</f>
        <v>1</v>
      </c>
      <c r="E767" s="9">
        <f t="shared" si="326"/>
        <v>379346.95</v>
      </c>
      <c r="F767" s="9">
        <f t="shared" si="326"/>
        <v>379346.95</v>
      </c>
      <c r="G767" s="8">
        <f t="shared" si="326"/>
        <v>1</v>
      </c>
      <c r="H767" s="9">
        <f t="shared" si="326"/>
        <v>0</v>
      </c>
      <c r="I767" s="9">
        <f t="shared" si="326"/>
        <v>0</v>
      </c>
      <c r="J767" s="49" t="str">
        <f t="shared" ref="J767:J830" si="327">IF(AND(H767&lt;&gt;"",H767&lt;&gt;0,H767&lt;E767),"VALOR MENOR DEL PERMITIDO","")</f>
        <v/>
      </c>
      <c r="K767" s="53"/>
    </row>
    <row r="768" spans="1:11" x14ac:dyDescent="0.3">
      <c r="A768" s="10" t="s">
        <v>1298</v>
      </c>
      <c r="B768" s="10" t="s">
        <v>5</v>
      </c>
      <c r="C768" s="11" t="s">
        <v>1348</v>
      </c>
      <c r="D768" s="12">
        <v>1</v>
      </c>
      <c r="E768" s="12">
        <f>E796</f>
        <v>34138.400000000001</v>
      </c>
      <c r="F768" s="12">
        <f>F796</f>
        <v>34138.400000000001</v>
      </c>
      <c r="G768" s="12">
        <v>1</v>
      </c>
      <c r="H768" s="12">
        <f>H796</f>
        <v>0</v>
      </c>
      <c r="I768" s="12">
        <f>I796</f>
        <v>0</v>
      </c>
      <c r="J768" s="49" t="str">
        <f t="shared" si="327"/>
        <v/>
      </c>
      <c r="K768" s="53"/>
    </row>
    <row r="769" spans="1:11" x14ac:dyDescent="0.3">
      <c r="A769" s="20" t="s">
        <v>1349</v>
      </c>
      <c r="B769" s="20" t="s">
        <v>5</v>
      </c>
      <c r="C769" s="21" t="s">
        <v>1350</v>
      </c>
      <c r="D769" s="22">
        <v>1</v>
      </c>
      <c r="E769" s="22">
        <f>E774</f>
        <v>5536.19</v>
      </c>
      <c r="F769" s="22">
        <f>F774</f>
        <v>5536.19</v>
      </c>
      <c r="G769" s="22">
        <v>1</v>
      </c>
      <c r="H769" s="22">
        <f>H774</f>
        <v>0</v>
      </c>
      <c r="I769" s="22">
        <f>I774</f>
        <v>0</v>
      </c>
      <c r="J769" s="49" t="str">
        <f t="shared" si="327"/>
        <v/>
      </c>
      <c r="K769" s="53"/>
    </row>
    <row r="770" spans="1:11" x14ac:dyDescent="0.3">
      <c r="A770" s="13" t="s">
        <v>1351</v>
      </c>
      <c r="B770" s="14" t="s">
        <v>22</v>
      </c>
      <c r="C770" s="15" t="s">
        <v>1352</v>
      </c>
      <c r="D770" s="16">
        <v>50</v>
      </c>
      <c r="E770" s="16">
        <v>5.12</v>
      </c>
      <c r="F770" s="16">
        <f t="shared" ref="F770:F880" si="328">ROUND(D770*E770,2)</f>
        <v>256</v>
      </c>
      <c r="G770" s="16">
        <f t="shared" ref="G770:G773" si="329">D770</f>
        <v>50</v>
      </c>
      <c r="H770" s="54"/>
      <c r="I770" s="16">
        <f t="shared" ref="I770:I774" si="330">ROUND(G770*H770,2)</f>
        <v>0</v>
      </c>
      <c r="J770" s="49" t="str">
        <f t="shared" si="327"/>
        <v/>
      </c>
      <c r="K770" s="53"/>
    </row>
    <row r="771" spans="1:11" x14ac:dyDescent="0.3">
      <c r="A771" s="13" t="s">
        <v>1353</v>
      </c>
      <c r="B771" s="14" t="s">
        <v>10</v>
      </c>
      <c r="C771" s="15" t="s">
        <v>1354</v>
      </c>
      <c r="D771" s="16">
        <v>7</v>
      </c>
      <c r="E771" s="16">
        <v>106.25</v>
      </c>
      <c r="F771" s="16">
        <f t="shared" si="328"/>
        <v>743.75</v>
      </c>
      <c r="G771" s="16">
        <f t="shared" si="329"/>
        <v>7</v>
      </c>
      <c r="H771" s="54"/>
      <c r="I771" s="16">
        <f t="shared" si="330"/>
        <v>0</v>
      </c>
      <c r="J771" s="49" t="str">
        <f t="shared" si="327"/>
        <v/>
      </c>
      <c r="K771" s="53"/>
    </row>
    <row r="772" spans="1:11" x14ac:dyDescent="0.3">
      <c r="A772" s="13" t="s">
        <v>1355</v>
      </c>
      <c r="B772" s="14" t="s">
        <v>10</v>
      </c>
      <c r="C772" s="15" t="s">
        <v>1356</v>
      </c>
      <c r="D772" s="16">
        <v>7</v>
      </c>
      <c r="E772" s="16">
        <v>542.64</v>
      </c>
      <c r="F772" s="16">
        <f t="shared" si="328"/>
        <v>3798.48</v>
      </c>
      <c r="G772" s="16">
        <f t="shared" si="329"/>
        <v>7</v>
      </c>
      <c r="H772" s="54"/>
      <c r="I772" s="16">
        <f t="shared" si="330"/>
        <v>0</v>
      </c>
      <c r="J772" s="49" t="str">
        <f t="shared" si="327"/>
        <v/>
      </c>
      <c r="K772" s="53"/>
    </row>
    <row r="773" spans="1:11" x14ac:dyDescent="0.3">
      <c r="A773" s="13" t="s">
        <v>1357</v>
      </c>
      <c r="B773" s="14" t="s">
        <v>10</v>
      </c>
      <c r="C773" s="15" t="s">
        <v>1358</v>
      </c>
      <c r="D773" s="16">
        <v>4</v>
      </c>
      <c r="E773" s="16">
        <v>184.49</v>
      </c>
      <c r="F773" s="16">
        <f t="shared" si="328"/>
        <v>737.96</v>
      </c>
      <c r="G773" s="16">
        <f t="shared" si="329"/>
        <v>4</v>
      </c>
      <c r="H773" s="54"/>
      <c r="I773" s="16">
        <f t="shared" si="330"/>
        <v>0</v>
      </c>
      <c r="J773" s="49" t="str">
        <f t="shared" si="327"/>
        <v/>
      </c>
      <c r="K773" s="53"/>
    </row>
    <row r="774" spans="1:11" x14ac:dyDescent="0.3">
      <c r="A774" s="17"/>
      <c r="B774" s="17"/>
      <c r="C774" s="18" t="s">
        <v>1359</v>
      </c>
      <c r="D774" s="16">
        <v>1</v>
      </c>
      <c r="E774" s="19">
        <f>SUM(F770:F773)</f>
        <v>5536.19</v>
      </c>
      <c r="F774" s="19">
        <f t="shared" si="328"/>
        <v>5536.19</v>
      </c>
      <c r="G774" s="16">
        <v>1</v>
      </c>
      <c r="H774" s="19">
        <f>SUM(I770:I773)</f>
        <v>0</v>
      </c>
      <c r="I774" s="19">
        <f t="shared" si="330"/>
        <v>0</v>
      </c>
      <c r="J774" s="49" t="str">
        <f t="shared" si="327"/>
        <v/>
      </c>
      <c r="K774" s="53"/>
    </row>
    <row r="775" spans="1:11" x14ac:dyDescent="0.3">
      <c r="A775" s="20" t="s">
        <v>1360</v>
      </c>
      <c r="B775" s="20" t="s">
        <v>5</v>
      </c>
      <c r="C775" s="21" t="s">
        <v>1361</v>
      </c>
      <c r="D775" s="22">
        <v>1</v>
      </c>
      <c r="E775" s="22">
        <f>E780</f>
        <v>19354.400000000001</v>
      </c>
      <c r="F775" s="22">
        <f>F780</f>
        <v>19354.400000000001</v>
      </c>
      <c r="G775" s="22">
        <v>1</v>
      </c>
      <c r="H775" s="22">
        <f>H780</f>
        <v>0</v>
      </c>
      <c r="I775" s="22">
        <f>I780</f>
        <v>0</v>
      </c>
      <c r="J775" s="49" t="str">
        <f t="shared" si="327"/>
        <v/>
      </c>
      <c r="K775" s="53"/>
    </row>
    <row r="776" spans="1:11" x14ac:dyDescent="0.3">
      <c r="A776" s="13" t="s">
        <v>1362</v>
      </c>
      <c r="B776" s="14" t="s">
        <v>1363</v>
      </c>
      <c r="C776" s="15" t="s">
        <v>1364</v>
      </c>
      <c r="D776" s="16">
        <v>20</v>
      </c>
      <c r="E776" s="16">
        <v>269.22000000000003</v>
      </c>
      <c r="F776" s="16">
        <f t="shared" si="328"/>
        <v>5384.4</v>
      </c>
      <c r="G776" s="16">
        <f t="shared" ref="G776:G779" si="331">D776</f>
        <v>20</v>
      </c>
      <c r="H776" s="54"/>
      <c r="I776" s="16">
        <f t="shared" ref="I776:I780" si="332">ROUND(G776*H776,2)</f>
        <v>0</v>
      </c>
      <c r="J776" s="49" t="str">
        <f t="shared" si="327"/>
        <v/>
      </c>
      <c r="K776" s="53"/>
    </row>
    <row r="777" spans="1:11" x14ac:dyDescent="0.3">
      <c r="A777" s="13" t="s">
        <v>1365</v>
      </c>
      <c r="B777" s="14" t="s">
        <v>1363</v>
      </c>
      <c r="C777" s="15" t="s">
        <v>1366</v>
      </c>
      <c r="D777" s="16">
        <v>20</v>
      </c>
      <c r="E777" s="16">
        <v>199.8</v>
      </c>
      <c r="F777" s="16">
        <f t="shared" si="328"/>
        <v>3996</v>
      </c>
      <c r="G777" s="16">
        <f t="shared" si="331"/>
        <v>20</v>
      </c>
      <c r="H777" s="54"/>
      <c r="I777" s="16">
        <f t="shared" si="332"/>
        <v>0</v>
      </c>
      <c r="J777" s="49" t="str">
        <f t="shared" si="327"/>
        <v/>
      </c>
      <c r="K777" s="53"/>
    </row>
    <row r="778" spans="1:11" x14ac:dyDescent="0.3">
      <c r="A778" s="13" t="s">
        <v>1367</v>
      </c>
      <c r="B778" s="14" t="s">
        <v>1363</v>
      </c>
      <c r="C778" s="15" t="s">
        <v>1368</v>
      </c>
      <c r="D778" s="16">
        <v>20</v>
      </c>
      <c r="E778" s="16">
        <v>243.12</v>
      </c>
      <c r="F778" s="16">
        <f t="shared" si="328"/>
        <v>4862.3999999999996</v>
      </c>
      <c r="G778" s="16">
        <f t="shared" si="331"/>
        <v>20</v>
      </c>
      <c r="H778" s="54"/>
      <c r="I778" s="16">
        <f t="shared" si="332"/>
        <v>0</v>
      </c>
      <c r="J778" s="49" t="str">
        <f t="shared" si="327"/>
        <v/>
      </c>
      <c r="K778" s="53"/>
    </row>
    <row r="779" spans="1:11" x14ac:dyDescent="0.3">
      <c r="A779" s="13" t="s">
        <v>1369</v>
      </c>
      <c r="B779" s="14" t="s">
        <v>1363</v>
      </c>
      <c r="C779" s="15" t="s">
        <v>1370</v>
      </c>
      <c r="D779" s="16">
        <v>20</v>
      </c>
      <c r="E779" s="16">
        <v>255.58</v>
      </c>
      <c r="F779" s="16">
        <f t="shared" si="328"/>
        <v>5111.6000000000004</v>
      </c>
      <c r="G779" s="16">
        <f t="shared" si="331"/>
        <v>20</v>
      </c>
      <c r="H779" s="54"/>
      <c r="I779" s="16">
        <f t="shared" si="332"/>
        <v>0</v>
      </c>
      <c r="J779" s="49" t="str">
        <f t="shared" si="327"/>
        <v/>
      </c>
      <c r="K779" s="53"/>
    </row>
    <row r="780" spans="1:11" x14ac:dyDescent="0.3">
      <c r="A780" s="17"/>
      <c r="B780" s="17"/>
      <c r="C780" s="18" t="s">
        <v>1371</v>
      </c>
      <c r="D780" s="16">
        <v>1</v>
      </c>
      <c r="E780" s="19">
        <f>SUM(F776:F779)</f>
        <v>19354.400000000001</v>
      </c>
      <c r="F780" s="19">
        <f t="shared" ref="F780" si="333">ROUND(D780*E780,2)</f>
        <v>19354.400000000001</v>
      </c>
      <c r="G780" s="16">
        <v>1</v>
      </c>
      <c r="H780" s="19">
        <f>SUM(I776:I779)</f>
        <v>0</v>
      </c>
      <c r="I780" s="19">
        <f t="shared" si="332"/>
        <v>0</v>
      </c>
      <c r="J780" s="49" t="str">
        <f t="shared" si="327"/>
        <v/>
      </c>
      <c r="K780" s="53"/>
    </row>
    <row r="781" spans="1:11" x14ac:dyDescent="0.3">
      <c r="A781" s="20" t="s">
        <v>1372</v>
      </c>
      <c r="B781" s="20" t="s">
        <v>5</v>
      </c>
      <c r="C781" s="21" t="s">
        <v>1373</v>
      </c>
      <c r="D781" s="22">
        <v>1</v>
      </c>
      <c r="E781" s="22">
        <f>E795</f>
        <v>9247.81</v>
      </c>
      <c r="F781" s="22">
        <f>F795</f>
        <v>9247.81</v>
      </c>
      <c r="G781" s="22">
        <v>1</v>
      </c>
      <c r="H781" s="22">
        <f>H795</f>
        <v>0</v>
      </c>
      <c r="I781" s="22">
        <f>I795</f>
        <v>0</v>
      </c>
      <c r="J781" s="49" t="str">
        <f t="shared" si="327"/>
        <v/>
      </c>
      <c r="K781" s="53"/>
    </row>
    <row r="782" spans="1:11" x14ac:dyDescent="0.3">
      <c r="A782" s="13" t="s">
        <v>1374</v>
      </c>
      <c r="B782" s="14" t="s">
        <v>10</v>
      </c>
      <c r="C782" s="15" t="s">
        <v>1375</v>
      </c>
      <c r="D782" s="16">
        <v>81</v>
      </c>
      <c r="E782" s="16">
        <v>67.59</v>
      </c>
      <c r="F782" s="16">
        <f t="shared" si="328"/>
        <v>5474.79</v>
      </c>
      <c r="G782" s="16">
        <f t="shared" ref="G782:G795" si="334">D782</f>
        <v>81</v>
      </c>
      <c r="H782" s="54"/>
      <c r="I782" s="16">
        <f t="shared" ref="I782:I794" si="335">ROUND(G782*H782,2)</f>
        <v>0</v>
      </c>
      <c r="J782" s="49" t="str">
        <f t="shared" si="327"/>
        <v/>
      </c>
      <c r="K782" s="53"/>
    </row>
    <row r="783" spans="1:11" x14ac:dyDescent="0.3">
      <c r="A783" s="13" t="s">
        <v>1376</v>
      </c>
      <c r="B783" s="14" t="s">
        <v>10</v>
      </c>
      <c r="C783" s="15" t="s">
        <v>1377</v>
      </c>
      <c r="D783" s="16">
        <v>5</v>
      </c>
      <c r="E783" s="16">
        <v>123.99</v>
      </c>
      <c r="F783" s="16">
        <f t="shared" si="328"/>
        <v>619.95000000000005</v>
      </c>
      <c r="G783" s="16">
        <f t="shared" si="334"/>
        <v>5</v>
      </c>
      <c r="H783" s="54"/>
      <c r="I783" s="16">
        <f t="shared" si="335"/>
        <v>0</v>
      </c>
      <c r="J783" s="49" t="str">
        <f t="shared" si="327"/>
        <v/>
      </c>
      <c r="K783" s="53"/>
    </row>
    <row r="784" spans="1:11" x14ac:dyDescent="0.3">
      <c r="A784" s="13" t="s">
        <v>1378</v>
      </c>
      <c r="B784" s="14" t="s">
        <v>10</v>
      </c>
      <c r="C784" s="15" t="s">
        <v>1379</v>
      </c>
      <c r="D784" s="16">
        <v>7</v>
      </c>
      <c r="E784" s="16">
        <v>76.010000000000005</v>
      </c>
      <c r="F784" s="16">
        <f t="shared" si="328"/>
        <v>532.07000000000005</v>
      </c>
      <c r="G784" s="16">
        <f t="shared" si="334"/>
        <v>7</v>
      </c>
      <c r="H784" s="54"/>
      <c r="I784" s="16">
        <f t="shared" si="335"/>
        <v>0</v>
      </c>
      <c r="J784" s="49" t="str">
        <f t="shared" si="327"/>
        <v/>
      </c>
      <c r="K784" s="53"/>
    </row>
    <row r="785" spans="1:11" x14ac:dyDescent="0.3">
      <c r="A785" s="13" t="s">
        <v>1380</v>
      </c>
      <c r="B785" s="14" t="s">
        <v>10</v>
      </c>
      <c r="C785" s="15" t="s">
        <v>1381</v>
      </c>
      <c r="D785" s="16">
        <v>14</v>
      </c>
      <c r="E785" s="16">
        <v>91.11</v>
      </c>
      <c r="F785" s="16">
        <f t="shared" si="328"/>
        <v>1275.54</v>
      </c>
      <c r="G785" s="16">
        <f t="shared" si="334"/>
        <v>14</v>
      </c>
      <c r="H785" s="54"/>
      <c r="I785" s="16">
        <f t="shared" si="335"/>
        <v>0</v>
      </c>
      <c r="J785" s="49" t="str">
        <f t="shared" si="327"/>
        <v/>
      </c>
      <c r="K785" s="53"/>
    </row>
    <row r="786" spans="1:11" x14ac:dyDescent="0.3">
      <c r="A786" s="13" t="s">
        <v>1382</v>
      </c>
      <c r="B786" s="14" t="s">
        <v>10</v>
      </c>
      <c r="C786" s="15" t="s">
        <v>1383</v>
      </c>
      <c r="D786" s="16">
        <v>5</v>
      </c>
      <c r="E786" s="16">
        <v>9.08</v>
      </c>
      <c r="F786" s="16">
        <f t="shared" si="328"/>
        <v>45.4</v>
      </c>
      <c r="G786" s="16">
        <f t="shared" si="334"/>
        <v>5</v>
      </c>
      <c r="H786" s="54"/>
      <c r="I786" s="16">
        <f t="shared" si="335"/>
        <v>0</v>
      </c>
      <c r="J786" s="49" t="str">
        <f t="shared" si="327"/>
        <v/>
      </c>
      <c r="K786" s="53"/>
    </row>
    <row r="787" spans="1:11" x14ac:dyDescent="0.3">
      <c r="A787" s="13" t="s">
        <v>1384</v>
      </c>
      <c r="B787" s="14" t="s">
        <v>10</v>
      </c>
      <c r="C787" s="15" t="s">
        <v>1385</v>
      </c>
      <c r="D787" s="16">
        <v>4</v>
      </c>
      <c r="E787" s="16">
        <v>59.66</v>
      </c>
      <c r="F787" s="16">
        <f t="shared" si="328"/>
        <v>238.64</v>
      </c>
      <c r="G787" s="16">
        <f t="shared" si="334"/>
        <v>4</v>
      </c>
      <c r="H787" s="54"/>
      <c r="I787" s="16">
        <f t="shared" si="335"/>
        <v>0</v>
      </c>
      <c r="J787" s="49" t="str">
        <f t="shared" si="327"/>
        <v/>
      </c>
      <c r="K787" s="53"/>
    </row>
    <row r="788" spans="1:11" x14ac:dyDescent="0.3">
      <c r="A788" s="13" t="s">
        <v>1386</v>
      </c>
      <c r="B788" s="14" t="s">
        <v>10</v>
      </c>
      <c r="C788" s="15" t="s">
        <v>1387</v>
      </c>
      <c r="D788" s="16">
        <v>15</v>
      </c>
      <c r="E788" s="16">
        <v>5.35</v>
      </c>
      <c r="F788" s="16">
        <f t="shared" si="328"/>
        <v>80.25</v>
      </c>
      <c r="G788" s="16">
        <f t="shared" si="334"/>
        <v>15</v>
      </c>
      <c r="H788" s="54"/>
      <c r="I788" s="16">
        <f t="shared" si="335"/>
        <v>0</v>
      </c>
      <c r="J788" s="49" t="str">
        <f t="shared" si="327"/>
        <v/>
      </c>
      <c r="K788" s="53"/>
    </row>
    <row r="789" spans="1:11" x14ac:dyDescent="0.3">
      <c r="A789" s="13" t="s">
        <v>1388</v>
      </c>
      <c r="B789" s="14" t="s">
        <v>10</v>
      </c>
      <c r="C789" s="15" t="s">
        <v>1389</v>
      </c>
      <c r="D789" s="16">
        <v>10</v>
      </c>
      <c r="E789" s="16">
        <v>7.38</v>
      </c>
      <c r="F789" s="16">
        <f t="shared" si="328"/>
        <v>73.8</v>
      </c>
      <c r="G789" s="16">
        <f t="shared" si="334"/>
        <v>10</v>
      </c>
      <c r="H789" s="54"/>
      <c r="I789" s="16">
        <f t="shared" si="335"/>
        <v>0</v>
      </c>
      <c r="J789" s="49" t="str">
        <f t="shared" si="327"/>
        <v/>
      </c>
      <c r="K789" s="53"/>
    </row>
    <row r="790" spans="1:11" x14ac:dyDescent="0.3">
      <c r="A790" s="13" t="s">
        <v>1390</v>
      </c>
      <c r="B790" s="14" t="s">
        <v>10</v>
      </c>
      <c r="C790" s="15" t="s">
        <v>1391</v>
      </c>
      <c r="D790" s="16">
        <v>4</v>
      </c>
      <c r="E790" s="16">
        <v>23.73</v>
      </c>
      <c r="F790" s="16">
        <f t="shared" si="328"/>
        <v>94.92</v>
      </c>
      <c r="G790" s="16">
        <f t="shared" si="334"/>
        <v>4</v>
      </c>
      <c r="H790" s="54"/>
      <c r="I790" s="16">
        <f t="shared" si="335"/>
        <v>0</v>
      </c>
      <c r="J790" s="49" t="str">
        <f t="shared" si="327"/>
        <v/>
      </c>
      <c r="K790" s="53"/>
    </row>
    <row r="791" spans="1:11" x14ac:dyDescent="0.3">
      <c r="A791" s="13" t="s">
        <v>1392</v>
      </c>
      <c r="B791" s="14" t="s">
        <v>10</v>
      </c>
      <c r="C791" s="15" t="s">
        <v>1393</v>
      </c>
      <c r="D791" s="16">
        <v>8</v>
      </c>
      <c r="E791" s="16">
        <v>27.09</v>
      </c>
      <c r="F791" s="16">
        <f t="shared" si="328"/>
        <v>216.72</v>
      </c>
      <c r="G791" s="16">
        <f t="shared" si="334"/>
        <v>8</v>
      </c>
      <c r="H791" s="54"/>
      <c r="I791" s="16">
        <f t="shared" si="335"/>
        <v>0</v>
      </c>
      <c r="J791" s="49" t="str">
        <f t="shared" si="327"/>
        <v/>
      </c>
      <c r="K791" s="53"/>
    </row>
    <row r="792" spans="1:11" x14ac:dyDescent="0.3">
      <c r="A792" s="13" t="s">
        <v>1394</v>
      </c>
      <c r="B792" s="14" t="s">
        <v>10</v>
      </c>
      <c r="C792" s="15" t="s">
        <v>1395</v>
      </c>
      <c r="D792" s="16">
        <v>9</v>
      </c>
      <c r="E792" s="16">
        <v>6.48</v>
      </c>
      <c r="F792" s="16">
        <f t="shared" si="328"/>
        <v>58.32</v>
      </c>
      <c r="G792" s="16">
        <f t="shared" si="334"/>
        <v>9</v>
      </c>
      <c r="H792" s="54"/>
      <c r="I792" s="16">
        <f t="shared" si="335"/>
        <v>0</v>
      </c>
      <c r="J792" s="49" t="str">
        <f t="shared" si="327"/>
        <v/>
      </c>
      <c r="K792" s="53"/>
    </row>
    <row r="793" spans="1:11" x14ac:dyDescent="0.3">
      <c r="A793" s="13" t="s">
        <v>1396</v>
      </c>
      <c r="B793" s="14" t="s">
        <v>10</v>
      </c>
      <c r="C793" s="15" t="s">
        <v>1397</v>
      </c>
      <c r="D793" s="16">
        <v>8</v>
      </c>
      <c r="E793" s="16">
        <v>32.270000000000003</v>
      </c>
      <c r="F793" s="16">
        <f t="shared" si="328"/>
        <v>258.16000000000003</v>
      </c>
      <c r="G793" s="16">
        <f t="shared" si="334"/>
        <v>8</v>
      </c>
      <c r="H793" s="54"/>
      <c r="I793" s="16">
        <f t="shared" si="335"/>
        <v>0</v>
      </c>
      <c r="J793" s="49" t="str">
        <f t="shared" si="327"/>
        <v/>
      </c>
      <c r="K793" s="53"/>
    </row>
    <row r="794" spans="1:11" x14ac:dyDescent="0.3">
      <c r="A794" s="13" t="s">
        <v>1398</v>
      </c>
      <c r="B794" s="14" t="s">
        <v>10</v>
      </c>
      <c r="C794" s="15" t="s">
        <v>1399</v>
      </c>
      <c r="D794" s="16">
        <v>5</v>
      </c>
      <c r="E794" s="16">
        <v>55.85</v>
      </c>
      <c r="F794" s="16">
        <f t="shared" si="328"/>
        <v>279.25</v>
      </c>
      <c r="G794" s="16">
        <f t="shared" si="334"/>
        <v>5</v>
      </c>
      <c r="H794" s="54"/>
      <c r="I794" s="16">
        <f t="shared" si="335"/>
        <v>0</v>
      </c>
      <c r="J794" s="49" t="str">
        <f t="shared" si="327"/>
        <v/>
      </c>
      <c r="K794" s="53"/>
    </row>
    <row r="795" spans="1:11" x14ac:dyDescent="0.3">
      <c r="A795" s="17"/>
      <c r="B795" s="17"/>
      <c r="C795" s="18" t="s">
        <v>1400</v>
      </c>
      <c r="D795" s="16">
        <v>1</v>
      </c>
      <c r="E795" s="19">
        <f>SUM(F782:F794)</f>
        <v>9247.81</v>
      </c>
      <c r="F795" s="19">
        <f>ROUND(D795*E795,2)</f>
        <v>9247.81</v>
      </c>
      <c r="G795" s="16">
        <f t="shared" si="334"/>
        <v>1</v>
      </c>
      <c r="H795" s="19">
        <f>SUM(I782:I794)</f>
        <v>0</v>
      </c>
      <c r="I795" s="19">
        <f>ROUND(G795*H795,2)</f>
        <v>0</v>
      </c>
      <c r="J795" s="49" t="str">
        <f t="shared" si="327"/>
        <v/>
      </c>
      <c r="K795" s="53"/>
    </row>
    <row r="796" spans="1:11" x14ac:dyDescent="0.3">
      <c r="A796" s="17"/>
      <c r="B796" s="17"/>
      <c r="C796" s="18" t="s">
        <v>1401</v>
      </c>
      <c r="D796" s="16">
        <v>1</v>
      </c>
      <c r="E796" s="19">
        <f>SUM(F781,F775,F769)</f>
        <v>34138.400000000001</v>
      </c>
      <c r="F796" s="19">
        <f>ROUND(D796*E796,2)</f>
        <v>34138.400000000001</v>
      </c>
      <c r="G796" s="16">
        <v>1</v>
      </c>
      <c r="H796" s="19">
        <f>SUM(I781,I775,I769)</f>
        <v>0</v>
      </c>
      <c r="I796" s="19">
        <f>ROUND(G796*H796,2)</f>
        <v>0</v>
      </c>
      <c r="J796" s="49" t="str">
        <f t="shared" si="327"/>
        <v/>
      </c>
      <c r="K796" s="53"/>
    </row>
    <row r="797" spans="1:11" x14ac:dyDescent="0.3">
      <c r="A797" s="10" t="s">
        <v>1299</v>
      </c>
      <c r="B797" s="10" t="s">
        <v>5</v>
      </c>
      <c r="C797" s="11" t="s">
        <v>1402</v>
      </c>
      <c r="D797" s="12">
        <v>1</v>
      </c>
      <c r="E797" s="12">
        <f>E799</f>
        <v>676.4</v>
      </c>
      <c r="F797" s="12">
        <f>F799</f>
        <v>676.4</v>
      </c>
      <c r="G797" s="12">
        <v>1</v>
      </c>
      <c r="H797" s="12">
        <f>H799</f>
        <v>0</v>
      </c>
      <c r="I797" s="12">
        <f>I799</f>
        <v>0</v>
      </c>
      <c r="J797" s="49" t="str">
        <f t="shared" si="327"/>
        <v/>
      </c>
      <c r="K797" s="53"/>
    </row>
    <row r="798" spans="1:11" x14ac:dyDescent="0.3">
      <c r="A798" s="13" t="s">
        <v>1403</v>
      </c>
      <c r="B798" s="14" t="s">
        <v>10</v>
      </c>
      <c r="C798" s="15" t="s">
        <v>1404</v>
      </c>
      <c r="D798" s="16">
        <v>10</v>
      </c>
      <c r="E798" s="16">
        <v>67.64</v>
      </c>
      <c r="F798" s="16">
        <f t="shared" si="328"/>
        <v>676.4</v>
      </c>
      <c r="G798" s="16">
        <f t="shared" ref="G798" si="336">D798</f>
        <v>10</v>
      </c>
      <c r="H798" s="54"/>
      <c r="I798" s="16">
        <f t="shared" ref="I798" si="337">ROUND(G798*H798,2)</f>
        <v>0</v>
      </c>
      <c r="J798" s="49" t="str">
        <f t="shared" si="327"/>
        <v/>
      </c>
      <c r="K798" s="53"/>
    </row>
    <row r="799" spans="1:11" x14ac:dyDescent="0.3">
      <c r="A799" s="17"/>
      <c r="B799" s="17"/>
      <c r="C799" s="18" t="s">
        <v>1405</v>
      </c>
      <c r="D799" s="16">
        <v>1</v>
      </c>
      <c r="E799" s="19">
        <f>SUM(F798)</f>
        <v>676.4</v>
      </c>
      <c r="F799" s="19">
        <f>ROUND(D799*E799,2)</f>
        <v>676.4</v>
      </c>
      <c r="G799" s="16">
        <v>1</v>
      </c>
      <c r="H799" s="19">
        <f>SUM(I798)</f>
        <v>0</v>
      </c>
      <c r="I799" s="19">
        <f>ROUND(G799*H799,2)</f>
        <v>0</v>
      </c>
      <c r="J799" s="49" t="str">
        <f t="shared" si="327"/>
        <v/>
      </c>
      <c r="K799" s="53"/>
    </row>
    <row r="800" spans="1:11" x14ac:dyDescent="0.3">
      <c r="A800" s="10" t="s">
        <v>1300</v>
      </c>
      <c r="B800" s="10" t="s">
        <v>5</v>
      </c>
      <c r="C800" s="11" t="s">
        <v>1406</v>
      </c>
      <c r="D800" s="12">
        <v>1</v>
      </c>
      <c r="E800" s="12">
        <f>E815</f>
        <v>17961.2</v>
      </c>
      <c r="F800" s="12">
        <f>F815</f>
        <v>17961.2</v>
      </c>
      <c r="G800" s="12">
        <v>1</v>
      </c>
      <c r="H800" s="12">
        <f>H815</f>
        <v>0</v>
      </c>
      <c r="I800" s="12">
        <f>I815</f>
        <v>0</v>
      </c>
      <c r="J800" s="49" t="str">
        <f t="shared" si="327"/>
        <v/>
      </c>
      <c r="K800" s="53"/>
    </row>
    <row r="801" spans="1:11" x14ac:dyDescent="0.3">
      <c r="A801" s="13" t="s">
        <v>1407</v>
      </c>
      <c r="B801" s="14" t="s">
        <v>22</v>
      </c>
      <c r="C801" s="15" t="s">
        <v>1408</v>
      </c>
      <c r="D801" s="16">
        <v>8000</v>
      </c>
      <c r="E801" s="16">
        <v>1.41</v>
      </c>
      <c r="F801" s="16">
        <f t="shared" si="328"/>
        <v>11280</v>
      </c>
      <c r="G801" s="16">
        <f t="shared" ref="G801:G814" si="338">D801</f>
        <v>8000</v>
      </c>
      <c r="H801" s="54"/>
      <c r="I801" s="16">
        <f t="shared" ref="I801:I815" si="339">ROUND(G801*H801,2)</f>
        <v>0</v>
      </c>
      <c r="J801" s="49" t="str">
        <f t="shared" si="327"/>
        <v/>
      </c>
      <c r="K801" s="53"/>
    </row>
    <row r="802" spans="1:11" x14ac:dyDescent="0.3">
      <c r="A802" s="13" t="s">
        <v>1409</v>
      </c>
      <c r="B802" s="14" t="s">
        <v>10</v>
      </c>
      <c r="C802" s="15" t="s">
        <v>1410</v>
      </c>
      <c r="D802" s="16">
        <v>75</v>
      </c>
      <c r="E802" s="16">
        <v>5</v>
      </c>
      <c r="F802" s="16">
        <f t="shared" si="328"/>
        <v>375</v>
      </c>
      <c r="G802" s="16">
        <f t="shared" si="338"/>
        <v>75</v>
      </c>
      <c r="H802" s="54"/>
      <c r="I802" s="16">
        <f t="shared" si="339"/>
        <v>0</v>
      </c>
      <c r="J802" s="49" t="str">
        <f t="shared" si="327"/>
        <v/>
      </c>
      <c r="K802" s="53"/>
    </row>
    <row r="803" spans="1:11" x14ac:dyDescent="0.3">
      <c r="A803" s="13" t="s">
        <v>1411</v>
      </c>
      <c r="B803" s="14" t="s">
        <v>10</v>
      </c>
      <c r="C803" s="15" t="s">
        <v>1412</v>
      </c>
      <c r="D803" s="16">
        <v>75</v>
      </c>
      <c r="E803" s="16">
        <v>7.07</v>
      </c>
      <c r="F803" s="16">
        <f t="shared" si="328"/>
        <v>530.25</v>
      </c>
      <c r="G803" s="16">
        <f t="shared" si="338"/>
        <v>75</v>
      </c>
      <c r="H803" s="54"/>
      <c r="I803" s="16">
        <f t="shared" si="339"/>
        <v>0</v>
      </c>
      <c r="J803" s="49" t="str">
        <f t="shared" si="327"/>
        <v/>
      </c>
      <c r="K803" s="53"/>
    </row>
    <row r="804" spans="1:11" x14ac:dyDescent="0.3">
      <c r="A804" s="13" t="s">
        <v>1413</v>
      </c>
      <c r="B804" s="14" t="s">
        <v>10</v>
      </c>
      <c r="C804" s="15" t="s">
        <v>1414</v>
      </c>
      <c r="D804" s="16">
        <v>50</v>
      </c>
      <c r="E804" s="16">
        <v>7.67</v>
      </c>
      <c r="F804" s="16">
        <f t="shared" si="328"/>
        <v>383.5</v>
      </c>
      <c r="G804" s="16">
        <f t="shared" si="338"/>
        <v>50</v>
      </c>
      <c r="H804" s="54"/>
      <c r="I804" s="16">
        <f t="shared" si="339"/>
        <v>0</v>
      </c>
      <c r="J804" s="49" t="str">
        <f t="shared" si="327"/>
        <v/>
      </c>
      <c r="K804" s="53"/>
    </row>
    <row r="805" spans="1:11" x14ac:dyDescent="0.3">
      <c r="A805" s="13" t="s">
        <v>1415</v>
      </c>
      <c r="B805" s="14" t="s">
        <v>22</v>
      </c>
      <c r="C805" s="15" t="s">
        <v>1416</v>
      </c>
      <c r="D805" s="16">
        <v>100</v>
      </c>
      <c r="E805" s="16">
        <v>13.68</v>
      </c>
      <c r="F805" s="16">
        <f t="shared" si="328"/>
        <v>1368</v>
      </c>
      <c r="G805" s="16">
        <f t="shared" si="338"/>
        <v>100</v>
      </c>
      <c r="H805" s="54"/>
      <c r="I805" s="16">
        <f t="shared" si="339"/>
        <v>0</v>
      </c>
      <c r="J805" s="49" t="str">
        <f t="shared" si="327"/>
        <v/>
      </c>
      <c r="K805" s="53"/>
    </row>
    <row r="806" spans="1:11" x14ac:dyDescent="0.3">
      <c r="A806" s="13" t="s">
        <v>1417</v>
      </c>
      <c r="B806" s="14" t="s">
        <v>10</v>
      </c>
      <c r="C806" s="15" t="s">
        <v>1418</v>
      </c>
      <c r="D806" s="16">
        <v>30</v>
      </c>
      <c r="E806" s="16">
        <v>6.17</v>
      </c>
      <c r="F806" s="16">
        <f t="shared" si="328"/>
        <v>185.1</v>
      </c>
      <c r="G806" s="16">
        <f t="shared" si="338"/>
        <v>30</v>
      </c>
      <c r="H806" s="54"/>
      <c r="I806" s="16">
        <f t="shared" si="339"/>
        <v>0</v>
      </c>
      <c r="J806" s="49" t="str">
        <f t="shared" si="327"/>
        <v/>
      </c>
      <c r="K806" s="53"/>
    </row>
    <row r="807" spans="1:11" x14ac:dyDescent="0.3">
      <c r="A807" s="13" t="s">
        <v>1419</v>
      </c>
      <c r="B807" s="14" t="s">
        <v>10</v>
      </c>
      <c r="C807" s="15" t="s">
        <v>1420</v>
      </c>
      <c r="D807" s="16">
        <v>30</v>
      </c>
      <c r="E807" s="16">
        <v>10.3</v>
      </c>
      <c r="F807" s="16">
        <f t="shared" si="328"/>
        <v>309</v>
      </c>
      <c r="G807" s="16">
        <f t="shared" si="338"/>
        <v>30</v>
      </c>
      <c r="H807" s="54"/>
      <c r="I807" s="16">
        <f t="shared" si="339"/>
        <v>0</v>
      </c>
      <c r="J807" s="49" t="str">
        <f t="shared" si="327"/>
        <v/>
      </c>
      <c r="K807" s="53"/>
    </row>
    <row r="808" spans="1:11" x14ac:dyDescent="0.3">
      <c r="A808" s="13" t="s">
        <v>1421</v>
      </c>
      <c r="B808" s="14" t="s">
        <v>10</v>
      </c>
      <c r="C808" s="15" t="s">
        <v>1422</v>
      </c>
      <c r="D808" s="16">
        <v>30</v>
      </c>
      <c r="E808" s="16">
        <v>13.07</v>
      </c>
      <c r="F808" s="16">
        <f t="shared" si="328"/>
        <v>392.1</v>
      </c>
      <c r="G808" s="16">
        <f t="shared" si="338"/>
        <v>30</v>
      </c>
      <c r="H808" s="54"/>
      <c r="I808" s="16">
        <f t="shared" si="339"/>
        <v>0</v>
      </c>
      <c r="J808" s="49" t="str">
        <f t="shared" si="327"/>
        <v/>
      </c>
      <c r="K808" s="53"/>
    </row>
    <row r="809" spans="1:11" x14ac:dyDescent="0.3">
      <c r="A809" s="13" t="s">
        <v>1423</v>
      </c>
      <c r="B809" s="14" t="s">
        <v>10</v>
      </c>
      <c r="C809" s="15" t="s">
        <v>1424</v>
      </c>
      <c r="D809" s="16">
        <v>25</v>
      </c>
      <c r="E809" s="16">
        <v>19.059999999999999</v>
      </c>
      <c r="F809" s="16">
        <f t="shared" si="328"/>
        <v>476.5</v>
      </c>
      <c r="G809" s="16">
        <f t="shared" si="338"/>
        <v>25</v>
      </c>
      <c r="H809" s="54"/>
      <c r="I809" s="16">
        <f t="shared" si="339"/>
        <v>0</v>
      </c>
      <c r="J809" s="49" t="str">
        <f t="shared" si="327"/>
        <v/>
      </c>
      <c r="K809" s="53"/>
    </row>
    <row r="810" spans="1:11" x14ac:dyDescent="0.3">
      <c r="A810" s="13" t="s">
        <v>1425</v>
      </c>
      <c r="B810" s="14" t="s">
        <v>10</v>
      </c>
      <c r="C810" s="15" t="s">
        <v>1426</v>
      </c>
      <c r="D810" s="16">
        <v>25</v>
      </c>
      <c r="E810" s="16">
        <v>16.350000000000001</v>
      </c>
      <c r="F810" s="16">
        <f t="shared" si="328"/>
        <v>408.75</v>
      </c>
      <c r="G810" s="16">
        <f t="shared" si="338"/>
        <v>25</v>
      </c>
      <c r="H810" s="54"/>
      <c r="I810" s="16">
        <f t="shared" si="339"/>
        <v>0</v>
      </c>
      <c r="J810" s="49" t="str">
        <f t="shared" si="327"/>
        <v/>
      </c>
      <c r="K810" s="53"/>
    </row>
    <row r="811" spans="1:11" x14ac:dyDescent="0.3">
      <c r="A811" s="13" t="s">
        <v>1427</v>
      </c>
      <c r="B811" s="14" t="s">
        <v>10</v>
      </c>
      <c r="C811" s="15" t="s">
        <v>1428</v>
      </c>
      <c r="D811" s="16">
        <v>25</v>
      </c>
      <c r="E811" s="16">
        <v>28.99</v>
      </c>
      <c r="F811" s="16">
        <f t="shared" si="328"/>
        <v>724.75</v>
      </c>
      <c r="G811" s="16">
        <f t="shared" si="338"/>
        <v>25</v>
      </c>
      <c r="H811" s="54"/>
      <c r="I811" s="16">
        <f t="shared" si="339"/>
        <v>0</v>
      </c>
      <c r="J811" s="49" t="str">
        <f t="shared" si="327"/>
        <v/>
      </c>
      <c r="K811" s="53"/>
    </row>
    <row r="812" spans="1:11" x14ac:dyDescent="0.3">
      <c r="A812" s="13" t="s">
        <v>1429</v>
      </c>
      <c r="B812" s="14" t="s">
        <v>10</v>
      </c>
      <c r="C812" s="15" t="s">
        <v>1430</v>
      </c>
      <c r="D812" s="16">
        <v>25</v>
      </c>
      <c r="E812" s="16">
        <v>41.18</v>
      </c>
      <c r="F812" s="16">
        <f t="shared" si="328"/>
        <v>1029.5</v>
      </c>
      <c r="G812" s="16">
        <f t="shared" si="338"/>
        <v>25</v>
      </c>
      <c r="H812" s="54"/>
      <c r="I812" s="16">
        <f t="shared" si="339"/>
        <v>0</v>
      </c>
      <c r="J812" s="49" t="str">
        <f t="shared" si="327"/>
        <v/>
      </c>
      <c r="K812" s="53"/>
    </row>
    <row r="813" spans="1:11" x14ac:dyDescent="0.3">
      <c r="A813" s="13" t="s">
        <v>1431</v>
      </c>
      <c r="B813" s="14" t="s">
        <v>10</v>
      </c>
      <c r="C813" s="15" t="s">
        <v>1432</v>
      </c>
      <c r="D813" s="16">
        <v>25</v>
      </c>
      <c r="E813" s="16">
        <v>14.31</v>
      </c>
      <c r="F813" s="16">
        <f t="shared" si="328"/>
        <v>357.75</v>
      </c>
      <c r="G813" s="16">
        <f t="shared" si="338"/>
        <v>25</v>
      </c>
      <c r="H813" s="54"/>
      <c r="I813" s="16">
        <f t="shared" si="339"/>
        <v>0</v>
      </c>
      <c r="J813" s="49" t="str">
        <f t="shared" si="327"/>
        <v/>
      </c>
      <c r="K813" s="53"/>
    </row>
    <row r="814" spans="1:11" x14ac:dyDescent="0.3">
      <c r="A814" s="13" t="s">
        <v>1433</v>
      </c>
      <c r="B814" s="14" t="s">
        <v>10</v>
      </c>
      <c r="C814" s="15" t="s">
        <v>1434</v>
      </c>
      <c r="D814" s="16">
        <v>25</v>
      </c>
      <c r="E814" s="16">
        <v>5.64</v>
      </c>
      <c r="F814" s="16">
        <f t="shared" si="328"/>
        <v>141</v>
      </c>
      <c r="G814" s="16">
        <f t="shared" si="338"/>
        <v>25</v>
      </c>
      <c r="H814" s="54"/>
      <c r="I814" s="16">
        <f t="shared" si="339"/>
        <v>0</v>
      </c>
      <c r="J814" s="49" t="str">
        <f t="shared" si="327"/>
        <v/>
      </c>
      <c r="K814" s="53"/>
    </row>
    <row r="815" spans="1:11" x14ac:dyDescent="0.3">
      <c r="A815" s="17"/>
      <c r="B815" s="17"/>
      <c r="C815" s="18" t="s">
        <v>1435</v>
      </c>
      <c r="D815" s="16">
        <v>1</v>
      </c>
      <c r="E815" s="19">
        <f>SUM(F801:F814)</f>
        <v>17961.2</v>
      </c>
      <c r="F815" s="19">
        <f t="shared" si="328"/>
        <v>17961.2</v>
      </c>
      <c r="G815" s="16">
        <v>1</v>
      </c>
      <c r="H815" s="19">
        <f>SUM(I801:I814)</f>
        <v>0</v>
      </c>
      <c r="I815" s="19">
        <f t="shared" si="339"/>
        <v>0</v>
      </c>
      <c r="J815" s="49" t="str">
        <f t="shared" si="327"/>
        <v/>
      </c>
      <c r="K815" s="53"/>
    </row>
    <row r="816" spans="1:11" x14ac:dyDescent="0.3">
      <c r="A816" s="10" t="s">
        <v>1301</v>
      </c>
      <c r="B816" s="10" t="s">
        <v>5</v>
      </c>
      <c r="C816" s="11" t="s">
        <v>1436</v>
      </c>
      <c r="D816" s="12">
        <v>1</v>
      </c>
      <c r="E816" s="12">
        <f>E828</f>
        <v>8240.4</v>
      </c>
      <c r="F816" s="12">
        <f>F828</f>
        <v>8240.4</v>
      </c>
      <c r="G816" s="12">
        <v>1</v>
      </c>
      <c r="H816" s="12">
        <f>H828</f>
        <v>0</v>
      </c>
      <c r="I816" s="12">
        <f>I828</f>
        <v>0</v>
      </c>
      <c r="J816" s="49" t="str">
        <f t="shared" si="327"/>
        <v/>
      </c>
      <c r="K816" s="53"/>
    </row>
    <row r="817" spans="1:11" x14ac:dyDescent="0.3">
      <c r="A817" s="20" t="s">
        <v>1437</v>
      </c>
      <c r="B817" s="20" t="s">
        <v>5</v>
      </c>
      <c r="C817" s="21" t="s">
        <v>1438</v>
      </c>
      <c r="D817" s="22">
        <v>1</v>
      </c>
      <c r="E817" s="12">
        <f>E819</f>
        <v>287.60000000000002</v>
      </c>
      <c r="F817" s="12">
        <f>F819</f>
        <v>287.60000000000002</v>
      </c>
      <c r="G817" s="22">
        <v>1</v>
      </c>
      <c r="H817" s="12">
        <f>H819</f>
        <v>0</v>
      </c>
      <c r="I817" s="12">
        <f>I819</f>
        <v>0</v>
      </c>
      <c r="J817" s="49" t="str">
        <f t="shared" si="327"/>
        <v/>
      </c>
      <c r="K817" s="53"/>
    </row>
    <row r="818" spans="1:11" x14ac:dyDescent="0.3">
      <c r="A818" s="13" t="s">
        <v>1439</v>
      </c>
      <c r="B818" s="14" t="s">
        <v>10</v>
      </c>
      <c r="C818" s="15" t="s">
        <v>1440</v>
      </c>
      <c r="D818" s="16">
        <v>10</v>
      </c>
      <c r="E818" s="16">
        <v>28.76</v>
      </c>
      <c r="F818" s="16">
        <f t="shared" si="328"/>
        <v>287.60000000000002</v>
      </c>
      <c r="G818" s="16">
        <f t="shared" ref="G818" si="340">D818</f>
        <v>10</v>
      </c>
      <c r="H818" s="54"/>
      <c r="I818" s="16">
        <f t="shared" ref="I818" si="341">ROUND(G818*H818,2)</f>
        <v>0</v>
      </c>
      <c r="J818" s="49" t="str">
        <f t="shared" si="327"/>
        <v/>
      </c>
      <c r="K818" s="53"/>
    </row>
    <row r="819" spans="1:11" x14ac:dyDescent="0.3">
      <c r="A819" s="17"/>
      <c r="B819" s="17"/>
      <c r="C819" s="18" t="s">
        <v>1441</v>
      </c>
      <c r="D819" s="16">
        <v>1</v>
      </c>
      <c r="E819" s="19">
        <f>SUM(F818)</f>
        <v>287.60000000000002</v>
      </c>
      <c r="F819" s="19">
        <f>ROUND(D819*E819,2)</f>
        <v>287.60000000000002</v>
      </c>
      <c r="G819" s="16">
        <v>1</v>
      </c>
      <c r="H819" s="19">
        <f>SUM(I818)</f>
        <v>0</v>
      </c>
      <c r="I819" s="19">
        <f>ROUND(G819*H819,2)</f>
        <v>0</v>
      </c>
      <c r="J819" s="49" t="str">
        <f t="shared" si="327"/>
        <v/>
      </c>
      <c r="K819" s="53"/>
    </row>
    <row r="820" spans="1:11" x14ac:dyDescent="0.3">
      <c r="A820" s="20" t="s">
        <v>1442</v>
      </c>
      <c r="B820" s="20" t="s">
        <v>5</v>
      </c>
      <c r="C820" s="21" t="s">
        <v>1443</v>
      </c>
      <c r="D820" s="22">
        <v>1</v>
      </c>
      <c r="E820" s="12">
        <f>E824</f>
        <v>7564.8</v>
      </c>
      <c r="F820" s="12">
        <f>F824</f>
        <v>7564.8</v>
      </c>
      <c r="G820" s="22">
        <v>1</v>
      </c>
      <c r="H820" s="12">
        <f>H824</f>
        <v>0</v>
      </c>
      <c r="I820" s="12">
        <f>I824</f>
        <v>0</v>
      </c>
      <c r="J820" s="49" t="str">
        <f t="shared" si="327"/>
        <v/>
      </c>
      <c r="K820" s="53"/>
    </row>
    <row r="821" spans="1:11" x14ac:dyDescent="0.3">
      <c r="A821" s="13" t="s">
        <v>1444</v>
      </c>
      <c r="B821" s="14" t="s">
        <v>22</v>
      </c>
      <c r="C821" s="15" t="s">
        <v>1445</v>
      </c>
      <c r="D821" s="16">
        <v>500</v>
      </c>
      <c r="E821" s="16">
        <v>13.29</v>
      </c>
      <c r="F821" s="16">
        <f t="shared" si="328"/>
        <v>6645</v>
      </c>
      <c r="G821" s="16">
        <f t="shared" ref="G821:G823" si="342">D821</f>
        <v>500</v>
      </c>
      <c r="H821" s="54"/>
      <c r="I821" s="16">
        <f t="shared" ref="I821:I823" si="343">ROUND(G821*H821,2)</f>
        <v>0</v>
      </c>
      <c r="J821" s="49" t="str">
        <f t="shared" si="327"/>
        <v/>
      </c>
      <c r="K821" s="53"/>
    </row>
    <row r="822" spans="1:11" x14ac:dyDescent="0.3">
      <c r="A822" s="13" t="s">
        <v>1446</v>
      </c>
      <c r="B822" s="14" t="s">
        <v>10</v>
      </c>
      <c r="C822" s="15" t="s">
        <v>1447</v>
      </c>
      <c r="D822" s="16">
        <v>5</v>
      </c>
      <c r="E822" s="16">
        <v>47.87</v>
      </c>
      <c r="F822" s="16">
        <f t="shared" si="328"/>
        <v>239.35</v>
      </c>
      <c r="G822" s="16">
        <f t="shared" si="342"/>
        <v>5</v>
      </c>
      <c r="H822" s="54"/>
      <c r="I822" s="16">
        <f t="shared" si="343"/>
        <v>0</v>
      </c>
      <c r="J822" s="49" t="str">
        <f t="shared" si="327"/>
        <v/>
      </c>
      <c r="K822" s="53"/>
    </row>
    <row r="823" spans="1:11" x14ac:dyDescent="0.3">
      <c r="A823" s="13" t="s">
        <v>1448</v>
      </c>
      <c r="B823" s="14" t="s">
        <v>10</v>
      </c>
      <c r="C823" s="15" t="s">
        <v>1449</v>
      </c>
      <c r="D823" s="16">
        <v>5</v>
      </c>
      <c r="E823" s="16">
        <v>136.09</v>
      </c>
      <c r="F823" s="16">
        <f t="shared" si="328"/>
        <v>680.45</v>
      </c>
      <c r="G823" s="16">
        <f t="shared" si="342"/>
        <v>5</v>
      </c>
      <c r="H823" s="54"/>
      <c r="I823" s="16">
        <f t="shared" si="343"/>
        <v>0</v>
      </c>
      <c r="J823" s="49" t="str">
        <f t="shared" si="327"/>
        <v/>
      </c>
      <c r="K823" s="53"/>
    </row>
    <row r="824" spans="1:11" x14ac:dyDescent="0.3">
      <c r="A824" s="17"/>
      <c r="B824" s="17"/>
      <c r="C824" s="18" t="s">
        <v>1450</v>
      </c>
      <c r="D824" s="16">
        <v>1</v>
      </c>
      <c r="E824" s="19">
        <f>SUM(F821:F823)</f>
        <v>7564.8</v>
      </c>
      <c r="F824" s="19">
        <f>ROUND(D824*E824,2)</f>
        <v>7564.8</v>
      </c>
      <c r="G824" s="16">
        <v>1</v>
      </c>
      <c r="H824" s="19">
        <f>SUM(I821:I823)</f>
        <v>0</v>
      </c>
      <c r="I824" s="19">
        <f>ROUND(G824*H824,2)</f>
        <v>0</v>
      </c>
      <c r="J824" s="49" t="str">
        <f t="shared" si="327"/>
        <v/>
      </c>
      <c r="K824" s="53"/>
    </row>
    <row r="825" spans="1:11" x14ac:dyDescent="0.3">
      <c r="A825" s="20" t="s">
        <v>1546</v>
      </c>
      <c r="B825" s="20" t="s">
        <v>5</v>
      </c>
      <c r="C825" s="21" t="s">
        <v>1451</v>
      </c>
      <c r="D825" s="22">
        <v>1</v>
      </c>
      <c r="E825" s="12">
        <f>E827</f>
        <v>388</v>
      </c>
      <c r="F825" s="12">
        <f>F827</f>
        <v>388</v>
      </c>
      <c r="G825" s="22">
        <v>1</v>
      </c>
      <c r="H825" s="12">
        <f>H827</f>
        <v>0</v>
      </c>
      <c r="I825" s="12">
        <f>I827</f>
        <v>0</v>
      </c>
      <c r="J825" s="49" t="str">
        <f t="shared" si="327"/>
        <v/>
      </c>
      <c r="K825" s="53"/>
    </row>
    <row r="826" spans="1:11" x14ac:dyDescent="0.3">
      <c r="A826" s="13" t="s">
        <v>1452</v>
      </c>
      <c r="B826" s="14" t="s">
        <v>193</v>
      </c>
      <c r="C826" s="15" t="s">
        <v>1453</v>
      </c>
      <c r="D826" s="16">
        <v>200</v>
      </c>
      <c r="E826" s="16">
        <v>1.94</v>
      </c>
      <c r="F826" s="16">
        <f t="shared" si="328"/>
        <v>388</v>
      </c>
      <c r="G826" s="16">
        <f t="shared" ref="G826" si="344">D826</f>
        <v>200</v>
      </c>
      <c r="H826" s="54"/>
      <c r="I826" s="16">
        <f t="shared" ref="I826" si="345">ROUND(G826*H826,2)</f>
        <v>0</v>
      </c>
      <c r="J826" s="49" t="str">
        <f t="shared" si="327"/>
        <v/>
      </c>
      <c r="K826" s="53"/>
    </row>
    <row r="827" spans="1:11" x14ac:dyDescent="0.3">
      <c r="A827" s="17"/>
      <c r="B827" s="17"/>
      <c r="C827" s="18" t="s">
        <v>1454</v>
      </c>
      <c r="D827" s="16">
        <v>1</v>
      </c>
      <c r="E827" s="19">
        <f>SUM(F826)</f>
        <v>388</v>
      </c>
      <c r="F827" s="19">
        <f>ROUND(D827*E827,2)</f>
        <v>388</v>
      </c>
      <c r="G827" s="16">
        <v>1</v>
      </c>
      <c r="H827" s="19">
        <f>SUM(I826)</f>
        <v>0</v>
      </c>
      <c r="I827" s="19">
        <f>ROUND(G827*H827,2)</f>
        <v>0</v>
      </c>
      <c r="J827" s="49" t="str">
        <f t="shared" si="327"/>
        <v/>
      </c>
      <c r="K827" s="53"/>
    </row>
    <row r="828" spans="1:11" x14ac:dyDescent="0.3">
      <c r="A828" s="17"/>
      <c r="B828" s="17"/>
      <c r="C828" s="18" t="s">
        <v>1455</v>
      </c>
      <c r="D828" s="16">
        <v>1</v>
      </c>
      <c r="E828" s="19">
        <f>SUM(F825,F820,F817)</f>
        <v>8240.4</v>
      </c>
      <c r="F828" s="19">
        <f t="shared" si="328"/>
        <v>8240.4</v>
      </c>
      <c r="G828" s="16">
        <v>1</v>
      </c>
      <c r="H828" s="19">
        <f>SUM(I825,I820,I817)</f>
        <v>0</v>
      </c>
      <c r="I828" s="19">
        <f t="shared" ref="I828" si="346">ROUND(G828*H828,2)</f>
        <v>0</v>
      </c>
      <c r="J828" s="49" t="str">
        <f t="shared" si="327"/>
        <v/>
      </c>
      <c r="K828" s="53"/>
    </row>
    <row r="829" spans="1:11" x14ac:dyDescent="0.3">
      <c r="A829" s="10" t="s">
        <v>1302</v>
      </c>
      <c r="B829" s="10" t="s">
        <v>5</v>
      </c>
      <c r="C829" s="11" t="s">
        <v>1456</v>
      </c>
      <c r="D829" s="12">
        <v>1</v>
      </c>
      <c r="E829" s="12">
        <f>E861</f>
        <v>11437.65</v>
      </c>
      <c r="F829" s="12">
        <f>F861</f>
        <v>11437.65</v>
      </c>
      <c r="G829" s="12">
        <v>1</v>
      </c>
      <c r="H829" s="12">
        <f>H861</f>
        <v>0</v>
      </c>
      <c r="I829" s="12">
        <f>I861</f>
        <v>0</v>
      </c>
      <c r="J829" s="49" t="str">
        <f t="shared" si="327"/>
        <v/>
      </c>
      <c r="K829" s="53"/>
    </row>
    <row r="830" spans="1:11" x14ac:dyDescent="0.3">
      <c r="A830" s="20" t="s">
        <v>1457</v>
      </c>
      <c r="B830" s="20" t="s">
        <v>5</v>
      </c>
      <c r="C830" s="21" t="s">
        <v>1458</v>
      </c>
      <c r="D830" s="22">
        <v>1</v>
      </c>
      <c r="E830" s="22">
        <f>E842</f>
        <v>6423.38</v>
      </c>
      <c r="F830" s="22">
        <f>F842</f>
        <v>6423.38</v>
      </c>
      <c r="G830" s="22">
        <v>1</v>
      </c>
      <c r="H830" s="22">
        <f>H842</f>
        <v>0</v>
      </c>
      <c r="I830" s="22">
        <f>I842</f>
        <v>0</v>
      </c>
      <c r="J830" s="49" t="str">
        <f t="shared" si="327"/>
        <v/>
      </c>
      <c r="K830" s="53"/>
    </row>
    <row r="831" spans="1:11" x14ac:dyDescent="0.3">
      <c r="A831" s="13" t="s">
        <v>1459</v>
      </c>
      <c r="B831" s="14" t="s">
        <v>10</v>
      </c>
      <c r="C831" s="15" t="s">
        <v>1460</v>
      </c>
      <c r="D831" s="16">
        <v>81</v>
      </c>
      <c r="E831" s="16">
        <v>9.56</v>
      </c>
      <c r="F831" s="16">
        <f t="shared" si="328"/>
        <v>774.36</v>
      </c>
      <c r="G831" s="16">
        <f t="shared" ref="G831:G841" si="347">D831</f>
        <v>81</v>
      </c>
      <c r="H831" s="54"/>
      <c r="I831" s="16">
        <f t="shared" ref="I831:I841" si="348">ROUND(G831*H831,2)</f>
        <v>0</v>
      </c>
      <c r="J831" s="49" t="str">
        <f t="shared" ref="J831:J881" si="349">IF(AND(H831&lt;&gt;"",H831&lt;&gt;0,H831&lt;E831),"VALOR MENOR DEL PERMITIDO","")</f>
        <v/>
      </c>
      <c r="K831" s="53"/>
    </row>
    <row r="832" spans="1:11" x14ac:dyDescent="0.3">
      <c r="A832" s="13" t="s">
        <v>1461</v>
      </c>
      <c r="B832" s="14" t="s">
        <v>10</v>
      </c>
      <c r="C832" s="15" t="s">
        <v>1462</v>
      </c>
      <c r="D832" s="16">
        <v>15</v>
      </c>
      <c r="E832" s="16">
        <v>3.23</v>
      </c>
      <c r="F832" s="16">
        <f t="shared" si="328"/>
        <v>48.45</v>
      </c>
      <c r="G832" s="16">
        <f t="shared" si="347"/>
        <v>15</v>
      </c>
      <c r="H832" s="54"/>
      <c r="I832" s="16">
        <f t="shared" si="348"/>
        <v>0</v>
      </c>
      <c r="J832" s="49" t="str">
        <f t="shared" si="349"/>
        <v/>
      </c>
      <c r="K832" s="53"/>
    </row>
    <row r="833" spans="1:11" x14ac:dyDescent="0.3">
      <c r="A833" s="13" t="s">
        <v>1463</v>
      </c>
      <c r="B833" s="14" t="s">
        <v>10</v>
      </c>
      <c r="C833" s="15" t="s">
        <v>1464</v>
      </c>
      <c r="D833" s="16">
        <v>81</v>
      </c>
      <c r="E833" s="16">
        <v>2.84</v>
      </c>
      <c r="F833" s="16">
        <f t="shared" si="328"/>
        <v>230.04</v>
      </c>
      <c r="G833" s="16">
        <f t="shared" si="347"/>
        <v>81</v>
      </c>
      <c r="H833" s="54"/>
      <c r="I833" s="16">
        <f t="shared" si="348"/>
        <v>0</v>
      </c>
      <c r="J833" s="49" t="str">
        <f t="shared" si="349"/>
        <v/>
      </c>
      <c r="K833" s="53"/>
    </row>
    <row r="834" spans="1:11" x14ac:dyDescent="0.3">
      <c r="A834" s="13" t="s">
        <v>1465</v>
      </c>
      <c r="B834" s="14" t="s">
        <v>10</v>
      </c>
      <c r="C834" s="15" t="s">
        <v>1466</v>
      </c>
      <c r="D834" s="16">
        <v>81</v>
      </c>
      <c r="E834" s="16">
        <v>2.78</v>
      </c>
      <c r="F834" s="16">
        <f t="shared" si="328"/>
        <v>225.18</v>
      </c>
      <c r="G834" s="16">
        <f t="shared" si="347"/>
        <v>81</v>
      </c>
      <c r="H834" s="54"/>
      <c r="I834" s="16">
        <f t="shared" si="348"/>
        <v>0</v>
      </c>
      <c r="J834" s="49" t="str">
        <f t="shared" si="349"/>
        <v/>
      </c>
      <c r="K834" s="53"/>
    </row>
    <row r="835" spans="1:11" x14ac:dyDescent="0.3">
      <c r="A835" s="13" t="s">
        <v>1467</v>
      </c>
      <c r="B835" s="14" t="s">
        <v>10</v>
      </c>
      <c r="C835" s="15" t="s">
        <v>1468</v>
      </c>
      <c r="D835" s="16">
        <v>81</v>
      </c>
      <c r="E835" s="16">
        <v>5.8</v>
      </c>
      <c r="F835" s="16">
        <f t="shared" si="328"/>
        <v>469.8</v>
      </c>
      <c r="G835" s="16">
        <f t="shared" si="347"/>
        <v>81</v>
      </c>
      <c r="H835" s="54"/>
      <c r="I835" s="16">
        <f t="shared" si="348"/>
        <v>0</v>
      </c>
      <c r="J835" s="49" t="str">
        <f t="shared" si="349"/>
        <v/>
      </c>
      <c r="K835" s="53"/>
    </row>
    <row r="836" spans="1:11" x14ac:dyDescent="0.3">
      <c r="A836" s="13" t="s">
        <v>1469</v>
      </c>
      <c r="B836" s="14" t="s">
        <v>10</v>
      </c>
      <c r="C836" s="15" t="s">
        <v>1470</v>
      </c>
      <c r="D836" s="16">
        <v>10</v>
      </c>
      <c r="E836" s="16">
        <v>33.93</v>
      </c>
      <c r="F836" s="16">
        <f t="shared" si="328"/>
        <v>339.3</v>
      </c>
      <c r="G836" s="16">
        <f t="shared" si="347"/>
        <v>10</v>
      </c>
      <c r="H836" s="54"/>
      <c r="I836" s="16">
        <f t="shared" si="348"/>
        <v>0</v>
      </c>
      <c r="J836" s="49" t="str">
        <f t="shared" si="349"/>
        <v/>
      </c>
      <c r="K836" s="53"/>
    </row>
    <row r="837" spans="1:11" x14ac:dyDescent="0.3">
      <c r="A837" s="13" t="s">
        <v>1471</v>
      </c>
      <c r="B837" s="14" t="s">
        <v>10</v>
      </c>
      <c r="C837" s="15" t="s">
        <v>1472</v>
      </c>
      <c r="D837" s="16">
        <v>165</v>
      </c>
      <c r="E837" s="16">
        <v>1.72</v>
      </c>
      <c r="F837" s="16">
        <f t="shared" si="328"/>
        <v>283.8</v>
      </c>
      <c r="G837" s="16">
        <f t="shared" si="347"/>
        <v>165</v>
      </c>
      <c r="H837" s="54"/>
      <c r="I837" s="16">
        <f t="shared" si="348"/>
        <v>0</v>
      </c>
      <c r="J837" s="49" t="str">
        <f t="shared" si="349"/>
        <v/>
      </c>
      <c r="K837" s="53"/>
    </row>
    <row r="838" spans="1:11" x14ac:dyDescent="0.3">
      <c r="A838" s="13" t="s">
        <v>1473</v>
      </c>
      <c r="B838" s="14" t="s">
        <v>10</v>
      </c>
      <c r="C838" s="15" t="s">
        <v>1474</v>
      </c>
      <c r="D838" s="16">
        <v>81</v>
      </c>
      <c r="E838" s="16">
        <v>3.87</v>
      </c>
      <c r="F838" s="16">
        <f t="shared" si="328"/>
        <v>313.47000000000003</v>
      </c>
      <c r="G838" s="16">
        <f t="shared" si="347"/>
        <v>81</v>
      </c>
      <c r="H838" s="54"/>
      <c r="I838" s="16">
        <f t="shared" si="348"/>
        <v>0</v>
      </c>
      <c r="J838" s="49" t="str">
        <f t="shared" si="349"/>
        <v/>
      </c>
      <c r="K838" s="53"/>
    </row>
    <row r="839" spans="1:11" x14ac:dyDescent="0.3">
      <c r="A839" s="13" t="s">
        <v>1475</v>
      </c>
      <c r="B839" s="14" t="s">
        <v>10</v>
      </c>
      <c r="C839" s="15" t="s">
        <v>1476</v>
      </c>
      <c r="D839" s="16">
        <v>2400</v>
      </c>
      <c r="E839" s="16">
        <v>0.64</v>
      </c>
      <c r="F839" s="16">
        <f t="shared" si="328"/>
        <v>1536</v>
      </c>
      <c r="G839" s="16">
        <f t="shared" si="347"/>
        <v>2400</v>
      </c>
      <c r="H839" s="54"/>
      <c r="I839" s="16">
        <f t="shared" si="348"/>
        <v>0</v>
      </c>
      <c r="J839" s="49" t="str">
        <f t="shared" si="349"/>
        <v/>
      </c>
      <c r="K839" s="53"/>
    </row>
    <row r="840" spans="1:11" x14ac:dyDescent="0.3">
      <c r="A840" s="13" t="s">
        <v>1477</v>
      </c>
      <c r="B840" s="14" t="s">
        <v>10</v>
      </c>
      <c r="C840" s="15" t="s">
        <v>1478</v>
      </c>
      <c r="D840" s="16">
        <v>50</v>
      </c>
      <c r="E840" s="16">
        <v>0.43</v>
      </c>
      <c r="F840" s="16">
        <f t="shared" si="328"/>
        <v>21.5</v>
      </c>
      <c r="G840" s="16">
        <f t="shared" si="347"/>
        <v>50</v>
      </c>
      <c r="H840" s="54"/>
      <c r="I840" s="16">
        <f t="shared" si="348"/>
        <v>0</v>
      </c>
      <c r="J840" s="49" t="str">
        <f t="shared" si="349"/>
        <v/>
      </c>
      <c r="K840" s="53"/>
    </row>
    <row r="841" spans="1:11" x14ac:dyDescent="0.3">
      <c r="A841" s="13" t="s">
        <v>1479</v>
      </c>
      <c r="B841" s="14" t="s">
        <v>10</v>
      </c>
      <c r="C841" s="15" t="s">
        <v>1480</v>
      </c>
      <c r="D841" s="16">
        <v>6</v>
      </c>
      <c r="E841" s="16">
        <v>363.58</v>
      </c>
      <c r="F841" s="16">
        <f t="shared" si="328"/>
        <v>2181.48</v>
      </c>
      <c r="G841" s="16">
        <f t="shared" si="347"/>
        <v>6</v>
      </c>
      <c r="H841" s="54"/>
      <c r="I841" s="16">
        <f t="shared" si="348"/>
        <v>0</v>
      </c>
      <c r="J841" s="49" t="str">
        <f t="shared" si="349"/>
        <v/>
      </c>
      <c r="K841" s="53"/>
    </row>
    <row r="842" spans="1:11" x14ac:dyDescent="0.3">
      <c r="A842" s="17"/>
      <c r="B842" s="17"/>
      <c r="C842" s="18" t="s">
        <v>1481</v>
      </c>
      <c r="D842" s="16">
        <v>1</v>
      </c>
      <c r="E842" s="19">
        <f>SUM(F831:F841)</f>
        <v>6423.38</v>
      </c>
      <c r="F842" s="19">
        <f>ROUND(D842*E842,2)</f>
        <v>6423.38</v>
      </c>
      <c r="G842" s="16">
        <v>1</v>
      </c>
      <c r="H842" s="19">
        <f>SUM(I831:I841)</f>
        <v>0</v>
      </c>
      <c r="I842" s="19">
        <f>ROUND(G842*H842,2)</f>
        <v>0</v>
      </c>
      <c r="J842" s="49" t="str">
        <f t="shared" si="349"/>
        <v/>
      </c>
      <c r="K842" s="53"/>
    </row>
    <row r="843" spans="1:11" x14ac:dyDescent="0.3">
      <c r="A843" s="20" t="s">
        <v>1482</v>
      </c>
      <c r="B843" s="20" t="s">
        <v>5</v>
      </c>
      <c r="C843" s="21" t="s">
        <v>1483</v>
      </c>
      <c r="D843" s="22">
        <v>1</v>
      </c>
      <c r="E843" s="22">
        <f>E848</f>
        <v>1751.99</v>
      </c>
      <c r="F843" s="22">
        <f>F848</f>
        <v>1751.99</v>
      </c>
      <c r="G843" s="22">
        <v>1</v>
      </c>
      <c r="H843" s="22">
        <f>H848</f>
        <v>0</v>
      </c>
      <c r="I843" s="22">
        <f>I848</f>
        <v>0</v>
      </c>
      <c r="J843" s="49" t="str">
        <f t="shared" si="349"/>
        <v/>
      </c>
      <c r="K843" s="53"/>
    </row>
    <row r="844" spans="1:11" x14ac:dyDescent="0.3">
      <c r="A844" s="13" t="s">
        <v>1484</v>
      </c>
      <c r="B844" s="14" t="s">
        <v>10</v>
      </c>
      <c r="C844" s="15" t="s">
        <v>1485</v>
      </c>
      <c r="D844" s="16">
        <v>15</v>
      </c>
      <c r="E844" s="16">
        <v>5.93</v>
      </c>
      <c r="F844" s="16">
        <f t="shared" si="328"/>
        <v>88.95</v>
      </c>
      <c r="G844" s="16">
        <f t="shared" ref="G844:G847" si="350">D844</f>
        <v>15</v>
      </c>
      <c r="H844" s="54"/>
      <c r="I844" s="16">
        <f t="shared" ref="I844:I848" si="351">ROUND(G844*H844,2)</f>
        <v>0</v>
      </c>
      <c r="J844" s="49" t="str">
        <f t="shared" si="349"/>
        <v/>
      </c>
      <c r="K844" s="53"/>
    </row>
    <row r="845" spans="1:11" x14ac:dyDescent="0.3">
      <c r="A845" s="13" t="s">
        <v>1486</v>
      </c>
      <c r="B845" s="14" t="s">
        <v>10</v>
      </c>
      <c r="C845" s="15" t="s">
        <v>1487</v>
      </c>
      <c r="D845" s="16">
        <v>23</v>
      </c>
      <c r="E845" s="16">
        <v>4.09</v>
      </c>
      <c r="F845" s="16">
        <f t="shared" si="328"/>
        <v>94.07</v>
      </c>
      <c r="G845" s="16">
        <f t="shared" si="350"/>
        <v>23</v>
      </c>
      <c r="H845" s="54"/>
      <c r="I845" s="16">
        <f t="shared" si="351"/>
        <v>0</v>
      </c>
      <c r="J845" s="49" t="str">
        <f t="shared" si="349"/>
        <v/>
      </c>
      <c r="K845" s="53"/>
    </row>
    <row r="846" spans="1:11" x14ac:dyDescent="0.3">
      <c r="A846" s="13" t="s">
        <v>1488</v>
      </c>
      <c r="B846" s="14" t="s">
        <v>10</v>
      </c>
      <c r="C846" s="15" t="s">
        <v>1489</v>
      </c>
      <c r="D846" s="16">
        <v>81</v>
      </c>
      <c r="E846" s="16">
        <v>16.440000000000001</v>
      </c>
      <c r="F846" s="16">
        <f t="shared" si="328"/>
        <v>1331.64</v>
      </c>
      <c r="G846" s="16">
        <f t="shared" si="350"/>
        <v>81</v>
      </c>
      <c r="H846" s="54"/>
      <c r="I846" s="16">
        <f t="shared" si="351"/>
        <v>0</v>
      </c>
      <c r="J846" s="49" t="str">
        <f t="shared" si="349"/>
        <v/>
      </c>
      <c r="K846" s="53"/>
    </row>
    <row r="847" spans="1:11" x14ac:dyDescent="0.3">
      <c r="A847" s="13" t="s">
        <v>1490</v>
      </c>
      <c r="B847" s="14" t="s">
        <v>10</v>
      </c>
      <c r="C847" s="15" t="s">
        <v>1491</v>
      </c>
      <c r="D847" s="16">
        <v>81</v>
      </c>
      <c r="E847" s="16">
        <v>2.93</v>
      </c>
      <c r="F847" s="16">
        <f t="shared" si="328"/>
        <v>237.33</v>
      </c>
      <c r="G847" s="16">
        <f t="shared" si="350"/>
        <v>81</v>
      </c>
      <c r="H847" s="54"/>
      <c r="I847" s="16">
        <f t="shared" si="351"/>
        <v>0</v>
      </c>
      <c r="J847" s="49" t="str">
        <f t="shared" si="349"/>
        <v/>
      </c>
      <c r="K847" s="53"/>
    </row>
    <row r="848" spans="1:11" x14ac:dyDescent="0.3">
      <c r="A848" s="17"/>
      <c r="B848" s="17"/>
      <c r="C848" s="18" t="s">
        <v>1492</v>
      </c>
      <c r="D848" s="16">
        <v>1</v>
      </c>
      <c r="E848" s="19">
        <f>SUM(F844:F847)</f>
        <v>1751.99</v>
      </c>
      <c r="F848" s="19">
        <f t="shared" si="328"/>
        <v>1751.99</v>
      </c>
      <c r="G848" s="16">
        <v>1</v>
      </c>
      <c r="H848" s="19">
        <f>SUM(I844:I847)</f>
        <v>0</v>
      </c>
      <c r="I848" s="19">
        <f t="shared" si="351"/>
        <v>0</v>
      </c>
      <c r="J848" s="49" t="str">
        <f t="shared" si="349"/>
        <v/>
      </c>
      <c r="K848" s="53"/>
    </row>
    <row r="849" spans="1:11" x14ac:dyDescent="0.3">
      <c r="A849" s="20" t="s">
        <v>1493</v>
      </c>
      <c r="B849" s="20" t="s">
        <v>5</v>
      </c>
      <c r="C849" s="21" t="s">
        <v>1494</v>
      </c>
      <c r="D849" s="22">
        <v>1</v>
      </c>
      <c r="E849" s="22">
        <f>E855</f>
        <v>678.83</v>
      </c>
      <c r="F849" s="22">
        <f>F855</f>
        <v>678.83</v>
      </c>
      <c r="G849" s="22">
        <v>1</v>
      </c>
      <c r="H849" s="22">
        <f>H855</f>
        <v>0</v>
      </c>
      <c r="I849" s="22">
        <f>I855</f>
        <v>0</v>
      </c>
      <c r="J849" s="49" t="str">
        <f t="shared" si="349"/>
        <v/>
      </c>
      <c r="K849" s="53"/>
    </row>
    <row r="850" spans="1:11" x14ac:dyDescent="0.3">
      <c r="A850" s="13" t="s">
        <v>1495</v>
      </c>
      <c r="B850" s="14" t="s">
        <v>10</v>
      </c>
      <c r="C850" s="15" t="s">
        <v>1496</v>
      </c>
      <c r="D850" s="16">
        <v>40</v>
      </c>
      <c r="E850" s="16">
        <v>1.45</v>
      </c>
      <c r="F850" s="16">
        <f t="shared" si="328"/>
        <v>58</v>
      </c>
      <c r="G850" s="16">
        <f t="shared" ref="G850:G854" si="352">D850</f>
        <v>40</v>
      </c>
      <c r="H850" s="54"/>
      <c r="I850" s="16">
        <f t="shared" ref="I850:I855" si="353">ROUND(G850*H850,2)</f>
        <v>0</v>
      </c>
      <c r="J850" s="49" t="str">
        <f t="shared" si="349"/>
        <v/>
      </c>
      <c r="K850" s="53"/>
    </row>
    <row r="851" spans="1:11" x14ac:dyDescent="0.3">
      <c r="A851" s="13" t="s">
        <v>1497</v>
      </c>
      <c r="B851" s="14" t="s">
        <v>10</v>
      </c>
      <c r="C851" s="15" t="s">
        <v>1498</v>
      </c>
      <c r="D851" s="16">
        <v>81</v>
      </c>
      <c r="E851" s="16">
        <v>2.0099999999999998</v>
      </c>
      <c r="F851" s="16">
        <f t="shared" si="328"/>
        <v>162.81</v>
      </c>
      <c r="G851" s="16">
        <f t="shared" si="352"/>
        <v>81</v>
      </c>
      <c r="H851" s="54"/>
      <c r="I851" s="16">
        <f t="shared" si="353"/>
        <v>0</v>
      </c>
      <c r="J851" s="49" t="str">
        <f t="shared" si="349"/>
        <v/>
      </c>
      <c r="K851" s="53"/>
    </row>
    <row r="852" spans="1:11" x14ac:dyDescent="0.3">
      <c r="A852" s="13" t="s">
        <v>1499</v>
      </c>
      <c r="B852" s="14" t="s">
        <v>10</v>
      </c>
      <c r="C852" s="15" t="s">
        <v>1500</v>
      </c>
      <c r="D852" s="16">
        <v>50</v>
      </c>
      <c r="E852" s="16">
        <v>2.4500000000000002</v>
      </c>
      <c r="F852" s="16">
        <f t="shared" si="328"/>
        <v>122.5</v>
      </c>
      <c r="G852" s="16">
        <f t="shared" si="352"/>
        <v>50</v>
      </c>
      <c r="H852" s="54"/>
      <c r="I852" s="16">
        <f t="shared" si="353"/>
        <v>0</v>
      </c>
      <c r="J852" s="49" t="str">
        <f t="shared" si="349"/>
        <v/>
      </c>
      <c r="K852" s="53"/>
    </row>
    <row r="853" spans="1:11" x14ac:dyDescent="0.3">
      <c r="A853" s="13" t="s">
        <v>1501</v>
      </c>
      <c r="B853" s="14" t="s">
        <v>10</v>
      </c>
      <c r="C853" s="15" t="s">
        <v>1502</v>
      </c>
      <c r="D853" s="16">
        <v>50</v>
      </c>
      <c r="E853" s="16">
        <v>5.2</v>
      </c>
      <c r="F853" s="16">
        <f t="shared" si="328"/>
        <v>260</v>
      </c>
      <c r="G853" s="16">
        <f t="shared" si="352"/>
        <v>50</v>
      </c>
      <c r="H853" s="54"/>
      <c r="I853" s="16">
        <f t="shared" si="353"/>
        <v>0</v>
      </c>
      <c r="J853" s="49" t="str">
        <f t="shared" si="349"/>
        <v/>
      </c>
      <c r="K853" s="53"/>
    </row>
    <row r="854" spans="1:11" x14ac:dyDescent="0.3">
      <c r="A854" s="13" t="s">
        <v>1503</v>
      </c>
      <c r="B854" s="14" t="s">
        <v>10</v>
      </c>
      <c r="C854" s="15" t="s">
        <v>1504</v>
      </c>
      <c r="D854" s="16">
        <v>8</v>
      </c>
      <c r="E854" s="16">
        <v>9.44</v>
      </c>
      <c r="F854" s="16">
        <f t="shared" si="328"/>
        <v>75.52</v>
      </c>
      <c r="G854" s="16">
        <f t="shared" si="352"/>
        <v>8</v>
      </c>
      <c r="H854" s="54"/>
      <c r="I854" s="16">
        <f t="shared" si="353"/>
        <v>0</v>
      </c>
      <c r="J854" s="49" t="str">
        <f t="shared" si="349"/>
        <v/>
      </c>
      <c r="K854" s="53"/>
    </row>
    <row r="855" spans="1:11" x14ac:dyDescent="0.3">
      <c r="A855" s="17"/>
      <c r="B855" s="17"/>
      <c r="C855" s="18" t="s">
        <v>1505</v>
      </c>
      <c r="D855" s="16">
        <v>1</v>
      </c>
      <c r="E855" s="19">
        <f>SUM(F850:F854)</f>
        <v>678.83</v>
      </c>
      <c r="F855" s="19">
        <f t="shared" si="328"/>
        <v>678.83</v>
      </c>
      <c r="G855" s="16">
        <v>1</v>
      </c>
      <c r="H855" s="19">
        <f>SUM(I850:I854)</f>
        <v>0</v>
      </c>
      <c r="I855" s="19">
        <f t="shared" si="353"/>
        <v>0</v>
      </c>
      <c r="J855" s="49" t="str">
        <f t="shared" si="349"/>
        <v/>
      </c>
      <c r="K855" s="53"/>
    </row>
    <row r="856" spans="1:11" x14ac:dyDescent="0.3">
      <c r="A856" s="20" t="s">
        <v>1506</v>
      </c>
      <c r="B856" s="20" t="s">
        <v>5</v>
      </c>
      <c r="C856" s="21" t="s">
        <v>1507</v>
      </c>
      <c r="D856" s="22">
        <v>1</v>
      </c>
      <c r="E856" s="22">
        <f>E860</f>
        <v>2583.4499999999998</v>
      </c>
      <c r="F856" s="22">
        <f>F860</f>
        <v>2583.4499999999998</v>
      </c>
      <c r="G856" s="22">
        <v>1</v>
      </c>
      <c r="H856" s="22">
        <f>H860</f>
        <v>0</v>
      </c>
      <c r="I856" s="22">
        <f>I860</f>
        <v>0</v>
      </c>
      <c r="J856" s="49" t="str">
        <f t="shared" si="349"/>
        <v/>
      </c>
      <c r="K856" s="53"/>
    </row>
    <row r="857" spans="1:11" x14ac:dyDescent="0.3">
      <c r="A857" s="13" t="s">
        <v>1508</v>
      </c>
      <c r="B857" s="14" t="s">
        <v>10</v>
      </c>
      <c r="C857" s="15" t="s">
        <v>1509</v>
      </c>
      <c r="D857" s="16">
        <v>81</v>
      </c>
      <c r="E857" s="16">
        <v>26.75</v>
      </c>
      <c r="F857" s="16">
        <f t="shared" si="328"/>
        <v>2166.75</v>
      </c>
      <c r="G857" s="16">
        <f t="shared" ref="G857:G860" si="354">D857</f>
        <v>81</v>
      </c>
      <c r="H857" s="54"/>
      <c r="I857" s="16">
        <f t="shared" ref="I857:I861" si="355">ROUND(G857*H857,2)</f>
        <v>0</v>
      </c>
      <c r="J857" s="49" t="str">
        <f t="shared" si="349"/>
        <v/>
      </c>
      <c r="K857" s="53"/>
    </row>
    <row r="858" spans="1:11" x14ac:dyDescent="0.3">
      <c r="A858" s="13" t="s">
        <v>1510</v>
      </c>
      <c r="B858" s="14" t="s">
        <v>10</v>
      </c>
      <c r="C858" s="15" t="s">
        <v>1511</v>
      </c>
      <c r="D858" s="16">
        <v>10</v>
      </c>
      <c r="E858" s="16">
        <v>22.83</v>
      </c>
      <c r="F858" s="16">
        <f t="shared" si="328"/>
        <v>228.3</v>
      </c>
      <c r="G858" s="16">
        <f t="shared" si="354"/>
        <v>10</v>
      </c>
      <c r="H858" s="54"/>
      <c r="I858" s="16">
        <f t="shared" si="355"/>
        <v>0</v>
      </c>
      <c r="J858" s="49" t="str">
        <f t="shared" si="349"/>
        <v/>
      </c>
      <c r="K858" s="53"/>
    </row>
    <row r="859" spans="1:11" x14ac:dyDescent="0.3">
      <c r="A859" s="13" t="s">
        <v>1512</v>
      </c>
      <c r="B859" s="14" t="s">
        <v>10</v>
      </c>
      <c r="C859" s="15" t="s">
        <v>1513</v>
      </c>
      <c r="D859" s="16">
        <v>40</v>
      </c>
      <c r="E859" s="16">
        <v>4.71</v>
      </c>
      <c r="F859" s="16">
        <f t="shared" si="328"/>
        <v>188.4</v>
      </c>
      <c r="G859" s="16">
        <f t="shared" si="354"/>
        <v>40</v>
      </c>
      <c r="H859" s="54"/>
      <c r="I859" s="16">
        <f t="shared" si="355"/>
        <v>0</v>
      </c>
      <c r="J859" s="49" t="str">
        <f t="shared" si="349"/>
        <v/>
      </c>
      <c r="K859" s="53"/>
    </row>
    <row r="860" spans="1:11" x14ac:dyDescent="0.3">
      <c r="A860" s="17"/>
      <c r="B860" s="17"/>
      <c r="C860" s="18" t="s">
        <v>1514</v>
      </c>
      <c r="D860" s="16">
        <v>1</v>
      </c>
      <c r="E860" s="19">
        <f>SUM(F857:F859)</f>
        <v>2583.4499999999998</v>
      </c>
      <c r="F860" s="19">
        <f t="shared" si="328"/>
        <v>2583.4499999999998</v>
      </c>
      <c r="G860" s="16">
        <f t="shared" si="354"/>
        <v>1</v>
      </c>
      <c r="H860" s="19">
        <f>SUM(I857:I859)</f>
        <v>0</v>
      </c>
      <c r="I860" s="19">
        <f t="shared" si="355"/>
        <v>0</v>
      </c>
      <c r="J860" s="49" t="str">
        <f t="shared" si="349"/>
        <v/>
      </c>
      <c r="K860" s="53"/>
    </row>
    <row r="861" spans="1:11" x14ac:dyDescent="0.3">
      <c r="A861" s="17"/>
      <c r="B861" s="17"/>
      <c r="C861" s="18" t="s">
        <v>1515</v>
      </c>
      <c r="D861" s="16">
        <v>1</v>
      </c>
      <c r="E861" s="19">
        <f>SUM(F856,F849,F843,F830)</f>
        <v>11437.65</v>
      </c>
      <c r="F861" s="19">
        <f t="shared" si="328"/>
        <v>11437.65</v>
      </c>
      <c r="G861" s="16">
        <v>1</v>
      </c>
      <c r="H861" s="19">
        <f>SUM(I856,I849,I843,I830)</f>
        <v>0</v>
      </c>
      <c r="I861" s="19">
        <f t="shared" si="355"/>
        <v>0</v>
      </c>
      <c r="J861" s="49" t="str">
        <f t="shared" si="349"/>
        <v/>
      </c>
      <c r="K861" s="53"/>
    </row>
    <row r="862" spans="1:11" x14ac:dyDescent="0.3">
      <c r="A862" s="10" t="s">
        <v>1303</v>
      </c>
      <c r="B862" s="10" t="s">
        <v>5</v>
      </c>
      <c r="C862" s="11" t="s">
        <v>1516</v>
      </c>
      <c r="D862" s="12">
        <v>1</v>
      </c>
      <c r="E862" s="12">
        <f>E865</f>
        <v>1104.45</v>
      </c>
      <c r="F862" s="12">
        <f>F865</f>
        <v>1104.45</v>
      </c>
      <c r="G862" s="12">
        <v>1</v>
      </c>
      <c r="H862" s="12">
        <f>H865</f>
        <v>0</v>
      </c>
      <c r="I862" s="12">
        <f>I865</f>
        <v>0</v>
      </c>
      <c r="J862" s="49" t="str">
        <f t="shared" si="349"/>
        <v/>
      </c>
      <c r="K862" s="53"/>
    </row>
    <row r="863" spans="1:11" x14ac:dyDescent="0.3">
      <c r="A863" s="13" t="s">
        <v>1517</v>
      </c>
      <c r="B863" s="14" t="s">
        <v>10</v>
      </c>
      <c r="C863" s="15" t="s">
        <v>1518</v>
      </c>
      <c r="D863" s="16">
        <v>15</v>
      </c>
      <c r="E863" s="16">
        <v>41.05</v>
      </c>
      <c r="F863" s="16">
        <f t="shared" si="328"/>
        <v>615.75</v>
      </c>
      <c r="G863" s="16">
        <f t="shared" ref="G863:G864" si="356">D863</f>
        <v>15</v>
      </c>
      <c r="H863" s="54"/>
      <c r="I863" s="16">
        <f t="shared" ref="I863:I865" si="357">ROUND(G863*H863,2)</f>
        <v>0</v>
      </c>
      <c r="J863" s="49" t="str">
        <f t="shared" si="349"/>
        <v/>
      </c>
      <c r="K863" s="53"/>
    </row>
    <row r="864" spans="1:11" x14ac:dyDescent="0.3">
      <c r="A864" s="13" t="s">
        <v>1519</v>
      </c>
      <c r="B864" s="14" t="s">
        <v>10</v>
      </c>
      <c r="C864" s="15" t="s">
        <v>1520</v>
      </c>
      <c r="D864" s="16">
        <v>15</v>
      </c>
      <c r="E864" s="16">
        <v>32.58</v>
      </c>
      <c r="F864" s="16">
        <f t="shared" si="328"/>
        <v>488.7</v>
      </c>
      <c r="G864" s="16">
        <f t="shared" si="356"/>
        <v>15</v>
      </c>
      <c r="H864" s="54"/>
      <c r="I864" s="16">
        <f t="shared" si="357"/>
        <v>0</v>
      </c>
      <c r="J864" s="49" t="str">
        <f t="shared" si="349"/>
        <v/>
      </c>
      <c r="K864" s="53"/>
    </row>
    <row r="865" spans="1:11" x14ac:dyDescent="0.3">
      <c r="A865" s="17"/>
      <c r="B865" s="17"/>
      <c r="C865" s="18" t="s">
        <v>1521</v>
      </c>
      <c r="D865" s="16">
        <v>1</v>
      </c>
      <c r="E865" s="19">
        <f>SUM(F863:F864)</f>
        <v>1104.45</v>
      </c>
      <c r="F865" s="19">
        <f t="shared" si="328"/>
        <v>1104.45</v>
      </c>
      <c r="G865" s="16">
        <v>1</v>
      </c>
      <c r="H865" s="19">
        <f>SUM(I863:I864)</f>
        <v>0</v>
      </c>
      <c r="I865" s="19">
        <f t="shared" si="357"/>
        <v>0</v>
      </c>
      <c r="J865" s="49" t="str">
        <f t="shared" si="349"/>
        <v/>
      </c>
      <c r="K865" s="53"/>
    </row>
    <row r="866" spans="1:11" x14ac:dyDescent="0.3">
      <c r="A866" s="10" t="s">
        <v>1304</v>
      </c>
      <c r="B866" s="10" t="s">
        <v>5</v>
      </c>
      <c r="C866" s="11" t="s">
        <v>1522</v>
      </c>
      <c r="D866" s="12">
        <v>1</v>
      </c>
      <c r="E866" s="12">
        <f>E868</f>
        <v>5091.4799999999996</v>
      </c>
      <c r="F866" s="12">
        <f>F868</f>
        <v>5091.4799999999996</v>
      </c>
      <c r="G866" s="12">
        <v>1</v>
      </c>
      <c r="H866" s="12">
        <f>H868</f>
        <v>0</v>
      </c>
      <c r="I866" s="12">
        <f>I868</f>
        <v>0</v>
      </c>
      <c r="J866" s="49" t="str">
        <f t="shared" si="349"/>
        <v/>
      </c>
      <c r="K866" s="53"/>
    </row>
    <row r="867" spans="1:11" x14ac:dyDescent="0.3">
      <c r="A867" s="13" t="s">
        <v>1523</v>
      </c>
      <c r="B867" s="14" t="s">
        <v>10</v>
      </c>
      <c r="C867" s="15" t="s">
        <v>1524</v>
      </c>
      <c r="D867" s="16">
        <v>36</v>
      </c>
      <c r="E867" s="16">
        <v>141.43</v>
      </c>
      <c r="F867" s="16">
        <f t="shared" si="328"/>
        <v>5091.4799999999996</v>
      </c>
      <c r="G867" s="16">
        <f t="shared" ref="G867" si="358">D867</f>
        <v>36</v>
      </c>
      <c r="H867" s="54"/>
      <c r="I867" s="16">
        <f t="shared" ref="I867:I868" si="359">ROUND(G867*H867,2)</f>
        <v>0</v>
      </c>
      <c r="J867" s="49" t="str">
        <f t="shared" si="349"/>
        <v/>
      </c>
      <c r="K867" s="53"/>
    </row>
    <row r="868" spans="1:11" x14ac:dyDescent="0.3">
      <c r="A868" s="17"/>
      <c r="B868" s="17"/>
      <c r="C868" s="18" t="s">
        <v>1525</v>
      </c>
      <c r="D868" s="16">
        <v>1</v>
      </c>
      <c r="E868" s="19">
        <f>SUM(F867)</f>
        <v>5091.4799999999996</v>
      </c>
      <c r="F868" s="19">
        <f t="shared" si="328"/>
        <v>5091.4799999999996</v>
      </c>
      <c r="G868" s="16">
        <v>1</v>
      </c>
      <c r="H868" s="19">
        <f>SUM(I867)</f>
        <v>0</v>
      </c>
      <c r="I868" s="19">
        <f t="shared" si="359"/>
        <v>0</v>
      </c>
      <c r="J868" s="49" t="str">
        <f t="shared" si="349"/>
        <v/>
      </c>
      <c r="K868" s="53"/>
    </row>
    <row r="869" spans="1:11" x14ac:dyDescent="0.3">
      <c r="A869" s="10" t="s">
        <v>1305</v>
      </c>
      <c r="B869" s="10" t="s">
        <v>5</v>
      </c>
      <c r="C869" s="11" t="s">
        <v>1526</v>
      </c>
      <c r="D869" s="12">
        <v>1</v>
      </c>
      <c r="E869" s="12">
        <f>E881</f>
        <v>300696.96999999997</v>
      </c>
      <c r="F869" s="12">
        <f>F881</f>
        <v>300696.96999999997</v>
      </c>
      <c r="G869" s="12">
        <v>1</v>
      </c>
      <c r="H869" s="12">
        <f>H881</f>
        <v>0</v>
      </c>
      <c r="I869" s="12">
        <f>I881</f>
        <v>0</v>
      </c>
      <c r="J869" s="49" t="str">
        <f t="shared" si="349"/>
        <v/>
      </c>
      <c r="K869" s="53"/>
    </row>
    <row r="870" spans="1:11" x14ac:dyDescent="0.3">
      <c r="A870" s="20" t="s">
        <v>1527</v>
      </c>
      <c r="B870" s="20" t="s">
        <v>5</v>
      </c>
      <c r="C870" s="21" t="s">
        <v>1528</v>
      </c>
      <c r="D870" s="22">
        <v>1</v>
      </c>
      <c r="E870" s="22">
        <f>E873</f>
        <v>156232.68</v>
      </c>
      <c r="F870" s="22">
        <f>F873</f>
        <v>156232.68</v>
      </c>
      <c r="G870" s="22">
        <v>1</v>
      </c>
      <c r="H870" s="22">
        <f>H873</f>
        <v>0</v>
      </c>
      <c r="I870" s="22">
        <f>I873</f>
        <v>0</v>
      </c>
      <c r="J870" s="49" t="str">
        <f t="shared" si="349"/>
        <v/>
      </c>
      <c r="K870" s="53"/>
    </row>
    <row r="871" spans="1:11" x14ac:dyDescent="0.3">
      <c r="A871" s="13" t="s">
        <v>1529</v>
      </c>
      <c r="B871" s="14" t="s">
        <v>10</v>
      </c>
      <c r="C871" s="15" t="s">
        <v>1530</v>
      </c>
      <c r="D871" s="16">
        <v>2</v>
      </c>
      <c r="E871" s="16">
        <v>59354.17</v>
      </c>
      <c r="F871" s="16">
        <f t="shared" si="328"/>
        <v>118708.34</v>
      </c>
      <c r="G871" s="16">
        <f t="shared" ref="G871:G872" si="360">D871</f>
        <v>2</v>
      </c>
      <c r="H871" s="54"/>
      <c r="I871" s="16">
        <f t="shared" ref="I871:I873" si="361">ROUND(G871*H871,2)</f>
        <v>0</v>
      </c>
      <c r="J871" s="49" t="str">
        <f t="shared" si="349"/>
        <v/>
      </c>
      <c r="K871" s="53"/>
    </row>
    <row r="872" spans="1:11" x14ac:dyDescent="0.3">
      <c r="A872" s="13" t="s">
        <v>1531</v>
      </c>
      <c r="B872" s="14" t="s">
        <v>10</v>
      </c>
      <c r="C872" s="15" t="s">
        <v>1532</v>
      </c>
      <c r="D872" s="16">
        <v>2</v>
      </c>
      <c r="E872" s="16">
        <v>18762.169999999998</v>
      </c>
      <c r="F872" s="16">
        <f t="shared" si="328"/>
        <v>37524.339999999997</v>
      </c>
      <c r="G872" s="16">
        <f t="shared" si="360"/>
        <v>2</v>
      </c>
      <c r="H872" s="54"/>
      <c r="I872" s="16">
        <f t="shared" si="361"/>
        <v>0</v>
      </c>
      <c r="J872" s="49" t="str">
        <f t="shared" si="349"/>
        <v/>
      </c>
      <c r="K872" s="53"/>
    </row>
    <row r="873" spans="1:11" x14ac:dyDescent="0.3">
      <c r="A873" s="17"/>
      <c r="B873" s="17"/>
      <c r="C873" s="18" t="s">
        <v>1533</v>
      </c>
      <c r="D873" s="16">
        <v>1</v>
      </c>
      <c r="E873" s="19">
        <f>SUM(F871:F872)</f>
        <v>156232.68</v>
      </c>
      <c r="F873" s="19">
        <f t="shared" si="328"/>
        <v>156232.68</v>
      </c>
      <c r="G873" s="16">
        <v>1</v>
      </c>
      <c r="H873" s="19">
        <f>SUM(I871:I872)</f>
        <v>0</v>
      </c>
      <c r="I873" s="19">
        <f t="shared" si="361"/>
        <v>0</v>
      </c>
      <c r="J873" s="49" t="str">
        <f t="shared" si="349"/>
        <v/>
      </c>
      <c r="K873" s="53"/>
    </row>
    <row r="874" spans="1:11" x14ac:dyDescent="0.3">
      <c r="A874" s="20" t="s">
        <v>1534</v>
      </c>
      <c r="B874" s="20" t="s">
        <v>5</v>
      </c>
      <c r="C874" s="21" t="s">
        <v>1535</v>
      </c>
      <c r="D874" s="22">
        <v>1</v>
      </c>
      <c r="E874" s="22">
        <f>E877</f>
        <v>60361.81</v>
      </c>
      <c r="F874" s="22">
        <f>F877</f>
        <v>60361.81</v>
      </c>
      <c r="G874" s="22">
        <v>1</v>
      </c>
      <c r="H874" s="22">
        <f>H877</f>
        <v>0</v>
      </c>
      <c r="I874" s="22">
        <f>I877</f>
        <v>0</v>
      </c>
      <c r="J874" s="49" t="str">
        <f t="shared" si="349"/>
        <v/>
      </c>
      <c r="K874" s="53"/>
    </row>
    <row r="875" spans="1:11" x14ac:dyDescent="0.3">
      <c r="A875" s="13" t="s">
        <v>1536</v>
      </c>
      <c r="B875" s="14" t="s">
        <v>10</v>
      </c>
      <c r="C875" s="15" t="s">
        <v>1537</v>
      </c>
      <c r="D875" s="16">
        <v>1</v>
      </c>
      <c r="E875" s="16">
        <v>49867.17</v>
      </c>
      <c r="F875" s="16">
        <f t="shared" si="328"/>
        <v>49867.17</v>
      </c>
      <c r="G875" s="16">
        <f t="shared" ref="G875:G876" si="362">D875</f>
        <v>1</v>
      </c>
      <c r="H875" s="54"/>
      <c r="I875" s="16">
        <f t="shared" ref="I875:I877" si="363">ROUND(G875*H875,2)</f>
        <v>0</v>
      </c>
      <c r="J875" s="49" t="str">
        <f t="shared" si="349"/>
        <v/>
      </c>
      <c r="K875" s="53"/>
    </row>
    <row r="876" spans="1:11" x14ac:dyDescent="0.3">
      <c r="A876" s="13" t="s">
        <v>1538</v>
      </c>
      <c r="B876" s="14" t="s">
        <v>10</v>
      </c>
      <c r="C876" s="15" t="s">
        <v>1539</v>
      </c>
      <c r="D876" s="16">
        <v>1</v>
      </c>
      <c r="E876" s="16">
        <v>10494.64</v>
      </c>
      <c r="F876" s="16">
        <f t="shared" si="328"/>
        <v>10494.64</v>
      </c>
      <c r="G876" s="16">
        <f t="shared" si="362"/>
        <v>1</v>
      </c>
      <c r="H876" s="54"/>
      <c r="I876" s="16">
        <f t="shared" si="363"/>
        <v>0</v>
      </c>
      <c r="J876" s="49" t="str">
        <f t="shared" si="349"/>
        <v/>
      </c>
      <c r="K876" s="53"/>
    </row>
    <row r="877" spans="1:11" x14ac:dyDescent="0.3">
      <c r="A877" s="17"/>
      <c r="B877" s="17"/>
      <c r="C877" s="18" t="s">
        <v>1540</v>
      </c>
      <c r="D877" s="16">
        <v>1</v>
      </c>
      <c r="E877" s="19">
        <f>SUM(F875:F876)</f>
        <v>60361.81</v>
      </c>
      <c r="F877" s="19">
        <f t="shared" ref="F877" si="364">ROUND(D877*E877,2)</f>
        <v>60361.81</v>
      </c>
      <c r="G877" s="16">
        <v>1</v>
      </c>
      <c r="H877" s="19">
        <f>SUM(I875:I876)</f>
        <v>0</v>
      </c>
      <c r="I877" s="19">
        <f t="shared" si="363"/>
        <v>0</v>
      </c>
      <c r="J877" s="49" t="str">
        <f t="shared" si="349"/>
        <v/>
      </c>
      <c r="K877" s="53"/>
    </row>
    <row r="878" spans="1:11" x14ac:dyDescent="0.3">
      <c r="A878" s="20" t="s">
        <v>1541</v>
      </c>
      <c r="B878" s="20" t="s">
        <v>5</v>
      </c>
      <c r="C878" s="21" t="s">
        <v>1542</v>
      </c>
      <c r="D878" s="22">
        <v>1</v>
      </c>
      <c r="E878" s="22">
        <f>E880</f>
        <v>84102.48</v>
      </c>
      <c r="F878" s="22">
        <f>F880</f>
        <v>84102.48</v>
      </c>
      <c r="G878" s="22">
        <v>1</v>
      </c>
      <c r="H878" s="22">
        <f>H880</f>
        <v>0</v>
      </c>
      <c r="I878" s="22">
        <f>I880</f>
        <v>0</v>
      </c>
      <c r="J878" s="49" t="str">
        <f t="shared" si="349"/>
        <v/>
      </c>
      <c r="K878" s="53"/>
    </row>
    <row r="879" spans="1:11" x14ac:dyDescent="0.3">
      <c r="A879" s="13" t="s">
        <v>1543</v>
      </c>
      <c r="B879" s="14" t="s">
        <v>10</v>
      </c>
      <c r="C879" s="15" t="s">
        <v>1544</v>
      </c>
      <c r="D879" s="16">
        <v>4</v>
      </c>
      <c r="E879" s="16">
        <v>21025.62</v>
      </c>
      <c r="F879" s="16">
        <f t="shared" si="328"/>
        <v>84102.48</v>
      </c>
      <c r="G879" s="16">
        <f t="shared" ref="G879" si="365">D879</f>
        <v>4</v>
      </c>
      <c r="H879" s="54"/>
      <c r="I879" s="16">
        <f t="shared" ref="I879:I882" si="366">ROUND(G879*H879,2)</f>
        <v>0</v>
      </c>
      <c r="J879" s="49" t="str">
        <f t="shared" si="349"/>
        <v/>
      </c>
      <c r="K879" s="53"/>
    </row>
    <row r="880" spans="1:11" x14ac:dyDescent="0.3">
      <c r="A880" s="17"/>
      <c r="B880" s="17"/>
      <c r="C880" s="18" t="s">
        <v>1545</v>
      </c>
      <c r="D880" s="16">
        <v>1</v>
      </c>
      <c r="E880" s="19">
        <f>SUM(F879)</f>
        <v>84102.48</v>
      </c>
      <c r="F880" s="19">
        <f t="shared" si="328"/>
        <v>84102.48</v>
      </c>
      <c r="G880" s="16">
        <v>1</v>
      </c>
      <c r="H880" s="19">
        <f>SUM(I879)</f>
        <v>0</v>
      </c>
      <c r="I880" s="19">
        <f t="shared" si="366"/>
        <v>0</v>
      </c>
      <c r="J880" s="49" t="str">
        <f t="shared" si="349"/>
        <v/>
      </c>
      <c r="K880" s="53"/>
    </row>
    <row r="881" spans="1:11" x14ac:dyDescent="0.3">
      <c r="A881" s="17"/>
      <c r="B881" s="17"/>
      <c r="C881" s="18" t="s">
        <v>1547</v>
      </c>
      <c r="D881" s="16">
        <v>1</v>
      </c>
      <c r="E881" s="19">
        <f>SUM(F878,F874,F870)</f>
        <v>300696.96999999997</v>
      </c>
      <c r="F881" s="19">
        <f t="shared" ref="F881" si="367">ROUND(D881*E881,2)</f>
        <v>300696.96999999997</v>
      </c>
      <c r="G881" s="16">
        <v>1</v>
      </c>
      <c r="H881" s="19">
        <f>SUM(I878,I874,I870)</f>
        <v>0</v>
      </c>
      <c r="I881" s="19">
        <f t="shared" si="366"/>
        <v>0</v>
      </c>
      <c r="J881" s="49" t="str">
        <f t="shared" si="349"/>
        <v/>
      </c>
      <c r="K881" s="53"/>
    </row>
    <row r="882" spans="1:11" x14ac:dyDescent="0.3">
      <c r="A882" s="17"/>
      <c r="B882" s="17"/>
      <c r="C882" s="18" t="s">
        <v>1297</v>
      </c>
      <c r="D882" s="29">
        <v>1</v>
      </c>
      <c r="E882" s="19">
        <f>SUM(F869,F866,F862,F829,F816,F800,F797,F768)</f>
        <v>379346.95</v>
      </c>
      <c r="F882" s="19">
        <f t="shared" ref="F882" si="368">ROUND(D882*E882,2)</f>
        <v>379346.95</v>
      </c>
      <c r="G882" s="29">
        <v>1</v>
      </c>
      <c r="H882" s="19">
        <f>SUM(I869,I866,I862,I829,I816,I800,I797,I768)</f>
        <v>0</v>
      </c>
      <c r="I882" s="19">
        <f t="shared" si="366"/>
        <v>0</v>
      </c>
      <c r="K882" s="53"/>
    </row>
    <row r="883" spans="1:11" x14ac:dyDescent="0.3">
      <c r="A883" s="17"/>
      <c r="B883" s="17"/>
      <c r="C883" s="18" t="s">
        <v>1282</v>
      </c>
      <c r="D883" s="29">
        <v>1</v>
      </c>
      <c r="E883" s="19">
        <f>F5+F408+F629+F670+F713+F756+F767</f>
        <v>7368798.4199999999</v>
      </c>
      <c r="F883" s="19">
        <f>ROUND(D883*E883,2)</f>
        <v>7368798.4199999999</v>
      </c>
      <c r="G883" s="29">
        <f t="shared" ref="G883" si="369">D883</f>
        <v>1</v>
      </c>
      <c r="H883" s="19">
        <f>I5+I408+I629+I670+I713+I756+I767</f>
        <v>190287.04</v>
      </c>
      <c r="I883" s="19">
        <f>ROUND(G883*H883,2)</f>
        <v>190287.04</v>
      </c>
      <c r="K883" s="53"/>
    </row>
    <row r="884" spans="1:11" customFormat="1" x14ac:dyDescent="0.3">
      <c r="A884" s="30"/>
      <c r="B884" s="30"/>
      <c r="C884" s="33" t="s">
        <v>1283</v>
      </c>
      <c r="D884" s="30"/>
      <c r="E884" s="47">
        <v>0.13</v>
      </c>
      <c r="F884" s="1">
        <f>ROUND(F883*E884,2)</f>
        <v>957943.79</v>
      </c>
      <c r="G884" s="30"/>
      <c r="H884" s="50">
        <v>0</v>
      </c>
      <c r="I884" s="1">
        <f>ROUND(I883*H884,2)</f>
        <v>0</v>
      </c>
      <c r="J884" s="56"/>
      <c r="K884" s="53"/>
    </row>
    <row r="885" spans="1:11" customFormat="1" x14ac:dyDescent="0.3">
      <c r="A885" s="34"/>
      <c r="B885" s="34"/>
      <c r="C885" s="35" t="s">
        <v>1284</v>
      </c>
      <c r="D885" s="34"/>
      <c r="E885" s="48">
        <v>0.06</v>
      </c>
      <c r="F885" s="36">
        <f>ROUND(F883*E885,2)</f>
        <v>442127.91</v>
      </c>
      <c r="G885" s="34"/>
      <c r="H885" s="51">
        <v>0</v>
      </c>
      <c r="I885" s="36">
        <f>ROUND(I883*H885,2)</f>
        <v>0</v>
      </c>
      <c r="J885" s="56"/>
      <c r="K885" s="53"/>
    </row>
    <row r="886" spans="1:11" customFormat="1" x14ac:dyDescent="0.3">
      <c r="A886" s="30"/>
      <c r="B886" s="30"/>
      <c r="C886" s="37" t="s">
        <v>1548</v>
      </c>
      <c r="D886" s="30"/>
      <c r="E886" s="16"/>
      <c r="F886" s="2">
        <f>SUM(F883:F885)</f>
        <v>8768870.1199999992</v>
      </c>
      <c r="G886" s="30"/>
      <c r="H886" s="30"/>
      <c r="I886" s="2">
        <f>SUM(I883:I885)</f>
        <v>190287.04</v>
      </c>
      <c r="J886" s="56"/>
      <c r="K886" s="53"/>
    </row>
    <row r="887" spans="1:11" customFormat="1" ht="17.399999999999999" x14ac:dyDescent="0.3">
      <c r="A887" s="38"/>
      <c r="B887" s="38"/>
      <c r="C887" s="37" t="s">
        <v>1549</v>
      </c>
      <c r="D887" s="39"/>
      <c r="E887" s="48">
        <v>0.21</v>
      </c>
      <c r="F887" s="1">
        <f>+ROUND(E887*F886,2)</f>
        <v>1841462.73</v>
      </c>
      <c r="G887" s="41"/>
      <c r="H887" s="48">
        <v>0.21</v>
      </c>
      <c r="I887" s="1">
        <f>+ROUND(H887*I886,2)</f>
        <v>39960.28</v>
      </c>
      <c r="J887" s="56"/>
      <c r="K887" s="53"/>
    </row>
    <row r="888" spans="1:11" customFormat="1" ht="17.399999999999999" x14ac:dyDescent="0.3">
      <c r="A888" s="38"/>
      <c r="B888" s="38"/>
      <c r="C888" s="37" t="s">
        <v>1550</v>
      </c>
      <c r="D888" s="39"/>
      <c r="E888" s="40"/>
      <c r="F888" s="2">
        <f>SUM(F886:F887)</f>
        <v>10610332.85</v>
      </c>
      <c r="G888" s="42"/>
      <c r="H888" s="42"/>
      <c r="I888" s="2">
        <f>SUM(I886:I887)</f>
        <v>230247.32</v>
      </c>
      <c r="J888" s="56"/>
      <c r="K888" s="53"/>
    </row>
    <row r="889" spans="1:11" customFormat="1" ht="69" customHeight="1" x14ac:dyDescent="0.3">
      <c r="A889" s="57" t="s">
        <v>1290</v>
      </c>
      <c r="B889" s="57"/>
      <c r="C889" s="43"/>
      <c r="D889" s="44" t="s">
        <v>1291</v>
      </c>
      <c r="E889" s="60"/>
      <c r="F889" s="61"/>
      <c r="G889" s="61"/>
      <c r="H889" s="61"/>
      <c r="I889" s="62"/>
      <c r="J889" s="56"/>
      <c r="K889" s="49"/>
    </row>
    <row r="890" spans="1:11" customFormat="1" ht="51.9" customHeight="1" x14ac:dyDescent="0.3">
      <c r="A890" s="57" t="s">
        <v>1292</v>
      </c>
      <c r="B890" s="57"/>
      <c r="C890" s="45"/>
      <c r="D890" s="44" t="s">
        <v>1293</v>
      </c>
      <c r="E890" s="60"/>
      <c r="F890" s="61"/>
      <c r="G890" s="61"/>
      <c r="H890" s="61"/>
      <c r="I890" s="62"/>
      <c r="J890" s="56"/>
      <c r="K890" s="49"/>
    </row>
    <row r="891" spans="1:11" customFormat="1" ht="51.9" customHeight="1" x14ac:dyDescent="0.3">
      <c r="A891" s="57" t="s">
        <v>1294</v>
      </c>
      <c r="B891" s="57"/>
      <c r="C891" s="46"/>
      <c r="D891" s="44" t="s">
        <v>1295</v>
      </c>
      <c r="E891" s="60"/>
      <c r="F891" s="61"/>
      <c r="G891" s="61"/>
      <c r="H891" s="61"/>
      <c r="I891" s="62"/>
      <c r="J891" s="56"/>
      <c r="K891" s="49"/>
    </row>
    <row r="892" spans="1:11" customFormat="1" ht="52.05" customHeight="1" x14ac:dyDescent="0.3">
      <c r="A892" s="58" t="s">
        <v>1296</v>
      </c>
      <c r="B892" s="58"/>
      <c r="C892" s="59" t="s">
        <v>1551</v>
      </c>
      <c r="D892" s="59"/>
      <c r="E892" s="59"/>
      <c r="F892" s="59"/>
      <c r="G892" s="59"/>
      <c r="H892" s="59"/>
      <c r="I892" s="59"/>
      <c r="J892" s="56"/>
      <c r="K892" s="49"/>
    </row>
    <row r="893" spans="1:11" customFormat="1" ht="21.9" customHeight="1" x14ac:dyDescent="0.3">
      <c r="A893" s="58"/>
      <c r="B893" s="58"/>
      <c r="C893" s="59" t="s">
        <v>1552</v>
      </c>
      <c r="D893" s="59"/>
      <c r="E893" s="59"/>
      <c r="F893" s="59"/>
      <c r="G893" s="59"/>
      <c r="H893" s="59"/>
      <c r="I893" s="59" t="str">
        <f t="shared" ref="I893:I895" si="370">IF(AND(G893&gt;E893, G893&lt;&gt;""),"VALOR MAYOR DEL PERMITIDO","")</f>
        <v/>
      </c>
      <c r="J893" s="56"/>
      <c r="K893" s="49"/>
    </row>
    <row r="894" spans="1:11" customFormat="1" ht="55.05" customHeight="1" x14ac:dyDescent="0.3">
      <c r="A894" s="58"/>
      <c r="B894" s="58"/>
      <c r="C894" s="59" t="s">
        <v>1553</v>
      </c>
      <c r="D894" s="59"/>
      <c r="E894" s="59"/>
      <c r="F894" s="59"/>
      <c r="G894" s="59"/>
      <c r="H894" s="59"/>
      <c r="I894" s="59" t="str">
        <f t="shared" si="370"/>
        <v/>
      </c>
      <c r="J894" s="56"/>
      <c r="K894" s="49"/>
    </row>
    <row r="895" spans="1:11" customFormat="1" ht="22.05" customHeight="1" x14ac:dyDescent="0.3">
      <c r="A895" s="58"/>
      <c r="B895" s="58"/>
      <c r="C895" s="59" t="s">
        <v>1554</v>
      </c>
      <c r="D895" s="59"/>
      <c r="E895" s="59"/>
      <c r="F895" s="59"/>
      <c r="G895" s="59"/>
      <c r="H895" s="59"/>
      <c r="I895" s="59" t="str">
        <f t="shared" si="370"/>
        <v/>
      </c>
      <c r="J895" s="56"/>
      <c r="K895" s="49"/>
    </row>
    <row r="898" spans="3:3" x14ac:dyDescent="0.3">
      <c r="C898" s="65"/>
    </row>
  </sheetData>
  <sheetProtection algorithmName="SHA-512" hashValue="FJVBilYQKqSvMmGovwOJ4hR4XuOwojXWOPvjNtUjk7BJ1SJuAgc2Ot7DYzBrfNW2/nPCidBeQ8xGiL6eDFs/Cw==" saltValue="NDjmOAfgpOhKYdAjqtK7CA==" spinCount="100000" sheet="1" scenarios="1"/>
  <mergeCells count="14">
    <mergeCell ref="A1:I1"/>
    <mergeCell ref="D3:F3"/>
    <mergeCell ref="G3:I3"/>
    <mergeCell ref="A889:B889"/>
    <mergeCell ref="E889:I889"/>
    <mergeCell ref="A890:B890"/>
    <mergeCell ref="A891:B891"/>
    <mergeCell ref="A892:B895"/>
    <mergeCell ref="C892:I892"/>
    <mergeCell ref="C893:I893"/>
    <mergeCell ref="C894:I894"/>
    <mergeCell ref="C895:I895"/>
    <mergeCell ref="E890:I890"/>
    <mergeCell ref="E891:I89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Lozano Martín, Miriam Irene</dc:creator>
  <cp:lastModifiedBy>Lozano Martín, Miriam Irene</cp:lastModifiedBy>
  <dcterms:created xsi:type="dcterms:W3CDTF">2022-03-11T15:44:24Z</dcterms:created>
  <dcterms:modified xsi:type="dcterms:W3CDTF">2022-06-22T12:28:00Z</dcterms:modified>
</cp:coreProperties>
</file>