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Luarca\ser. contratacion\A. DATOS (desde mayo-14)\4. EXP. CONTRATACIÓN\2022\6012200296_6000010309_SeO_MTTO POZOS VENTILACION\2. Licitacion\A_publicar\"/>
    </mc:Choice>
  </mc:AlternateContent>
  <xr:revisionPtr revIDLastSave="0" documentId="13_ncr:1_{2FFBDDEC-CB8F-42CB-ACC4-6E9405181A25}" xr6:coauthVersionLast="36" xr6:coauthVersionMax="36" xr10:uidLastSave="{00000000-0000-0000-0000-000000000000}"/>
  <bookViews>
    <workbookView xWindow="480" yWindow="60" windowWidth="17715" windowHeight="11820" xr2:uid="{00000000-000D-0000-FFFF-FFFF00000000}"/>
  </bookViews>
  <sheets>
    <sheet name="Hoja1" sheetId="1" r:id="rId1"/>
  </sheets>
  <definedNames>
    <definedName name="_xlnm.Print_Area" localSheetId="0">Hoja1!$A$4:$K$329</definedName>
  </definedNames>
  <calcPr calcId="191029" fullPrecision="0"/>
</workbook>
</file>

<file path=xl/calcChain.xml><?xml version="1.0" encoding="utf-8"?>
<calcChain xmlns="http://schemas.openxmlformats.org/spreadsheetml/2006/main">
  <c r="N325" i="1" l="1"/>
  <c r="M325" i="1"/>
  <c r="N323" i="1"/>
  <c r="M323" i="1"/>
  <c r="N321" i="1"/>
  <c r="M321" i="1"/>
  <c r="N319" i="1"/>
  <c r="M319" i="1"/>
  <c r="N317" i="1"/>
  <c r="M317" i="1"/>
  <c r="N315" i="1"/>
  <c r="M315" i="1"/>
  <c r="N313" i="1"/>
  <c r="M313" i="1"/>
  <c r="N311" i="1"/>
  <c r="M311" i="1"/>
  <c r="N309" i="1"/>
  <c r="M309" i="1"/>
  <c r="N307" i="1"/>
  <c r="M307" i="1"/>
  <c r="N305" i="1"/>
  <c r="M305" i="1"/>
  <c r="N303" i="1"/>
  <c r="M303" i="1"/>
  <c r="N301" i="1"/>
  <c r="M301" i="1"/>
  <c r="N297" i="1"/>
  <c r="M297" i="1"/>
  <c r="N295" i="1"/>
  <c r="M295" i="1"/>
  <c r="N293" i="1"/>
  <c r="M293" i="1"/>
  <c r="N291" i="1"/>
  <c r="M291" i="1"/>
  <c r="N289" i="1"/>
  <c r="M289" i="1"/>
  <c r="N287" i="1"/>
  <c r="M287" i="1"/>
  <c r="N283" i="1"/>
  <c r="M283" i="1"/>
  <c r="N281" i="1"/>
  <c r="M281" i="1"/>
  <c r="N279" i="1"/>
  <c r="M279" i="1"/>
  <c r="N277" i="1"/>
  <c r="M277" i="1"/>
  <c r="N275" i="1"/>
  <c r="M275" i="1"/>
  <c r="N273" i="1"/>
  <c r="M273" i="1"/>
  <c r="N271" i="1"/>
  <c r="M271" i="1"/>
  <c r="N269" i="1"/>
  <c r="M269" i="1"/>
  <c r="N267" i="1"/>
  <c r="M267" i="1"/>
  <c r="N265" i="1"/>
  <c r="M265" i="1"/>
  <c r="N263" i="1"/>
  <c r="M263" i="1"/>
  <c r="N261" i="1"/>
  <c r="M261" i="1"/>
  <c r="N259" i="1"/>
  <c r="M259" i="1"/>
  <c r="N257" i="1"/>
  <c r="M257" i="1"/>
  <c r="N255" i="1"/>
  <c r="M255" i="1"/>
  <c r="N253" i="1"/>
  <c r="M253" i="1"/>
  <c r="N251" i="1"/>
  <c r="M251" i="1"/>
  <c r="N249" i="1"/>
  <c r="M249" i="1"/>
  <c r="N247" i="1"/>
  <c r="M247" i="1"/>
  <c r="N245" i="1"/>
  <c r="M245" i="1"/>
  <c r="N243" i="1"/>
  <c r="M243" i="1"/>
  <c r="N241" i="1"/>
  <c r="M241" i="1"/>
  <c r="N239" i="1"/>
  <c r="M239" i="1"/>
  <c r="N237" i="1"/>
  <c r="M237" i="1"/>
  <c r="N235" i="1"/>
  <c r="M235" i="1"/>
  <c r="N233" i="1"/>
  <c r="M233" i="1"/>
  <c r="N231" i="1"/>
  <c r="M231" i="1"/>
  <c r="N229" i="1"/>
  <c r="M229" i="1"/>
  <c r="N227" i="1"/>
  <c r="M227" i="1"/>
  <c r="N225" i="1"/>
  <c r="M225" i="1"/>
  <c r="N223" i="1"/>
  <c r="M223" i="1"/>
  <c r="N221" i="1"/>
  <c r="M221" i="1"/>
  <c r="N219" i="1"/>
  <c r="M219" i="1"/>
  <c r="N217" i="1"/>
  <c r="M217" i="1"/>
  <c r="N215" i="1"/>
  <c r="M215" i="1"/>
  <c r="N213" i="1"/>
  <c r="M213" i="1"/>
  <c r="N211" i="1"/>
  <c r="M211" i="1"/>
  <c r="N209" i="1"/>
  <c r="M209" i="1"/>
  <c r="N207" i="1"/>
  <c r="M207" i="1"/>
  <c r="N205" i="1"/>
  <c r="M205" i="1"/>
  <c r="N203" i="1"/>
  <c r="M203" i="1"/>
  <c r="N201" i="1"/>
  <c r="M201" i="1"/>
  <c r="N199" i="1"/>
  <c r="M199" i="1"/>
  <c r="N197" i="1"/>
  <c r="M197" i="1"/>
  <c r="N195" i="1"/>
  <c r="M195" i="1"/>
  <c r="N193" i="1"/>
  <c r="M193" i="1"/>
  <c r="N191" i="1"/>
  <c r="M191" i="1"/>
  <c r="N189" i="1"/>
  <c r="M189" i="1"/>
  <c r="N187" i="1"/>
  <c r="M187" i="1"/>
  <c r="N185" i="1"/>
  <c r="M185" i="1"/>
  <c r="N183" i="1"/>
  <c r="M183" i="1"/>
  <c r="N181" i="1"/>
  <c r="M181" i="1"/>
  <c r="N179" i="1"/>
  <c r="M179" i="1"/>
  <c r="N177" i="1"/>
  <c r="M177" i="1"/>
  <c r="N175" i="1"/>
  <c r="M175" i="1"/>
  <c r="N173" i="1"/>
  <c r="M173" i="1"/>
  <c r="N171" i="1"/>
  <c r="M171" i="1"/>
  <c r="N169" i="1"/>
  <c r="M169" i="1"/>
  <c r="N167" i="1"/>
  <c r="M167" i="1"/>
  <c r="N165" i="1"/>
  <c r="M165" i="1"/>
  <c r="N163" i="1"/>
  <c r="M163" i="1"/>
  <c r="N161" i="1"/>
  <c r="M161" i="1"/>
  <c r="N159" i="1"/>
  <c r="M159" i="1"/>
  <c r="N157" i="1"/>
  <c r="M157" i="1"/>
  <c r="N155" i="1"/>
  <c r="M155" i="1"/>
  <c r="N153" i="1"/>
  <c r="M153" i="1"/>
  <c r="N151" i="1"/>
  <c r="M151" i="1"/>
  <c r="N149" i="1"/>
  <c r="M149" i="1"/>
  <c r="N147" i="1"/>
  <c r="M147" i="1"/>
  <c r="N145" i="1"/>
  <c r="M145" i="1"/>
  <c r="N143" i="1"/>
  <c r="M143" i="1"/>
  <c r="N141" i="1"/>
  <c r="M141" i="1"/>
  <c r="N139" i="1"/>
  <c r="M139" i="1"/>
  <c r="N137" i="1"/>
  <c r="M137" i="1"/>
  <c r="N135" i="1"/>
  <c r="M135" i="1"/>
  <c r="N133" i="1"/>
  <c r="M133" i="1"/>
  <c r="N131" i="1"/>
  <c r="M131" i="1"/>
  <c r="N129" i="1"/>
  <c r="M129" i="1"/>
  <c r="N127" i="1"/>
  <c r="M127" i="1"/>
  <c r="N125" i="1"/>
  <c r="M125" i="1"/>
  <c r="N123" i="1"/>
  <c r="M123" i="1"/>
  <c r="N121" i="1"/>
  <c r="M121" i="1"/>
  <c r="N119" i="1"/>
  <c r="M119" i="1"/>
  <c r="N117" i="1"/>
  <c r="M117" i="1"/>
  <c r="N115" i="1"/>
  <c r="M115" i="1"/>
  <c r="N113" i="1"/>
  <c r="M113" i="1"/>
  <c r="N111" i="1"/>
  <c r="M111" i="1"/>
  <c r="N109" i="1"/>
  <c r="M109" i="1"/>
  <c r="N107" i="1"/>
  <c r="M107" i="1"/>
  <c r="N105" i="1"/>
  <c r="M105" i="1"/>
  <c r="N103" i="1"/>
  <c r="M103" i="1"/>
  <c r="N101" i="1"/>
  <c r="M101" i="1"/>
  <c r="N99" i="1"/>
  <c r="M99" i="1"/>
  <c r="N97" i="1"/>
  <c r="M97" i="1"/>
  <c r="N95" i="1"/>
  <c r="M95" i="1"/>
  <c r="N93" i="1"/>
  <c r="M93" i="1"/>
  <c r="N91" i="1"/>
  <c r="M91" i="1"/>
  <c r="N89" i="1"/>
  <c r="M89" i="1"/>
  <c r="N87" i="1"/>
  <c r="M87" i="1"/>
  <c r="N85" i="1"/>
  <c r="M85" i="1"/>
  <c r="N83" i="1"/>
  <c r="M83" i="1"/>
  <c r="N81" i="1"/>
  <c r="M81" i="1"/>
  <c r="N79" i="1"/>
  <c r="M79" i="1"/>
  <c r="N77" i="1"/>
  <c r="M77" i="1"/>
  <c r="N75" i="1"/>
  <c r="M75" i="1"/>
  <c r="N73" i="1"/>
  <c r="M73" i="1"/>
  <c r="N71" i="1"/>
  <c r="M71" i="1"/>
  <c r="N69" i="1"/>
  <c r="M69" i="1"/>
  <c r="N67" i="1"/>
  <c r="M67" i="1"/>
  <c r="N65" i="1"/>
  <c r="M65" i="1"/>
  <c r="N63" i="1"/>
  <c r="M63" i="1"/>
  <c r="N61" i="1"/>
  <c r="M61" i="1"/>
  <c r="N59" i="1"/>
  <c r="M59" i="1"/>
  <c r="N57" i="1"/>
  <c r="M57" i="1"/>
  <c r="N55" i="1"/>
  <c r="M55" i="1"/>
  <c r="N53" i="1"/>
  <c r="M53" i="1"/>
  <c r="N51" i="1"/>
  <c r="M51" i="1"/>
  <c r="N49" i="1"/>
  <c r="M49" i="1"/>
  <c r="N47" i="1"/>
  <c r="M47" i="1"/>
  <c r="N43" i="1"/>
  <c r="M43" i="1"/>
  <c r="N41" i="1"/>
  <c r="M41" i="1"/>
  <c r="N39" i="1"/>
  <c r="M39" i="1"/>
  <c r="N37" i="1"/>
  <c r="M37" i="1"/>
  <c r="N35" i="1"/>
  <c r="M35" i="1"/>
  <c r="N33" i="1"/>
  <c r="M33" i="1"/>
  <c r="N31" i="1"/>
  <c r="M31" i="1"/>
  <c r="N29" i="1"/>
  <c r="M29" i="1"/>
  <c r="N27" i="1"/>
  <c r="M27" i="1"/>
  <c r="N25" i="1"/>
  <c r="M25" i="1"/>
  <c r="N23" i="1"/>
  <c r="M23" i="1"/>
  <c r="N21" i="1"/>
  <c r="M21" i="1"/>
  <c r="N19" i="1"/>
  <c r="M19" i="1"/>
  <c r="N17" i="1"/>
  <c r="M17" i="1"/>
  <c r="N15" i="1"/>
  <c r="M15" i="1"/>
  <c r="N11" i="1"/>
  <c r="M11" i="1"/>
  <c r="N9" i="1"/>
  <c r="M9" i="1"/>
  <c r="N7" i="1"/>
  <c r="M7" i="1"/>
  <c r="H271" i="1"/>
  <c r="O259" i="1" l="1"/>
  <c r="P259" i="1" s="1"/>
  <c r="O267" i="1"/>
  <c r="P267" i="1" s="1"/>
  <c r="O275" i="1"/>
  <c r="P275" i="1" s="1"/>
  <c r="O293" i="1"/>
  <c r="P293" i="1" s="1"/>
  <c r="O21" i="1"/>
  <c r="P21" i="1" s="1"/>
  <c r="O29" i="1"/>
  <c r="P29" i="1" s="1"/>
  <c r="O37" i="1"/>
  <c r="P37" i="1" s="1"/>
  <c r="O47" i="1"/>
  <c r="P47" i="1" s="1"/>
  <c r="O55" i="1"/>
  <c r="P55" i="1" s="1"/>
  <c r="O63" i="1"/>
  <c r="P63" i="1" s="1"/>
  <c r="O71" i="1"/>
  <c r="P71" i="1" s="1"/>
  <c r="O79" i="1"/>
  <c r="P79" i="1" s="1"/>
  <c r="O87" i="1"/>
  <c r="P87" i="1" s="1"/>
  <c r="O95" i="1"/>
  <c r="P95" i="1" s="1"/>
  <c r="O103" i="1"/>
  <c r="P103" i="1" s="1"/>
  <c r="O111" i="1"/>
  <c r="P111" i="1" s="1"/>
  <c r="O119" i="1"/>
  <c r="P119" i="1" s="1"/>
  <c r="O127" i="1"/>
  <c r="P127" i="1" s="1"/>
  <c r="O135" i="1"/>
  <c r="P135" i="1" s="1"/>
  <c r="O143" i="1"/>
  <c r="P143" i="1" s="1"/>
  <c r="O151" i="1"/>
  <c r="P151" i="1" s="1"/>
  <c r="O159" i="1"/>
  <c r="P159" i="1" s="1"/>
  <c r="O167" i="1"/>
  <c r="P167" i="1" s="1"/>
  <c r="O175" i="1"/>
  <c r="P175" i="1" s="1"/>
  <c r="O183" i="1"/>
  <c r="P183" i="1" s="1"/>
  <c r="O191" i="1"/>
  <c r="P191" i="1" s="1"/>
  <c r="O199" i="1"/>
  <c r="P199" i="1" s="1"/>
  <c r="O207" i="1"/>
  <c r="P207" i="1" s="1"/>
  <c r="O215" i="1"/>
  <c r="P215" i="1" s="1"/>
  <c r="O223" i="1"/>
  <c r="P223" i="1" s="1"/>
  <c r="O231" i="1"/>
  <c r="P231" i="1" s="1"/>
  <c r="O239" i="1"/>
  <c r="P239" i="1" s="1"/>
  <c r="O247" i="1"/>
  <c r="P247" i="1" s="1"/>
  <c r="O255" i="1"/>
  <c r="P255" i="1" s="1"/>
  <c r="O263" i="1"/>
  <c r="P263" i="1" s="1"/>
  <c r="O271" i="1"/>
  <c r="P271" i="1" s="1"/>
  <c r="O289" i="1"/>
  <c r="P289" i="1" s="1"/>
  <c r="O297" i="1"/>
  <c r="P297" i="1" s="1"/>
  <c r="O313" i="1"/>
  <c r="P313" i="1" s="1"/>
  <c r="O15" i="1"/>
  <c r="P15" i="1" s="1"/>
  <c r="O23" i="1"/>
  <c r="P23" i="1" s="1"/>
  <c r="O31" i="1"/>
  <c r="P31" i="1" s="1"/>
  <c r="O39" i="1"/>
  <c r="P39" i="1" s="1"/>
  <c r="O49" i="1"/>
  <c r="P49" i="1" s="1"/>
  <c r="O57" i="1"/>
  <c r="P57" i="1" s="1"/>
  <c r="O65" i="1"/>
  <c r="P65" i="1" s="1"/>
  <c r="O73" i="1"/>
  <c r="P73" i="1" s="1"/>
  <c r="O81" i="1"/>
  <c r="P81" i="1" s="1"/>
  <c r="O89" i="1"/>
  <c r="P89" i="1" s="1"/>
  <c r="O97" i="1"/>
  <c r="P97" i="1" s="1"/>
  <c r="O105" i="1"/>
  <c r="P105" i="1" s="1"/>
  <c r="O113" i="1"/>
  <c r="P113" i="1" s="1"/>
  <c r="O121" i="1"/>
  <c r="P121" i="1" s="1"/>
  <c r="O129" i="1"/>
  <c r="P129" i="1" s="1"/>
  <c r="O137" i="1"/>
  <c r="P137" i="1" s="1"/>
  <c r="O145" i="1"/>
  <c r="P145" i="1" s="1"/>
  <c r="O153" i="1"/>
  <c r="P153" i="1" s="1"/>
  <c r="O161" i="1"/>
  <c r="P161" i="1" s="1"/>
  <c r="O169" i="1"/>
  <c r="P169" i="1" s="1"/>
  <c r="O177" i="1"/>
  <c r="P177" i="1" s="1"/>
  <c r="O185" i="1"/>
  <c r="P185" i="1" s="1"/>
  <c r="O193" i="1"/>
  <c r="P193" i="1" s="1"/>
  <c r="O201" i="1"/>
  <c r="P201" i="1" s="1"/>
  <c r="O209" i="1"/>
  <c r="P209" i="1" s="1"/>
  <c r="O217" i="1"/>
  <c r="P217" i="1" s="1"/>
  <c r="O225" i="1"/>
  <c r="P225" i="1" s="1"/>
  <c r="O233" i="1"/>
  <c r="P233" i="1" s="1"/>
  <c r="O241" i="1"/>
  <c r="P241" i="1" s="1"/>
  <c r="O249" i="1"/>
  <c r="P249" i="1" s="1"/>
  <c r="O265" i="1"/>
  <c r="P265" i="1" s="1"/>
  <c r="O273" i="1"/>
  <c r="P273" i="1" s="1"/>
  <c r="O281" i="1"/>
  <c r="P281" i="1" s="1"/>
  <c r="O319" i="1"/>
  <c r="P319" i="1" s="1"/>
  <c r="O305" i="1"/>
  <c r="P305" i="1" s="1"/>
  <c r="O317" i="1"/>
  <c r="P317" i="1" s="1"/>
  <c r="O321" i="1"/>
  <c r="P321" i="1" s="1"/>
  <c r="O309" i="1"/>
  <c r="P309" i="1" s="1"/>
  <c r="O323" i="1"/>
  <c r="P323" i="1" s="1"/>
  <c r="O303" i="1"/>
  <c r="P303" i="1" s="1"/>
  <c r="O311" i="1"/>
  <c r="P311" i="1" s="1"/>
  <c r="O325" i="1"/>
  <c r="P325" i="1" s="1"/>
  <c r="O19" i="1"/>
  <c r="P19" i="1" s="1"/>
  <c r="O27" i="1"/>
  <c r="P27" i="1" s="1"/>
  <c r="O35" i="1"/>
  <c r="P35" i="1" s="1"/>
  <c r="O43" i="1"/>
  <c r="P43" i="1" s="1"/>
  <c r="O53" i="1"/>
  <c r="P53" i="1" s="1"/>
  <c r="O61" i="1"/>
  <c r="P61" i="1" s="1"/>
  <c r="O69" i="1"/>
  <c r="P69" i="1" s="1"/>
  <c r="O77" i="1"/>
  <c r="P77" i="1" s="1"/>
  <c r="O85" i="1"/>
  <c r="P85" i="1" s="1"/>
  <c r="O93" i="1"/>
  <c r="P93" i="1" s="1"/>
  <c r="O101" i="1"/>
  <c r="P101" i="1" s="1"/>
  <c r="O109" i="1"/>
  <c r="P109" i="1" s="1"/>
  <c r="O117" i="1"/>
  <c r="P117" i="1" s="1"/>
  <c r="O125" i="1"/>
  <c r="P125" i="1" s="1"/>
  <c r="O133" i="1"/>
  <c r="P133" i="1" s="1"/>
  <c r="O141" i="1"/>
  <c r="P141" i="1" s="1"/>
  <c r="O149" i="1"/>
  <c r="P149" i="1" s="1"/>
  <c r="O157" i="1"/>
  <c r="P157" i="1" s="1"/>
  <c r="O165" i="1"/>
  <c r="P165" i="1" s="1"/>
  <c r="O173" i="1"/>
  <c r="P173" i="1" s="1"/>
  <c r="O181" i="1"/>
  <c r="P181" i="1" s="1"/>
  <c r="O189" i="1"/>
  <c r="P189" i="1" s="1"/>
  <c r="O197" i="1"/>
  <c r="P197" i="1" s="1"/>
  <c r="O205" i="1"/>
  <c r="P205" i="1" s="1"/>
  <c r="O213" i="1"/>
  <c r="P213" i="1" s="1"/>
  <c r="O221" i="1"/>
  <c r="P221" i="1" s="1"/>
  <c r="O229" i="1"/>
  <c r="P229" i="1" s="1"/>
  <c r="O237" i="1"/>
  <c r="P237" i="1" s="1"/>
  <c r="O245" i="1"/>
  <c r="P245" i="1" s="1"/>
  <c r="O261" i="1"/>
  <c r="P261" i="1" s="1"/>
  <c r="O277" i="1"/>
  <c r="P277" i="1" s="1"/>
  <c r="O279" i="1"/>
  <c r="P279" i="1" s="1"/>
  <c r="O251" i="1"/>
  <c r="P251" i="1" s="1"/>
  <c r="O291" i="1"/>
  <c r="P291" i="1" s="1"/>
  <c r="O307" i="1"/>
  <c r="P307" i="1" s="1"/>
  <c r="O9" i="1"/>
  <c r="P9" i="1" s="1"/>
  <c r="O283" i="1"/>
  <c r="P283" i="1" s="1"/>
  <c r="O315" i="1"/>
  <c r="P315" i="1" s="1"/>
  <c r="O11" i="1"/>
  <c r="P11" i="1" s="1"/>
  <c r="O287" i="1"/>
  <c r="P287" i="1" s="1"/>
  <c r="O253" i="1"/>
  <c r="P253" i="1" s="1"/>
  <c r="O301" i="1"/>
  <c r="P301" i="1" s="1"/>
  <c r="O295" i="1"/>
  <c r="P295" i="1" s="1"/>
  <c r="O269" i="1"/>
  <c r="P269" i="1" s="1"/>
  <c r="O17" i="1"/>
  <c r="P17" i="1" s="1"/>
  <c r="O25" i="1"/>
  <c r="P25" i="1" s="1"/>
  <c r="O33" i="1"/>
  <c r="P33" i="1" s="1"/>
  <c r="O41" i="1"/>
  <c r="P41" i="1" s="1"/>
  <c r="O51" i="1"/>
  <c r="P51" i="1" s="1"/>
  <c r="O59" i="1"/>
  <c r="P59" i="1" s="1"/>
  <c r="O67" i="1"/>
  <c r="P67" i="1" s="1"/>
  <c r="O75" i="1"/>
  <c r="P75" i="1" s="1"/>
  <c r="O83" i="1"/>
  <c r="P83" i="1" s="1"/>
  <c r="O91" i="1"/>
  <c r="P91" i="1" s="1"/>
  <c r="O99" i="1"/>
  <c r="P99" i="1" s="1"/>
  <c r="O107" i="1"/>
  <c r="P107" i="1" s="1"/>
  <c r="O115" i="1"/>
  <c r="P115" i="1" s="1"/>
  <c r="O123" i="1"/>
  <c r="P123" i="1" s="1"/>
  <c r="O131" i="1"/>
  <c r="P131" i="1" s="1"/>
  <c r="O139" i="1"/>
  <c r="P139" i="1" s="1"/>
  <c r="O147" i="1"/>
  <c r="P147" i="1" s="1"/>
  <c r="O155" i="1"/>
  <c r="P155" i="1" s="1"/>
  <c r="O163" i="1"/>
  <c r="P163" i="1" s="1"/>
  <c r="O171" i="1"/>
  <c r="P171" i="1" s="1"/>
  <c r="O179" i="1"/>
  <c r="P179" i="1" s="1"/>
  <c r="O187" i="1"/>
  <c r="P187" i="1" s="1"/>
  <c r="O195" i="1"/>
  <c r="P195" i="1" s="1"/>
  <c r="O203" i="1"/>
  <c r="P203" i="1" s="1"/>
  <c r="O211" i="1"/>
  <c r="P211" i="1" s="1"/>
  <c r="O219" i="1"/>
  <c r="P219" i="1" s="1"/>
  <c r="O227" i="1"/>
  <c r="P227" i="1" s="1"/>
  <c r="O235" i="1"/>
  <c r="P235" i="1" s="1"/>
  <c r="O243" i="1"/>
  <c r="P243" i="1" s="1"/>
  <c r="O257" i="1"/>
  <c r="P257" i="1" s="1"/>
  <c r="O7" i="1"/>
  <c r="P7" i="1" s="1"/>
  <c r="H325" i="1"/>
  <c r="G325" i="1"/>
  <c r="H323" i="1"/>
  <c r="G323" i="1"/>
  <c r="H321" i="1"/>
  <c r="G321" i="1"/>
  <c r="H319" i="1"/>
  <c r="G319" i="1"/>
  <c r="H317" i="1"/>
  <c r="G317" i="1"/>
  <c r="H315" i="1"/>
  <c r="G315" i="1"/>
  <c r="H313" i="1"/>
  <c r="G313" i="1"/>
  <c r="H311" i="1"/>
  <c r="G311" i="1"/>
  <c r="H309" i="1"/>
  <c r="G309" i="1"/>
  <c r="H307" i="1"/>
  <c r="G307" i="1"/>
  <c r="H305" i="1"/>
  <c r="G305" i="1"/>
  <c r="H303" i="1"/>
  <c r="G303" i="1"/>
  <c r="H301" i="1"/>
  <c r="G301" i="1"/>
  <c r="G297" i="1"/>
  <c r="H297" i="1"/>
  <c r="H295" i="1"/>
  <c r="G295" i="1"/>
  <c r="H293" i="1"/>
  <c r="G293" i="1"/>
  <c r="H291" i="1"/>
  <c r="G291" i="1"/>
  <c r="H289" i="1"/>
  <c r="G289" i="1"/>
  <c r="H287" i="1"/>
  <c r="G287" i="1"/>
  <c r="H283" i="1"/>
  <c r="G283" i="1"/>
  <c r="H281" i="1"/>
  <c r="G281" i="1"/>
  <c r="H279" i="1"/>
  <c r="G279" i="1"/>
  <c r="H277" i="1"/>
  <c r="G277" i="1"/>
  <c r="H275" i="1"/>
  <c r="G275" i="1"/>
  <c r="H273" i="1"/>
  <c r="G273" i="1"/>
  <c r="G271" i="1"/>
  <c r="I271" i="1" s="1"/>
  <c r="J271" i="1" s="1"/>
  <c r="H269" i="1"/>
  <c r="G269" i="1"/>
  <c r="H267" i="1"/>
  <c r="G267" i="1"/>
  <c r="H265" i="1"/>
  <c r="G265" i="1"/>
  <c r="H263" i="1"/>
  <c r="G263" i="1"/>
  <c r="H261" i="1"/>
  <c r="G261" i="1"/>
  <c r="H259" i="1"/>
  <c r="G259" i="1"/>
  <c r="H257" i="1"/>
  <c r="G257" i="1"/>
  <c r="H255" i="1"/>
  <c r="G255" i="1"/>
  <c r="H253" i="1"/>
  <c r="G253" i="1"/>
  <c r="H251" i="1"/>
  <c r="G251" i="1"/>
  <c r="H249" i="1"/>
  <c r="G249" i="1"/>
  <c r="H247" i="1"/>
  <c r="G247" i="1"/>
  <c r="H245" i="1"/>
  <c r="G245" i="1"/>
  <c r="H243" i="1"/>
  <c r="G243" i="1"/>
  <c r="H241" i="1"/>
  <c r="G241" i="1"/>
  <c r="H239" i="1"/>
  <c r="G239" i="1"/>
  <c r="H237" i="1"/>
  <c r="G237" i="1"/>
  <c r="H235" i="1"/>
  <c r="G235" i="1"/>
  <c r="H233" i="1"/>
  <c r="G233" i="1"/>
  <c r="H231" i="1"/>
  <c r="G231" i="1"/>
  <c r="H229" i="1"/>
  <c r="G229" i="1"/>
  <c r="H227" i="1"/>
  <c r="G227" i="1"/>
  <c r="H225" i="1"/>
  <c r="G225" i="1"/>
  <c r="H223" i="1"/>
  <c r="G223" i="1"/>
  <c r="H221" i="1"/>
  <c r="G221" i="1"/>
  <c r="H219" i="1"/>
  <c r="G219" i="1"/>
  <c r="H217" i="1"/>
  <c r="G217" i="1"/>
  <c r="H215" i="1"/>
  <c r="G215" i="1"/>
  <c r="H213" i="1"/>
  <c r="G213" i="1"/>
  <c r="H211" i="1"/>
  <c r="G211" i="1"/>
  <c r="H209" i="1"/>
  <c r="G209" i="1"/>
  <c r="H207" i="1"/>
  <c r="G207" i="1"/>
  <c r="H205" i="1"/>
  <c r="G205" i="1"/>
  <c r="H203" i="1"/>
  <c r="G203" i="1"/>
  <c r="H201" i="1"/>
  <c r="G201" i="1"/>
  <c r="H199" i="1"/>
  <c r="G199" i="1"/>
  <c r="H197" i="1"/>
  <c r="G197" i="1"/>
  <c r="H195" i="1"/>
  <c r="G195" i="1"/>
  <c r="H193" i="1"/>
  <c r="G193" i="1"/>
  <c r="H191" i="1"/>
  <c r="G191" i="1"/>
  <c r="H189" i="1"/>
  <c r="G189" i="1"/>
  <c r="H187" i="1"/>
  <c r="G187" i="1"/>
  <c r="H185" i="1"/>
  <c r="G185" i="1"/>
  <c r="H183" i="1"/>
  <c r="G183" i="1"/>
  <c r="H181" i="1"/>
  <c r="G181" i="1"/>
  <c r="H179" i="1"/>
  <c r="G179" i="1"/>
  <c r="H177" i="1"/>
  <c r="G177" i="1"/>
  <c r="H175" i="1"/>
  <c r="G175" i="1"/>
  <c r="H173" i="1"/>
  <c r="G173" i="1"/>
  <c r="H171" i="1"/>
  <c r="G171" i="1"/>
  <c r="H169" i="1"/>
  <c r="G169" i="1"/>
  <c r="H167" i="1"/>
  <c r="G167" i="1"/>
  <c r="H165" i="1"/>
  <c r="G165" i="1"/>
  <c r="H163" i="1"/>
  <c r="G163" i="1"/>
  <c r="H161" i="1"/>
  <c r="G161" i="1"/>
  <c r="H159" i="1"/>
  <c r="G159" i="1"/>
  <c r="H157" i="1"/>
  <c r="G157" i="1"/>
  <c r="H155" i="1"/>
  <c r="G155" i="1"/>
  <c r="H153" i="1"/>
  <c r="G153" i="1"/>
  <c r="H151" i="1"/>
  <c r="G151" i="1"/>
  <c r="H149" i="1"/>
  <c r="G149" i="1"/>
  <c r="H147" i="1"/>
  <c r="G147" i="1"/>
  <c r="H145" i="1"/>
  <c r="G145" i="1"/>
  <c r="H143" i="1"/>
  <c r="G143" i="1"/>
  <c r="H141" i="1"/>
  <c r="G141" i="1"/>
  <c r="H139" i="1"/>
  <c r="G139" i="1"/>
  <c r="H137" i="1"/>
  <c r="G137" i="1"/>
  <c r="H135" i="1"/>
  <c r="G135" i="1"/>
  <c r="H133" i="1"/>
  <c r="G133" i="1"/>
  <c r="H131" i="1"/>
  <c r="G131" i="1"/>
  <c r="H129" i="1"/>
  <c r="G129" i="1"/>
  <c r="H127" i="1"/>
  <c r="G127" i="1"/>
  <c r="H125" i="1"/>
  <c r="G125" i="1"/>
  <c r="H123" i="1"/>
  <c r="G123" i="1"/>
  <c r="H121" i="1"/>
  <c r="G121" i="1"/>
  <c r="H119" i="1"/>
  <c r="G119" i="1"/>
  <c r="H117" i="1"/>
  <c r="G117" i="1"/>
  <c r="H115" i="1"/>
  <c r="G115" i="1"/>
  <c r="H113" i="1"/>
  <c r="G113" i="1"/>
  <c r="H111" i="1"/>
  <c r="G111" i="1"/>
  <c r="H109" i="1"/>
  <c r="G109" i="1"/>
  <c r="H107" i="1"/>
  <c r="G107" i="1"/>
  <c r="H105" i="1"/>
  <c r="G105" i="1"/>
  <c r="H103" i="1"/>
  <c r="G103" i="1"/>
  <c r="H101" i="1"/>
  <c r="G101" i="1"/>
  <c r="H99" i="1"/>
  <c r="G99" i="1"/>
  <c r="H97" i="1"/>
  <c r="G97" i="1"/>
  <c r="H95" i="1"/>
  <c r="G95" i="1"/>
  <c r="H93" i="1"/>
  <c r="G93" i="1"/>
  <c r="H91" i="1"/>
  <c r="G91" i="1"/>
  <c r="H89" i="1"/>
  <c r="G89" i="1"/>
  <c r="H87" i="1"/>
  <c r="G87" i="1"/>
  <c r="H85" i="1"/>
  <c r="G85" i="1"/>
  <c r="H83" i="1"/>
  <c r="G83" i="1"/>
  <c r="H81" i="1"/>
  <c r="G81" i="1"/>
  <c r="H79" i="1"/>
  <c r="G79" i="1"/>
  <c r="H77" i="1"/>
  <c r="G77" i="1"/>
  <c r="H75" i="1"/>
  <c r="G75" i="1"/>
  <c r="H73" i="1"/>
  <c r="G73" i="1"/>
  <c r="H71" i="1"/>
  <c r="G71" i="1"/>
  <c r="H69" i="1"/>
  <c r="G69" i="1"/>
  <c r="H67" i="1"/>
  <c r="G67" i="1"/>
  <c r="H65" i="1"/>
  <c r="G65" i="1"/>
  <c r="H63" i="1"/>
  <c r="G63" i="1"/>
  <c r="H61" i="1"/>
  <c r="G61" i="1"/>
  <c r="H59" i="1"/>
  <c r="G59" i="1"/>
  <c r="H57" i="1"/>
  <c r="G57" i="1"/>
  <c r="H55" i="1"/>
  <c r="G55" i="1"/>
  <c r="H53" i="1"/>
  <c r="G53" i="1"/>
  <c r="H51" i="1"/>
  <c r="G51" i="1"/>
  <c r="H49" i="1"/>
  <c r="G49" i="1"/>
  <c r="H47" i="1"/>
  <c r="G47" i="1"/>
  <c r="H43" i="1"/>
  <c r="G43" i="1"/>
  <c r="H41" i="1"/>
  <c r="G41" i="1"/>
  <c r="H39" i="1"/>
  <c r="G39" i="1"/>
  <c r="H37" i="1"/>
  <c r="G37" i="1"/>
  <c r="H35" i="1"/>
  <c r="G35" i="1"/>
  <c r="H33" i="1"/>
  <c r="G33" i="1"/>
  <c r="H31" i="1"/>
  <c r="G31" i="1"/>
  <c r="H29" i="1"/>
  <c r="G29" i="1"/>
  <c r="H27" i="1"/>
  <c r="G27" i="1"/>
  <c r="H25" i="1"/>
  <c r="G25" i="1"/>
  <c r="H23" i="1"/>
  <c r="G23" i="1"/>
  <c r="I23" i="1" s="1"/>
  <c r="J23" i="1" s="1"/>
  <c r="H21" i="1"/>
  <c r="G21" i="1"/>
  <c r="H19" i="1"/>
  <c r="G19" i="1"/>
  <c r="H17" i="1"/>
  <c r="G17" i="1"/>
  <c r="H15" i="1"/>
  <c r="G15" i="1"/>
  <c r="I15" i="1" s="1"/>
  <c r="J15" i="1" s="1"/>
  <c r="H11" i="1"/>
  <c r="G11" i="1"/>
  <c r="H9" i="1"/>
  <c r="G9" i="1"/>
  <c r="H7" i="1"/>
  <c r="G7" i="1"/>
  <c r="I273" i="1" l="1"/>
  <c r="J273" i="1" s="1"/>
  <c r="I281" i="1"/>
  <c r="J281" i="1" s="1"/>
  <c r="I275" i="1"/>
  <c r="J275" i="1" s="1"/>
  <c r="I283" i="1"/>
  <c r="J283" i="1" s="1"/>
  <c r="I293" i="1"/>
  <c r="J293" i="1" s="1"/>
  <c r="I303" i="1"/>
  <c r="J303" i="1" s="1"/>
  <c r="I311" i="1"/>
  <c r="J311" i="1" s="1"/>
  <c r="I279" i="1"/>
  <c r="J279" i="1" s="1"/>
  <c r="I289" i="1"/>
  <c r="J289" i="1" s="1"/>
  <c r="I307" i="1"/>
  <c r="J307" i="1" s="1"/>
  <c r="I323" i="1"/>
  <c r="J323" i="1" s="1"/>
  <c r="I31" i="1"/>
  <c r="J31" i="1" s="1"/>
  <c r="I49" i="1"/>
  <c r="J49" i="1" s="1"/>
  <c r="I57" i="1"/>
  <c r="J57" i="1" s="1"/>
  <c r="I65" i="1"/>
  <c r="J65" i="1" s="1"/>
  <c r="I73" i="1"/>
  <c r="J73" i="1" s="1"/>
  <c r="I81" i="1"/>
  <c r="J81" i="1" s="1"/>
  <c r="I89" i="1"/>
  <c r="J89" i="1" s="1"/>
  <c r="I97" i="1"/>
  <c r="J97" i="1" s="1"/>
  <c r="I105" i="1"/>
  <c r="J105" i="1" s="1"/>
  <c r="I113" i="1"/>
  <c r="J113" i="1" s="1"/>
  <c r="I121" i="1"/>
  <c r="J121" i="1" s="1"/>
  <c r="I129" i="1"/>
  <c r="J129" i="1" s="1"/>
  <c r="I137" i="1"/>
  <c r="J137" i="1" s="1"/>
  <c r="I145" i="1"/>
  <c r="J145" i="1" s="1"/>
  <c r="I153" i="1"/>
  <c r="J153" i="1" s="1"/>
  <c r="I161" i="1"/>
  <c r="J161" i="1" s="1"/>
  <c r="I319" i="1"/>
  <c r="J319" i="1" s="1"/>
  <c r="I7" i="1"/>
  <c r="J7" i="1" s="1"/>
  <c r="I17" i="1"/>
  <c r="J17" i="1" s="1"/>
  <c r="I25" i="1"/>
  <c r="J25" i="1" s="1"/>
  <c r="I33" i="1"/>
  <c r="J33" i="1" s="1"/>
  <c r="I41" i="1"/>
  <c r="J41" i="1" s="1"/>
  <c r="I51" i="1"/>
  <c r="J51" i="1" s="1"/>
  <c r="I59" i="1"/>
  <c r="J59" i="1" s="1"/>
  <c r="I67" i="1"/>
  <c r="J67" i="1" s="1"/>
  <c r="I75" i="1"/>
  <c r="J75" i="1" s="1"/>
  <c r="I83" i="1"/>
  <c r="J83" i="1" s="1"/>
  <c r="I91" i="1"/>
  <c r="J91" i="1" s="1"/>
  <c r="I99" i="1"/>
  <c r="J99" i="1" s="1"/>
  <c r="I107" i="1"/>
  <c r="J107" i="1" s="1"/>
  <c r="I115" i="1"/>
  <c r="J115" i="1" s="1"/>
  <c r="I123" i="1"/>
  <c r="J123" i="1" s="1"/>
  <c r="I131" i="1"/>
  <c r="J131" i="1" s="1"/>
  <c r="I139" i="1"/>
  <c r="J139" i="1" s="1"/>
  <c r="I147" i="1"/>
  <c r="J147" i="1" s="1"/>
  <c r="I155" i="1"/>
  <c r="J155" i="1" s="1"/>
  <c r="I163" i="1"/>
  <c r="J163" i="1" s="1"/>
  <c r="I171" i="1"/>
  <c r="J171" i="1" s="1"/>
  <c r="I179" i="1"/>
  <c r="J179" i="1" s="1"/>
  <c r="I187" i="1"/>
  <c r="J187" i="1" s="1"/>
  <c r="I195" i="1"/>
  <c r="J195" i="1" s="1"/>
  <c r="I203" i="1"/>
  <c r="J203" i="1" s="1"/>
  <c r="I211" i="1"/>
  <c r="J211" i="1" s="1"/>
  <c r="I219" i="1"/>
  <c r="J219" i="1" s="1"/>
  <c r="I227" i="1"/>
  <c r="J227" i="1" s="1"/>
  <c r="I235" i="1"/>
  <c r="J235" i="1" s="1"/>
  <c r="I243" i="1"/>
  <c r="J243" i="1" s="1"/>
  <c r="I251" i="1"/>
  <c r="J251" i="1" s="1"/>
  <c r="I259" i="1"/>
  <c r="J259" i="1" s="1"/>
  <c r="I267" i="1"/>
  <c r="J267" i="1" s="1"/>
  <c r="I9" i="1"/>
  <c r="J9" i="1" s="1"/>
  <c r="I19" i="1"/>
  <c r="J19" i="1" s="1"/>
  <c r="I27" i="1"/>
  <c r="J27" i="1" s="1"/>
  <c r="I35" i="1"/>
  <c r="J35" i="1" s="1"/>
  <c r="I43" i="1"/>
  <c r="J43" i="1" s="1"/>
  <c r="I53" i="1"/>
  <c r="J53" i="1" s="1"/>
  <c r="I61" i="1"/>
  <c r="J61" i="1" s="1"/>
  <c r="I169" i="1"/>
  <c r="J169" i="1" s="1"/>
  <c r="I177" i="1"/>
  <c r="J177" i="1" s="1"/>
  <c r="I185" i="1"/>
  <c r="J185" i="1" s="1"/>
  <c r="I193" i="1"/>
  <c r="J193" i="1" s="1"/>
  <c r="I201" i="1"/>
  <c r="J201" i="1" s="1"/>
  <c r="I209" i="1"/>
  <c r="J209" i="1" s="1"/>
  <c r="I217" i="1"/>
  <c r="J217" i="1" s="1"/>
  <c r="I225" i="1"/>
  <c r="J225" i="1" s="1"/>
  <c r="I233" i="1"/>
  <c r="J233" i="1" s="1"/>
  <c r="I241" i="1"/>
  <c r="J241" i="1" s="1"/>
  <c r="I249" i="1"/>
  <c r="J249" i="1" s="1"/>
  <c r="I257" i="1"/>
  <c r="J257" i="1" s="1"/>
  <c r="I265" i="1"/>
  <c r="J265" i="1" s="1"/>
  <c r="I277" i="1"/>
  <c r="J277" i="1" s="1"/>
  <c r="I69" i="1"/>
  <c r="J69" i="1" s="1"/>
  <c r="I77" i="1"/>
  <c r="J77" i="1" s="1"/>
  <c r="I85" i="1"/>
  <c r="J85" i="1" s="1"/>
  <c r="I93" i="1"/>
  <c r="J93" i="1" s="1"/>
  <c r="I101" i="1"/>
  <c r="J101" i="1" s="1"/>
  <c r="I109" i="1"/>
  <c r="J109" i="1" s="1"/>
  <c r="I117" i="1"/>
  <c r="J117" i="1" s="1"/>
  <c r="I125" i="1"/>
  <c r="J125" i="1" s="1"/>
  <c r="I133" i="1"/>
  <c r="J133" i="1" s="1"/>
  <c r="I141" i="1"/>
  <c r="J141" i="1" s="1"/>
  <c r="I149" i="1"/>
  <c r="J149" i="1" s="1"/>
  <c r="I157" i="1"/>
  <c r="J157" i="1" s="1"/>
  <c r="I165" i="1"/>
  <c r="J165" i="1" s="1"/>
  <c r="I173" i="1"/>
  <c r="J173" i="1" s="1"/>
  <c r="I181" i="1"/>
  <c r="J181" i="1" s="1"/>
  <c r="I189" i="1"/>
  <c r="J189" i="1" s="1"/>
  <c r="I197" i="1"/>
  <c r="J197" i="1" s="1"/>
  <c r="I205" i="1"/>
  <c r="J205" i="1" s="1"/>
  <c r="I213" i="1"/>
  <c r="J213" i="1" s="1"/>
  <c r="I221" i="1"/>
  <c r="J221" i="1" s="1"/>
  <c r="I229" i="1"/>
  <c r="J229" i="1" s="1"/>
  <c r="I237" i="1"/>
  <c r="J237" i="1" s="1"/>
  <c r="I245" i="1"/>
  <c r="J245" i="1" s="1"/>
  <c r="I253" i="1"/>
  <c r="J253" i="1" s="1"/>
  <c r="I261" i="1"/>
  <c r="J261" i="1" s="1"/>
  <c r="I269" i="1"/>
  <c r="J269" i="1" s="1"/>
  <c r="I11" i="1"/>
  <c r="J11" i="1" s="1"/>
  <c r="I21" i="1"/>
  <c r="J21" i="1" s="1"/>
  <c r="I29" i="1"/>
  <c r="J29" i="1" s="1"/>
  <c r="I37" i="1"/>
  <c r="J37" i="1" s="1"/>
  <c r="I47" i="1"/>
  <c r="J47" i="1" s="1"/>
  <c r="I55" i="1"/>
  <c r="J55" i="1" s="1"/>
  <c r="I63" i="1"/>
  <c r="J63" i="1" s="1"/>
  <c r="I71" i="1"/>
  <c r="J71" i="1" s="1"/>
  <c r="I79" i="1"/>
  <c r="J79" i="1" s="1"/>
  <c r="I87" i="1"/>
  <c r="J87" i="1" s="1"/>
  <c r="I95" i="1"/>
  <c r="J95" i="1" s="1"/>
  <c r="I103" i="1"/>
  <c r="J103" i="1" s="1"/>
  <c r="I111" i="1"/>
  <c r="J111" i="1" s="1"/>
  <c r="I119" i="1"/>
  <c r="J119" i="1" s="1"/>
  <c r="I127" i="1"/>
  <c r="J127" i="1" s="1"/>
  <c r="I135" i="1"/>
  <c r="J135" i="1" s="1"/>
  <c r="I143" i="1"/>
  <c r="J143" i="1" s="1"/>
  <c r="I151" i="1"/>
  <c r="J151" i="1" s="1"/>
  <c r="I159" i="1"/>
  <c r="J159" i="1" s="1"/>
  <c r="I167" i="1"/>
  <c r="J167" i="1" s="1"/>
  <c r="I175" i="1"/>
  <c r="J175" i="1" s="1"/>
  <c r="I183" i="1"/>
  <c r="J183" i="1" s="1"/>
  <c r="I191" i="1"/>
  <c r="J191" i="1" s="1"/>
  <c r="I199" i="1"/>
  <c r="J199" i="1" s="1"/>
  <c r="I207" i="1"/>
  <c r="J207" i="1" s="1"/>
  <c r="I215" i="1"/>
  <c r="J215" i="1" s="1"/>
  <c r="I223" i="1"/>
  <c r="J223" i="1" s="1"/>
  <c r="I231" i="1"/>
  <c r="J231" i="1" s="1"/>
  <c r="I239" i="1"/>
  <c r="J239" i="1" s="1"/>
  <c r="I247" i="1"/>
  <c r="J247" i="1" s="1"/>
  <c r="I255" i="1"/>
  <c r="J255" i="1" s="1"/>
  <c r="I263" i="1"/>
  <c r="J263" i="1" s="1"/>
  <c r="I291" i="1"/>
  <c r="J291" i="1" s="1"/>
  <c r="I301" i="1"/>
  <c r="J301" i="1" s="1"/>
  <c r="I309" i="1"/>
  <c r="J309" i="1" s="1"/>
  <c r="I317" i="1"/>
  <c r="J317" i="1" s="1"/>
  <c r="I325" i="1"/>
  <c r="J325" i="1" s="1"/>
  <c r="I287" i="1"/>
  <c r="J287" i="1" s="1"/>
  <c r="I295" i="1"/>
  <c r="J295" i="1" s="1"/>
  <c r="I305" i="1"/>
  <c r="J305" i="1" s="1"/>
  <c r="I313" i="1"/>
  <c r="J313" i="1" s="1"/>
  <c r="I297" i="1"/>
  <c r="J297" i="1" s="1"/>
  <c r="I315" i="1"/>
  <c r="J315" i="1" s="1"/>
  <c r="I39" i="1"/>
  <c r="J39" i="1" s="1"/>
  <c r="I321" i="1"/>
  <c r="J321" i="1" s="1"/>
  <c r="J14" i="1" l="1"/>
  <c r="J6" i="1"/>
  <c r="J46" i="1"/>
  <c r="J286" i="1"/>
  <c r="J300" i="1"/>
  <c r="J327" i="1" l="1"/>
  <c r="P14" i="1"/>
  <c r="P46" i="1"/>
  <c r="P6" i="1"/>
  <c r="P300" i="1"/>
  <c r="P286" i="1"/>
  <c r="M334" i="1" l="1"/>
  <c r="M332" i="1" s="1"/>
  <c r="M331" i="1" l="1"/>
  <c r="M335" i="1"/>
  <c r="M336" i="1" s="1"/>
  <c r="M33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Martín Romero, Mª Jesús</author>
  </authors>
  <commentList>
    <comment ref="A5" authorId="0" shapeId="0" xr:uid="{00000000-0006-0000-0000-000001000000}">
      <text>
        <r>
          <rPr>
            <b/>
            <sz val="9"/>
            <color indexed="81"/>
            <rFont val="Tahoma"/>
            <family val="2"/>
          </rPr>
          <t>Código del concepto. Ver colores en "Entorno de trabajo: Apariencia"</t>
        </r>
      </text>
    </comment>
    <comment ref="B5" authorId="0" shapeId="0" xr:uid="{00000000-0006-0000-0000-000002000000}">
      <text>
        <r>
          <rPr>
            <b/>
            <sz val="9"/>
            <color indexed="81"/>
            <rFont val="Tahoma"/>
            <family val="2"/>
          </rPr>
          <t>Naturaleza del concepto (ver menú contextual)</t>
        </r>
      </text>
    </comment>
    <comment ref="C5" authorId="0" shapeId="0" xr:uid="{00000000-0006-0000-0000-000003000000}">
      <text>
        <r>
          <rPr>
            <b/>
            <sz val="9"/>
            <color indexed="81"/>
            <rFont val="Tahoma"/>
            <family val="2"/>
          </rPr>
          <t>Unidad principal de medida del concepto</t>
        </r>
      </text>
    </comment>
    <comment ref="D5" authorId="0" shapeId="0" xr:uid="{00000000-0006-0000-0000-000004000000}">
      <text>
        <r>
          <rPr>
            <b/>
            <sz val="9"/>
            <color indexed="81"/>
            <rFont val="Tahoma"/>
            <family val="2"/>
          </rPr>
          <t>Descripción corta. Ver colores en "Entorno de trabajo: Apariencia"</t>
        </r>
      </text>
    </comment>
    <comment ref="E5" authorId="0" shapeId="0" xr:uid="{00000000-0006-0000-0000-000005000000}">
      <text>
        <r>
          <rPr>
            <b/>
            <sz val="9"/>
            <color indexed="81"/>
            <rFont val="Tahoma"/>
            <family val="2"/>
          </rPr>
          <t>Rendimiento o cantidad presupuestada</t>
        </r>
      </text>
    </comment>
    <comment ref="I5" authorId="0" shapeId="0" xr:uid="{00000000-0006-0000-0000-000006000000}">
      <text>
        <r>
          <rPr>
            <b/>
            <sz val="9"/>
            <color indexed="81"/>
            <rFont val="Tahoma"/>
            <family val="2"/>
          </rPr>
          <t>Precio unitario en el presupuesto</t>
        </r>
      </text>
    </comment>
    <comment ref="J5" authorId="0" shapeId="0" xr:uid="{00000000-0006-0000-0000-000007000000}">
      <text>
        <r>
          <rPr>
            <b/>
            <sz val="9"/>
            <color indexed="81"/>
            <rFont val="Tahoma"/>
            <family val="2"/>
          </rPr>
          <t>Importe del presupuesto</t>
        </r>
      </text>
    </comment>
  </commentList>
</comments>
</file>

<file path=xl/sharedStrings.xml><?xml version="1.0" encoding="utf-8"?>
<sst xmlns="http://schemas.openxmlformats.org/spreadsheetml/2006/main" count="831" uniqueCount="506">
  <si>
    <t/>
  </si>
  <si>
    <t>Código</t>
  </si>
  <si>
    <t>NatC</t>
  </si>
  <si>
    <t>Ud</t>
  </si>
  <si>
    <t>01</t>
  </si>
  <si>
    <t>TRASLADOS</t>
  </si>
  <si>
    <t>Capítulo</t>
  </si>
  <si>
    <t>01.01</t>
  </si>
  <si>
    <t>TRASLADO CON VEHICULO AUXILIAR PROPIO Y CORTE DE TRACCION</t>
  </si>
  <si>
    <t>Partida</t>
  </si>
  <si>
    <t>Traslado mediante vehículo auxiliar y conductor propios equipado con grúa de hasta dos motores de ventilación de cualquier peso y potencia, desde depósito de carga hasta pozo de destino. Incluye gestión y ejecución de de corte de tracción, carga, descarga y traslado en vehículo rodado hasta el servicio de almacenes. para el abono de la unidad será obligatorio presentar imagen de la placa de características de los motores trasladados.</t>
  </si>
  <si>
    <t>01.02</t>
  </si>
  <si>
    <t>TRASLADO CON VEHICULO AUXILIAR PROPIO SIN CORTE DE TRACCION</t>
  </si>
  <si>
    <t>Traslado mediante vehículo auxiliar y conductor propios equipado con grúa de hasta dos motores de ventilación de cualquier peso y potencia, desde depósito de carga hasta pozo de destino. Incluye la carga, descarga y traslado en vehículo rodado hasta el servicio de almacenes. para el abono de la unidad será obligatorio presentar imagen de la placa de características de los motores trasladados.</t>
  </si>
  <si>
    <t>01.03</t>
  </si>
  <si>
    <t>TRASLADO SIN VEHICULO AUXILIAR</t>
  </si>
  <si>
    <t>Traslado en horario diurno o nocturno mediante camión equipado con grúa o plataforma de hasta dos motores de ventilación de cualquier peso y potencia, desde depósito de carga hasta pozo de destino. Incluye la carga, descarga y traslado en vehículo rodado hasta el servicio de almacenes. Para el abono de la unidad será obligatorio presentar imagen de la placa de características de los motores trasladados.</t>
  </si>
  <si>
    <t>02</t>
  </si>
  <si>
    <t>REPARACIONES EN POZOS DE VENTILACION</t>
  </si>
  <si>
    <t>04.06</t>
  </si>
  <si>
    <t>SUSTITUCION DE PUERTA ACUSTICA EN P. VENTILACION H NOCTURNO</t>
  </si>
  <si>
    <t xml:space="preserve">Suministro, montaje y retirada de puerta existente realizado en horario nocturno incluidos cierres de seguridad. Realizada con doble chapa de acero galvanizado de 1,5 mm. de espesor y panel intermedio, rigidizadores con perfiles de acero conformado en frío, herrajes de colgar, cerradura normalizada METRO , cerco de perfil de acero conformado en frío con garras para recibir a la obra, acabado con capa de pintura epoxi polimerizada al horno, elaborada en taller, ajuste y fijación en obra. Totalmente terminado, incluso limpieza.
</t>
  </si>
  <si>
    <t>04.07</t>
  </si>
  <si>
    <t>SUSTITUCION DE PUERTA ACUSTICA EN P. VENTILACION H DIURNO</t>
  </si>
  <si>
    <t>04.08</t>
  </si>
  <si>
    <t>REPARACION PUERTA ACUSTICA EN P. DE VENTILACION H. NOCTURNO</t>
  </si>
  <si>
    <t xml:space="preserve">Reparación de puerta acústica realizada en horario Nocturno, mediante puntos de soldadura, reposición de manetas ó cerraduras. Incluso p/p de medios auxiliares, maquinaria y herramientas, limpieza de la zona incluso retirada de materiales a vertedero autorizado.
</t>
  </si>
  <si>
    <t>04.09</t>
  </si>
  <si>
    <t>REPARACION PUERTA ACUSTICA EN P. DE VENTILACION H. DIURNO</t>
  </si>
  <si>
    <t>04.10</t>
  </si>
  <si>
    <t>REPARACION DE MOTOR ELECTRICO P&lt;35 Kw</t>
  </si>
  <si>
    <t>u</t>
  </si>
  <si>
    <t xml:space="preserve">Diagnosis, desmontaje de motor en pozo de ventilacion de hasta Pn 35 kW ,deshacer devanado de estator, limpieza y verificación de paquete magnético, confección de bobinas con hilo esmaltado clase térmica C(&gt;200ºC), bobinado de estator con aislamiento clase F(155ºC), barnizado y secado en horno. Comprobación de resistencia de aislamiento y rigidez dieléctrica de estator. Verificación de jaula de rotor y tolerancias mecánicas de ODMB2 asiento de rodamientos en eje y escudos. Equilibrado dinámico de rotor en equilibradora  electrónica, adjuntando informe de desequilibrio y equilibrio. Sustitución de rodamientos. Montaje, engrase y pruebas de ensayo. Incluso extracción en pozo en cualquier horario de rodete de turbina, desmontaje de rejilla de protección, demontaje de alabes. Incluso extracción de rodete de turbina, desmontaje de rejilla de protección, desmontaje de alabes y su posterior reposición y traslado hasta plataforma de transporte. 
</t>
  </si>
  <si>
    <t>04.11</t>
  </si>
  <si>
    <t>REPARACION DE MOTOR ELECTRICO 35&lt;P&lt;75 Kw</t>
  </si>
  <si>
    <t xml:space="preserve">Diagnosis, desmontaje de motor en pozo de ventilacion de hasta Pn 75 kW ,deshacer devanado de estator, limpieza y verificación de paquete magnético, confección de bobinas con hilo esmaltado clase térmica C(&gt;200ºC), bobinado de estator con aislamiento clase F(155ºC), barnizado y secado en horno. Comprobación de resistencia de aislamiento y rigidez dieléctrica de estator. Verificación de jaula de rotor y tolerancias mecánicas de ODMB2 asiento de rodamientos en eje y escudos. Equilibrado dinámico de rotor en equilibradora  electrónica, adjuntando informe de desequilibrio y equilibrio. Sustitución de rodamientos. Montaje, engrase y pruebas de ensayo. Incluso extracción en pozo en cualquier horario de rodete de turbina, desmontaje de rejilla de protección, demontaje de alabes. Incluso extracción de rodete de turbina, desmontaje de rejilla de protección, desmontaje de alabes y su posterior reposición y traslado hasta plataforma de transporte. 
</t>
  </si>
  <si>
    <t>02.03</t>
  </si>
  <si>
    <t>DESMONTAJE Y MONTAJE DE MOTOR</t>
  </si>
  <si>
    <t>ud</t>
  </si>
  <si>
    <t xml:space="preserve">Desmontaje y montaje de motor eléctrico de  ventilación de cualquier potencia incluye la desconexión eléctrica el desacoplamiento mecánico  y su posterior acoplamiento mecánico y conexión eléctrica. totalmente terminado.
</t>
  </si>
  <si>
    <t>02.04</t>
  </si>
  <si>
    <t>LIMPIEZA DE POZO DE VENTILACION Y VENTOSA</t>
  </si>
  <si>
    <t>Limpieza técnica del pozo, incluye sistema de recogida de agua (incluso desatranco), Filtros acusticos mediente soplado con aire a presion de los mismos, retirada de objetos acopiados tales como rejas, etc. limpieza de moto ventiladores, cámaras, ventosa exterior, etc. incluye medios auxiliares y retirada de material de desecho a vertedero. Totalmente terminado según indicaciones de la Dirección Facultativa.</t>
  </si>
  <si>
    <t>02.05</t>
  </si>
  <si>
    <t>SUMINISTRO E INSTALACION DE REJILLA DE VENTILADOR</t>
  </si>
  <si>
    <t xml:space="preserve">Suministro e instalación de rejilla de protección de ventilación, fabricada en taller e instalada en ventilador. reforzada con bastidor metálico. Totalmente terminada.
</t>
  </si>
  <si>
    <t>02.06</t>
  </si>
  <si>
    <t>LIMPIEZA Y ENGRASE DE MOTORES</t>
  </si>
  <si>
    <t>Revisión, limpieza y engrase de motor de ventilación, incluye los medios auxiliares y pequeño material así como grasa para rodamientos resistente a altas temperaturas que cumpla con las normas DIN 51825 - K3N - 20 e ISO L-XBDGB 3. Con espesante de litio, revisión del sentido de giro e inversión del mismo si fuera preciso. Totalmente terminado según indicaciones de la Dirección Facultativa.</t>
  </si>
  <si>
    <t>02.07</t>
  </si>
  <si>
    <t>SYM DE REJILLA DE TRAMEX</t>
  </si>
  <si>
    <t xml:space="preserve">Suministro y montaje de rejilla para desagüe en pozo de ventilación, fabricada en taller incluye recibido de cercos, etc.  Totalmente montada e instalada.
</t>
  </si>
  <si>
    <t>02.08</t>
  </si>
  <si>
    <t>EQUILIBRADO DINAMICO DE MOTOR Y RODETE</t>
  </si>
  <si>
    <t xml:space="preserve">Equilibrado dinámico de motor y rodete según norma VDI-2060 G-6.3 para cuatro planos, realizado en taller mediante equilibradora horizontal. incluye la emisión de certificado de equilibrado.  </t>
  </si>
  <si>
    <t>02.09</t>
  </si>
  <si>
    <t>REPARACION MECANICA DE MOTOR ELECTRICO</t>
  </si>
  <si>
    <t xml:space="preserve">Reparación mecánica de motor eléctrico con sustitución de rodamientos. Montaje, engrase y pruebas de ensayos. Totalmente terminado
</t>
  </si>
  <si>
    <t>02.10</t>
  </si>
  <si>
    <t>REPARACION DE RODETE DE HIERRO</t>
  </si>
  <si>
    <t xml:space="preserve">Reparación en taller de rodete fabricado en hierro, realizado por el fabricante o taller especialista. incluye el equilibrado dinámico del mismo, prueba de las características hidráulicas del mismo y emisión de certificados. totalmente terminado
</t>
  </si>
  <si>
    <t>02.11</t>
  </si>
  <si>
    <t>REPARACION DE RODETE DE FUNDICION</t>
  </si>
  <si>
    <t>Reparación en taller de rodete fabricado en fundición, realizado por el fabricante o taller especialista. incluye el equilibrado dinámico del mismo, prueba de las características hidráulicas del mismo y emisión de certificados. totalmente terminado</t>
  </si>
  <si>
    <t>05</t>
  </si>
  <si>
    <t>INSTALACIONES ELECTRICAS</t>
  </si>
  <si>
    <t>05.01</t>
  </si>
  <si>
    <t>SYM VARIADOR DE VELOCIDAD P&lt;25 kW</t>
  </si>
  <si>
    <t xml:space="preserve">Suministro e instalación de variador de velocidad trifásico programable para una potencia &lt; 25 kW Totalmente terminado y probado según proyecto e indicaciones de la DFO. Medida la unidad ejecutada.
</t>
  </si>
  <si>
    <t>05.02</t>
  </si>
  <si>
    <t>SYM VARIADOR DE VELOCIDAD 25 kW&lt;P&lt;50 kW</t>
  </si>
  <si>
    <t xml:space="preserve">Suministro e instalación de variador de velocidad trifásico programable para una potencia entre 25 y 50 kW Totalmente terminado y probado según proyecto e indicaciones de la DFO. Medida la unidad ejecutada.
</t>
  </si>
  <si>
    <t>05.03</t>
  </si>
  <si>
    <t>SYM DE ARRANCADOR DE HASTA P&lt;10 KW</t>
  </si>
  <si>
    <t xml:space="preserve">Desmontaje de arrancador existente has ta 10 kW, suministro y montaje de nuevo arrancador equivalente y de similares características al retirado. Incluye parametrización del mismo, pequeño material, etc. Totalmente instalado probado y funcionando.
</t>
  </si>
  <si>
    <t>05.04</t>
  </si>
  <si>
    <t>SYM DE ARRANCADOR ENTRE  10&lt;P&gt;25 KW</t>
  </si>
  <si>
    <t xml:space="preserve">Desmontaje de arrancador existente 10&lt; P&lt;25 kW, suministro y montaje de nuevo arrancador equivalente y de similares características al retirado. Incluye parametrización del mismo, pequeño material, etc. Totalmente instalado probado y funcionando.
</t>
  </si>
  <si>
    <t>05.05</t>
  </si>
  <si>
    <t>SYM DE ARRANCADOR ENTRE 25&lt;P&lt;50 KW</t>
  </si>
  <si>
    <t xml:space="preserve">Desmontaje de arrancador existente 25&lt; P&lt;50 kW, suministro y montaje de nuevo arrancador equivalente y de similares características al retirado. Incluye parametrización del mismo, pequeño material, etc. Totalmente instalado probado y funcionando.
</t>
  </si>
  <si>
    <t>M020003</t>
  </si>
  <si>
    <t>CANALIZ.1 TUBO DOBLE PARED LH Ø90</t>
  </si>
  <si>
    <t>m</t>
  </si>
  <si>
    <t xml:space="preserve">Suministro y colocación en zanja, roza, tubo doble pared de libre de halogenos y no propagador de la llama segun norma UNE-EN-5086-2-2 y dimensiones segun UNE-EN-5267-2-2, DN-90 mm con hilo guía de nilón,  colocada detrás de panel vitrificado o falso techo lamas, bremen, etc. Soportado a paramentos verticales, horizontales o abovedados mediante carril perforado bricromatado hilti o similar max cada 1,20 m y bridas de exterior de min 7 mm. Totalmente terminado, según proyecto e indicaciones de la DFO. Medida la unidad ejecutada.
</t>
  </si>
  <si>
    <t>M020103</t>
  </si>
  <si>
    <t>CANALIZ. DETRAS  PARAMENTOS VERT/HORIZ/ABOV. TUBO LH Ø90</t>
  </si>
  <si>
    <t xml:space="preserve">Suministro y colocación de tubo doble pared de libre de halogenos y no propagador de la llama segun norma UNE-EN-5086-2-2 y dimensiones segun UNE-EN-5267-2-2, DN-90 mm con hilo guía de nilón,  colocada detrás de panel vitrificado o falso techo lamas, bremen, etc. Soportado a paramentos verticales, horizontales o abovedados mediante carril perforado bricromatado hilti o similar max cada 1,20 m y bridas de exterior de min 7 mm. Totalmente terminado, según proyecto e indicaciones de la DFO. Medida la unidad ejecutada.
</t>
  </si>
  <si>
    <t>M020205</t>
  </si>
  <si>
    <t>CANALIZ.SUPERF.c/PVC RÍG.Ø40</t>
  </si>
  <si>
    <t>Canalización de superficie con tubo rígido de PVC de Ø40mm,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</si>
  <si>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M020224</t>
  </si>
  <si>
    <t>S Y M TUBO DE ACERO GALV. ENCHUFABLE M-32</t>
  </si>
  <si>
    <t xml:space="preserve">Suministro  montaje de canalización eléctrica superficial realizada con tubo de acero galvanizado M-32 mm con p.p. de caja metálica de registro, boquillas de nilón y  piezas especiales, incluso accesorios de fijación y unión. Totalmente terminado, según proyecto e indicaciones de la DFO. Medida la unidad ejecutada.
</t>
  </si>
  <si>
    <t>M020233</t>
  </si>
  <si>
    <t>S Y M TUBO DE ACERO INOX. ENCHUFABLE M-32</t>
  </si>
  <si>
    <t xml:space="preserve">Suministro  montaje de canalización eléctrica superficial realizada con tubo de acero INOX M-32 mm enchufable con p.p. de caja metálica de registro, boquillas de nilón y  piezas especiales, incluso accesorios de fijación y unión. Totalmente terminado, según proyecto e indicaciones de la DFO. Medida la unidad ejecutada.
</t>
  </si>
  <si>
    <t>M020247</t>
  </si>
  <si>
    <t>S Y M BANDEJA REJILLA 100X60 mm PARED</t>
  </si>
  <si>
    <t xml:space="preserve">Suministro y montaje en pared de bandeja rejiband o similar aprobada de dimensiones 100x60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Totalmente terminado, según proyecto e indicaciones de la DFO. Medida la unidad ejecutada.
</t>
  </si>
  <si>
    <t>M020248</t>
  </si>
  <si>
    <t>S Y M BANDEJA REJILLA 150X60 mm PARED</t>
  </si>
  <si>
    <t xml:space="preserve">Suministro y montaje en pared de bandeja rejiband o similar aprobada de dimensiones 150x60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Totalmente terminado, según proyecto e indicaciones de la DFO. Medida la unidad ejecutada.
</t>
  </si>
  <si>
    <t>M020249</t>
  </si>
  <si>
    <t>S Y M BANDEJA REJILLA 200X100 mm PARED</t>
  </si>
  <si>
    <t xml:space="preserve">Suministro y montaje en pared de bandeja rejiband o similar aprobada de dimensiones 200x100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Totalmente terminado, según proyecto e indicaciones de la DFO. Medida la unidad ejecutada.
</t>
  </si>
  <si>
    <t>M020266</t>
  </si>
  <si>
    <t>BAND. DE CH. PERFORADA PARED/TECHO/BOVEDA GLAV/COLOR 100X100 mm</t>
  </si>
  <si>
    <t xml:space="preserve">Suministro y montaje en pared, techo o bóveda bandeja de chapa perforada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
</t>
  </si>
  <si>
    <t>M020281</t>
  </si>
  <si>
    <t>BANDEJA PVC M1 CON TAPA 60x100mm.</t>
  </si>
  <si>
    <t xml:space="preserve">Suministro y montaje de bandeja portacables de PVC UNEX U23X M-1 o similar aprobada de dimensiones 60x100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
</t>
  </si>
  <si>
    <t>M030001</t>
  </si>
  <si>
    <t>LUMINARIA ESTANCA 1X18 W</t>
  </si>
  <si>
    <t>Suministro e instalación de luminaria IP-65, con balasto electrónico, clase I,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</si>
  <si>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M030002</t>
  </si>
  <si>
    <t>LUMINARIA ESTANCA 1X36 W</t>
  </si>
  <si>
    <t>Suministro e instalación de luminaria IP-65, con balasto electrónico,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</si>
  <si>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M030003</t>
  </si>
  <si>
    <t>LUMINARIA ESTANCA 1X58 W</t>
  </si>
  <si>
    <t>M030004</t>
  </si>
  <si>
    <t>LUMINARIA ESTANCA 2X18 W</t>
  </si>
  <si>
    <t>M030005</t>
  </si>
  <si>
    <t>LUMINARIA ESTANCA 2X36 W</t>
  </si>
  <si>
    <t>M030006</t>
  </si>
  <si>
    <t>LUMINARIA ESTANCA 2X58W</t>
  </si>
  <si>
    <t>M030101</t>
  </si>
  <si>
    <t>DESMONTAJE LUMINARIA</t>
  </si>
  <si>
    <t xml:space="preserve">Desmontaje por sustitución. Medida la unidad ejecutada. La unidad incluye retirada de todos los elementos a punto limpio o por gestor. </t>
  </si>
  <si>
    <t>M030201</t>
  </si>
  <si>
    <t>BLOQUE AUTONOMO DE EMERGENCIA</t>
  </si>
  <si>
    <t>Suministro e instalación de luminaria IP-44, fluorescente con tubo compacto, luminancia a partir de 400 lúmenes, 1 hora de autonomía, autotest y controlable por centralita. Incluida p.p. de conexionado, fijación y acabado, así como de cualquier elemento, material o accesorio, necesario para su realización. Totalmente terminado y probado según proyecto e indicaciones de la DFO. Medida la unidad ejecutada.</t>
  </si>
  <si>
    <t>M040401</t>
  </si>
  <si>
    <t>Interruptor automático magnetotérmico C60N, de 2x6A</t>
  </si>
  <si>
    <t xml:space="preserve">Suministro e instalación de interruptor automático magnetotérmico C60N, de 2x6A.
Incluso parte proporcional de medios auxiliares, pequeño material y accesorios. 
Totalmente terminado, probado según proyecto constructivo e indicaciones de la Dirección Facultativa.
</t>
  </si>
  <si>
    <t>M040402</t>
  </si>
  <si>
    <t>Interruptor automático magnetotérmico C60N, de 2x10A</t>
  </si>
  <si>
    <t xml:space="preserve">Suministro e instalación de interruptor automático magnetotérmico C60N, de 2x10A.
Incluso parte proporcional de medios auxiliares, pequeño material y accesorios. 
Totalmente terminado, probado según proyecto constructivo e indicaciones de la Dirección Facultativa.
</t>
  </si>
  <si>
    <t>M040403</t>
  </si>
  <si>
    <t>Interruptor automático magnetotérmico C60N, de 2x16A</t>
  </si>
  <si>
    <t xml:space="preserve">Suministro e instalación de interruptor automático magnetotérmico C60N, de 2x16A.
Incluso parte proporcional de medios auxiliares, pequeño material y accesorios. 
Totalmente terminado, probado según proyecto constructivo e indicaciones de la Dirección Facultativa.
</t>
  </si>
  <si>
    <t>M040404</t>
  </si>
  <si>
    <t>Interruptor automático magnetotérmico C60N, de 2x20A</t>
  </si>
  <si>
    <t xml:space="preserve">Suministro e instalación de interruptor automático magnetotérmico C60N, de 2x20A.
Incluso parte proporcional de medios auxiliares, pequeño material y accesorios. 
Totalmente terminado, probado según proyecto constructivo e indicaciones de la Dirección Facultativa.
</t>
  </si>
  <si>
    <t>M040405</t>
  </si>
  <si>
    <t>Interruptor automático magnetotérmico C60N, de 2x25A</t>
  </si>
  <si>
    <t>Suministro e instalación de interruptor automático magnetotérmico C60N, de 2x25A.
Incluso parte proporcional de medios auxiliares, pequeño material y accesorios. 
Totalmente terminado, probado según proyecto constructivo e indicaciones de la Dirección Facultativa.</t>
  </si>
  <si>
    <t>M040406</t>
  </si>
  <si>
    <t>Interruptor automático magnetotérmico C60N, de 2x32A</t>
  </si>
  <si>
    <t>Suministro e instalación de interruptor automático magnetotérmico C60N, de 2x32A.
Incluso parte proporcional de medios auxiliares, pequeño material y accesorios. 
Totalmente terminado, probado según proyecto constructivo e indicaciones de la Dirección Facultativa.</t>
  </si>
  <si>
    <t>M040407</t>
  </si>
  <si>
    <t>Interruptor automático magnetotérmico C60N, de 2x40A</t>
  </si>
  <si>
    <t>Suministro e instalación de interruptor automático magnetotérmico C60N, de 2x40A.
Incluso parte proporcional de medios auxiliares, pequeño material y accesorios. 
Totalmente terminado, probado según proyecto constructivo e indicaciones de la Dirección Facultativa.</t>
  </si>
  <si>
    <t>M040408</t>
  </si>
  <si>
    <t>Interruptor automático magnetotérmico C60N, de 2x50A</t>
  </si>
  <si>
    <t>Suministro e instalación de interruptor automático magnetotérmico C60N, de 2x50A.
Incluso parte proporcional de medios auxiliares, pequeño material y accesorios. 
Totalmente terminado, probado según proyecto constructivo e indicaciones de la Dirección Facultativa.</t>
  </si>
  <si>
    <t>M040409</t>
  </si>
  <si>
    <t>Interruptor automático magnetotérmico C60N, de 2x63A</t>
  </si>
  <si>
    <t xml:space="preserve">Suministro e instalación de interruptor automático magnetotérmico C60N, de 2x63A.
Incluso parte proporcional de medios auxiliares, pequeño material y accesorios. 
Totalmente terminado, probado según proyecto constructivo e indicaciones de la Dirección Facultativa.
</t>
  </si>
  <si>
    <t>M040410</t>
  </si>
  <si>
    <t>Interruptor automático magnetotérmico C60N, de 4x32A</t>
  </si>
  <si>
    <t xml:space="preserve">Suministro e instalación de interruptor automático magnetotérmico C60N, de 4x32A.
Incluso parte proporcional de medios auxiliares, pequeño material y accesorios. 
Totalmente terminado, probado según proyecto constructivo e indicaciones de la Dirección Facultativa.
</t>
  </si>
  <si>
    <t>M040411</t>
  </si>
  <si>
    <t>Interruptor automático magnetotérmico C60N, de 4x40A</t>
  </si>
  <si>
    <t xml:space="preserve">Suministro e instalación de interruptor automático magnetotérmico C60N, de 4x40A.
Incluso parte proporcional de medios auxiliares, pequeño material y accesorios. 
Totalmente terminado, probado según proyecto constructivo e indicaciones de la Dirección Facultativa.
</t>
  </si>
  <si>
    <t>M040412</t>
  </si>
  <si>
    <t>Interruptor automático magnetotérmico C120N, de 2x80A</t>
  </si>
  <si>
    <t>Suministro e instalación de interruptor automático magnetotérmico C120N, de 2x80A.
Incluso parte proporcional de medios auxiliares, pequeño material y accesorios. 
Totalmente terminado, probado según proyecto constructivo e indicaciones de la Dirección Facultativa.</t>
  </si>
  <si>
    <t>M040413</t>
  </si>
  <si>
    <t>Interruptor automático magnetotérmico C120N, de 4x80A</t>
  </si>
  <si>
    <t xml:space="preserve">Suministro e instalación de interruptor automático magnetotérmico C120N, de 4x80A.
Incluso parte proporcional de medios auxiliares, pequeño material y accesorios. 
Totalmente terminado, probado según proyecto constructivo e indicaciones de la Dirección Facultativa.
</t>
  </si>
  <si>
    <t>M040501</t>
  </si>
  <si>
    <t>Inptor auto magnet c/difer 300mA ClasA C60 de 2x63A</t>
  </si>
  <si>
    <t xml:space="preserve">Suministro e instalación de interruptor automático magnetotérmico más diferencial (bloque VIGI) C60 de 2x63A, 30mA, clase A superinmunizado.
Incluso parte proporcional de medios auxiliares, pequeño material y accesorios. 
Totalmente terminado, probado según proyecto e indicaciones de la Dirección Facultativa.
</t>
  </si>
  <si>
    <t>M040502</t>
  </si>
  <si>
    <t>Inptor auto magnet c/difer 300mA ClasA C60 de 2x40A</t>
  </si>
  <si>
    <t xml:space="preserve">Suministro e instalación de interruptor automático magnetotérmico más diferencial (bloque VIGI) C60 de 2x40A, 30mA, clase A superinmunizado.
Incluso parte proporcional de medios auxiliares, pequeño material y accesorios. 
Totalmente terminado, probado según proyecto e indicaciones de la Dirección Facultativa.
</t>
  </si>
  <si>
    <t>M040503</t>
  </si>
  <si>
    <t>Inptor auto magnet c/difer 30mA ClasA C60 de 2x25A</t>
  </si>
  <si>
    <t xml:space="preserve">Suministro e instalación de interruptor automático magnetotérmico más diferencial (bloque VIGI) C60 de 2x25A, 30mA, clase A superinmunizado.
Incluso parte proporcional de medios auxiliares, pequeño material y accesorios. 
Totalmente terminado, probado según proyecto e indicaciones de la Dirección Facultativa.
</t>
  </si>
  <si>
    <t>M040504</t>
  </si>
  <si>
    <t>Inptor auto magnet c/difer 300mA ClasA C60 de 4x32A</t>
  </si>
  <si>
    <t xml:space="preserve">Suministro e instalación de interruptor automático magnetotérmico más diferencial (bloque VIGI) C60 de 4x32A, 30mA, clase A superinmunizado.
Incluso parte proporcional de medios auxiliares, pequeño material y accesorios. 
Totalmente terminado, probado según proyecto e indicaciones de la Dirección Facultativa.
</t>
  </si>
  <si>
    <t>M040505</t>
  </si>
  <si>
    <t>Inptor auto magnet c/difer 300mA ClasA C60 de 4x40A</t>
  </si>
  <si>
    <t xml:space="preserve">Suministro e instalación de interruptor automático magnetotérmico más diferencial (bloque VIGI) C60 de 4x40A, 30mA, clase A superinmunizado.
Incluso parte proporcional de medios auxiliares, pequeño material y accesorios. 
Totalmente terminado, probado según proyecto e indicaciones de la Dirección Facultativa.
</t>
  </si>
  <si>
    <t>M040506</t>
  </si>
  <si>
    <t>Inptor auto magnet c/difer 300mA ClasA C60 de 4x63A</t>
  </si>
  <si>
    <t xml:space="preserve">Suministro e instalación de interruptor automático magnetotérmico más diferencial (bloque VIGI) C60 de 4x63A, 30mA, clase A superinmunizado.
Incluso parte proporcional de medios auxiliares, pequeño material y accesorios. 
Totalmente terminado, probado según proyecto e indicaciones de la Dirección Facultativa.
</t>
  </si>
  <si>
    <t>M040507</t>
  </si>
  <si>
    <t>Inptor auto magnet c/difer 300mA ClasA C60 de 4x50A</t>
  </si>
  <si>
    <t xml:space="preserve">Suministro e instalación de interruptor automático magnetotérmico más diferencial (bloque VIGI) C60 de 4x50A, 30mA, clase A superinmunizado.
Incluso parte proporcional de medios auxiliares, pequeño material y accesorios. 
Totalmente terminado, probado según proyecto e indicaciones de la Dirección Facultativa.
</t>
  </si>
  <si>
    <t>M040508</t>
  </si>
  <si>
    <t>Inptor auto magnet c/difer 30mA ClasA MDC60 4x25A</t>
  </si>
  <si>
    <t xml:space="preserve">Suministro e instalación de interruptor automático magnetotérmico más diferencial (monobloque-compacto) MDC60 de 4x32A, 30mA, clase A superinmunizado. 
Incluso parte proporcional de medios auxiliares, pequeño material y accesorios. 
Totalmente terminado, probado según proyecto e indicaciones de la Dirección Facultativa.
</t>
  </si>
  <si>
    <t>M040509</t>
  </si>
  <si>
    <t>Inptor auto magnet c/difer 300mA ClasA MDC60 4x32A</t>
  </si>
  <si>
    <t xml:space="preserve">Suministro e instalación de interruptor automático magnetotérmico más diferencial (monobloque-compacto) MDC60 de 4x32A, 30mA, clase A superinmunizado.
Incluso parte proporcional de medios auxiliares, pequeño material y accesorios. 
Totalmente terminado, probado según proyecto e indicaciones de la Dirección Facultativa.
</t>
  </si>
  <si>
    <t>M050001</t>
  </si>
  <si>
    <t>Suministro y Tendido de conductor Cu ESO7Z1-K (AS) 1x1,5mm2</t>
  </si>
  <si>
    <t>Suministro, tendido y conexionado de conductor de cobre ESO7Z1-K (AS) 1x1,5mm2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</si>
  <si>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M050002</t>
  </si>
  <si>
    <t>Suministro y Tendido de conductor Cu ESO7Z1-K (AS) 1x2,5mm2</t>
  </si>
  <si>
    <t>Suministro, tendido y conexionado de conductor de cobre ESO7Z1-K (AS) 1x2,5mm2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</si>
  <si>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M050003</t>
  </si>
  <si>
    <t>Suministro y Tendido de conductor Cu ESO7Z1-K (AS) 1x4mm2</t>
  </si>
  <si>
    <t>Suministro, tendido y conexionado de conductor de cobre ESO7Z1-K (AS) 1x4mm2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</si>
  <si>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M050004</t>
  </si>
  <si>
    <t>Suministro y Tendido de conductor Cu ESO7Z1-K (AS) 1x6mm2</t>
  </si>
  <si>
    <t xml:space="preserve">Suministro, tendido y conexionado de conductor de cobre ESO7Z1-K (AS) 1x6mm2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</si>
  <si>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M050005</t>
  </si>
  <si>
    <t>Suministro y Tendido de conductor Cu ESO7Z1-K (AS) 1x10mm2</t>
  </si>
  <si>
    <t>Suministro, tendido y conexionado de conductor de cobre ESO7Z1-K (AS) 1x10mm2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</si>
  <si>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M050006</t>
  </si>
  <si>
    <t>Suministro y Tendido de conductor Cu ESO7Z1-K (AS) 1x16mm2</t>
  </si>
  <si>
    <t xml:space="preserve">Suministro, tendido y conexionado de conductor de cobre ESO7Z1-K (AS) 1x16mm2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</si>
  <si>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M050101</t>
  </si>
  <si>
    <t>Suministro y Tendido conductor Cu  RZ1-K 0.6/1 (AS) 1,5mm2</t>
  </si>
  <si>
    <t>Suministro, tendido y conexionado de conductor de cobre de 1,5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</si>
  <si>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M050102</t>
  </si>
  <si>
    <t>Suministro y Tendido conductor Cu  RZ1-K 0.6/1 (AS) 2,5mm2</t>
  </si>
  <si>
    <t>Suministro, tendido y conexionado de conductor de cobre de 2,5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</si>
  <si>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M050103</t>
  </si>
  <si>
    <t>Suministro y Tendido conductor Cu  RZ1-K 0.6/1 (AS) 4mm2</t>
  </si>
  <si>
    <t xml:space="preserve">Suministro, tendido y conexionado de conductor de cobre de 4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</si>
  <si>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M050104</t>
  </si>
  <si>
    <t>Suministro y Tendido conductor Cu  RZ1-K 0.6/1 (AS) 6mm2</t>
  </si>
  <si>
    <t>Suministro, tendido y conexionado de cconductor de cobre de 6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</si>
  <si>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M050105</t>
  </si>
  <si>
    <t>Suministro y Tendido conductor Cu  RZ1-K 0.6/1 (AS) 10mm2</t>
  </si>
  <si>
    <t xml:space="preserve">Suministro, tendido y conexionado de conductor de cobre de 10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</si>
  <si>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M050106</t>
  </si>
  <si>
    <t>Suministro y Tendido conductor Cu  RZ1-K 0.6/1 (AS) 16mm2</t>
  </si>
  <si>
    <t xml:space="preserve">Suministro, tendido y conexionado de conductor de cobre de 16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</si>
  <si>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M050107</t>
  </si>
  <si>
    <t>Suministro y Tendido conductor Cu  RZ1-K 0.6/1 (AS) 25mm2</t>
  </si>
  <si>
    <t xml:space="preserve">Suministro, tendido y conexionado de conductor de cobre de 25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</si>
  <si>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M050108</t>
  </si>
  <si>
    <t>Suministro y Tendido conductor Cu  RZ1-K 0.6/1 (AS) 35mm2</t>
  </si>
  <si>
    <t xml:space="preserve">Suministro, tendido y conexionado de conductor de cobre de 35 mm2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</si>
  <si>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M050109</t>
  </si>
  <si>
    <t>Suministro y Tendido conductor Cu  RZ1-K 0.6/1 (AS) 50mm2</t>
  </si>
  <si>
    <t xml:space="preserve">Suministro y tendido de conductor de cobre de 50 mm2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</si>
  <si>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M050110</t>
  </si>
  <si>
    <t>Suministro y Tendido conductor Cu  RZ1-K 0.6/1 (AS) 70mm2</t>
  </si>
  <si>
    <t xml:space="preserve">Suministro y tendido de conductor de cobre de 70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</si>
  <si>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M050111</t>
  </si>
  <si>
    <t>Suministro y Tendido conductor Cu  RZ1-K 0.6/1 (AS) 95mm2</t>
  </si>
  <si>
    <t xml:space="preserve">Suministro y tendido de conductor de cobre de 95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</si>
  <si>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M050112</t>
  </si>
  <si>
    <t>Suministro y Tendido conductor Cu  RZ1-K 0.6/1 (AS) 120mm2</t>
  </si>
  <si>
    <t xml:space="preserve">Suministro y tendido de conductor de cobre de 120  mm2.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</si>
  <si>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M050201</t>
  </si>
  <si>
    <t>Suministro y Tendido conductor Cu RZ1-K 0.6/1 (AS) 2x1,5mm2</t>
  </si>
  <si>
    <t>Suministro, tendido y conexionado de conductor de cobre de 2x1,5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</si>
  <si>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M050202</t>
  </si>
  <si>
    <t>Suministro y Tendido conductor Cu RZ1-K 0.6/1 (AS) 2x2,5mm2</t>
  </si>
  <si>
    <t>Suministro, tendido y conexionado de conductor de cobre de 2x2,5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</si>
  <si>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M050203</t>
  </si>
  <si>
    <t>Suministro y Tendido conductor Cu RZ1-K 0.6/1 (AS) 2x4mm2</t>
  </si>
  <si>
    <t>Suministro, tendido y conexionado de conductor de cobre de 2x4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</si>
  <si>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M050204</t>
  </si>
  <si>
    <t>Suministro y Tendido conductor Cu RZ1-K 0.6/1 (AS) 2x6mm2</t>
  </si>
  <si>
    <t>Suministro, tendido y conexionado de conductor de cobre de 2x6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</si>
  <si>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M050205</t>
  </si>
  <si>
    <t>Suministro y Tendido conductor Cu RZ1-K 0.6/1 (AS) 2x10m2</t>
  </si>
  <si>
    <t>Suministro, tendido y conexionado de conductor de cobre de 2x10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</si>
  <si>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M050206</t>
  </si>
  <si>
    <t>Suministro y Tendido conductor Cu RZ1-K 0.6/1 (AS) 2x16m2</t>
  </si>
  <si>
    <t>Suministro, tendido y conexionado de conductor de cobre de 2x16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</si>
  <si>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M050207</t>
  </si>
  <si>
    <t>Suministro y Tendido conductor Cu RZ1-K 0.6/1 (AS) 2x25m2</t>
  </si>
  <si>
    <t>Suministro, tendido y conexionado de conductor de cobre de 2x25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</si>
  <si>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M050208</t>
  </si>
  <si>
    <t>Suministro y Tendido conductor Cu RZ1-K 0.6/1 (AS) 2x35m2</t>
  </si>
  <si>
    <t>Suministro, tendido y conexionado de conductor de cobre de 2x35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</si>
  <si>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M050209</t>
  </si>
  <si>
    <t>Suministro y Tendido conductor Cu RZ1-K 0.6/1 (AS) 2x50m2</t>
  </si>
  <si>
    <t>Suministro y tendido de conductor de cobre de 2x50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</si>
  <si>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M050210</t>
  </si>
  <si>
    <t>Suministro y Tendido conductor Cu RZ1-K 0.6/1 (AS) 3G 1,5mm2</t>
  </si>
  <si>
    <t>Suministro, tendido y conexionado de conductor de cobre de 3G 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</si>
  <si>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M050211</t>
  </si>
  <si>
    <t>Suministro y Tendido conductor Cu RZ1-K 0.6/1 (AS) 3G 2,5mm2</t>
  </si>
  <si>
    <t xml:space="preserve">Suministro, tendido y conexionado de conductor de cobre de 3G 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</si>
  <si>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M050212</t>
  </si>
  <si>
    <t>Suministro y Tendido conductor Cu RZ1-K 0.6/1 (AS) 3G 4mm2</t>
  </si>
  <si>
    <t xml:space="preserve">Suministro, tendido y conexionado de conductor de cobre de 3G 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</si>
  <si>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M050213</t>
  </si>
  <si>
    <t>Suministro y Tendido conductor Cu RZ1-K 0.6/1 (AS) 3G 6mm2</t>
  </si>
  <si>
    <t xml:space="preserve">Suministro, tendido y conexionado de conductor de cobre de 3G 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</si>
  <si>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M050214</t>
  </si>
  <si>
    <t>Suministro y Tendido conductor Cu RZ1-K 0.6/1 (AS) 3G 10mm2</t>
  </si>
  <si>
    <t>Suministro, tendido y conexionado de conductor de cobre de 3G 10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</si>
  <si>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M050215</t>
  </si>
  <si>
    <t>Suministro y Tendido conductor Cu RZ1-K 0.6/1 (AS) 3G 16mm2</t>
  </si>
  <si>
    <t>Suministro, tendido y conexionado de conductor de cobre de 3G 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</si>
  <si>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M050216</t>
  </si>
  <si>
    <t>Suministro y Tendido conductor Cu RZ1-K 0.6/1 (AS) 3x25mm2</t>
  </si>
  <si>
    <t>Suministro, tendido y conexionado de conductor de cobre de 3x25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</si>
  <si>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M050217</t>
  </si>
  <si>
    <t>Suministro y Tendido conductor Cu RZ1-K 0.6/1 (AS) 3x35mm2</t>
  </si>
  <si>
    <t xml:space="preserve">Suministro, tendido y conexionado de conductor de cobre de 3x35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</si>
  <si>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M050218</t>
  </si>
  <si>
    <t>Suministro y Tendido conductor Cu RZ1-K 0.6/1 (AS) 3x50mm2</t>
  </si>
  <si>
    <t xml:space="preserve">Suministro y tendido de conductor de cobre de 3x50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</si>
  <si>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M050219</t>
  </si>
  <si>
    <t>Suministro y Tendido conductor Cu RZ1-K 0.6/1 (AS) 3x70mm2</t>
  </si>
  <si>
    <t xml:space="preserve">Suministro y tendido de conductor de cobre de 3x70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</si>
  <si>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M050220</t>
  </si>
  <si>
    <t>Suministro y Tendido conductor Cu RZ1-K 0.6/1 (AS) 3x95mm2</t>
  </si>
  <si>
    <t xml:space="preserve">Suministro y tendido de conductor de cobre de 3x95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</si>
  <si>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M050221</t>
  </si>
  <si>
    <t>Suministro y Tendido conductor Cu RZ1-K 0.6/1 (AS) 3x120mm2</t>
  </si>
  <si>
    <t>Suministro y tendido de conductor de cobre de 3x120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</si>
  <si>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M050226</t>
  </si>
  <si>
    <t>Suministro y Tendido conductor Cu RZ1-K 0.6/1 (AS) 3x25/16mm2</t>
  </si>
  <si>
    <t>Suministro, tendido y conexionado de conductor de cobre de 3x25/16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</si>
  <si>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M050227</t>
  </si>
  <si>
    <t>Suministro y Tendido conductor Cu RZ1-K 0.6/1 (AS) 3x35/16mm2</t>
  </si>
  <si>
    <t>Suministro, tendido y conexionado de conductor de cobre de 3x35/16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</si>
  <si>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M050228</t>
  </si>
  <si>
    <t>Suministro y Tendido conductor Cu RZ1-K 0.6/1 (AS) 3x50/25mm2</t>
  </si>
  <si>
    <t>Suministro y tendido de conductor de cobre de 3x50/25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</si>
  <si>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M050229</t>
  </si>
  <si>
    <t>Suministro y Tendido conductor Cu RZ1-K 0.6/1 (AS) 3x70/35mm2</t>
  </si>
  <si>
    <t>Suministro y tendido de conductor de cobre de 3x70/35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</si>
  <si>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M050230</t>
  </si>
  <si>
    <t>Suministro y Tendido conductor Cu RZ1-K 0.6/1 (AS) 3x95/50mm2</t>
  </si>
  <si>
    <t>Suministro y tendido de conductor de cobre de 3x95/50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</si>
  <si>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M050231</t>
  </si>
  <si>
    <t>Suministro y Tendido conductor Cu RZ1-K 0.6/1 (AS) 3x120/70mm2</t>
  </si>
  <si>
    <t>Suministro y tendido de conductor de cobre de 3x120/70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</si>
  <si>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M050236</t>
  </si>
  <si>
    <t>Suministro y Tendido conductor Cu RZ1-K 0.6/1 (AS) 4G 1,5mm2</t>
  </si>
  <si>
    <t>Suministro, tendido y conexionado de conductor de cobre de 4G 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</si>
  <si>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M050237</t>
  </si>
  <si>
    <t>Suministro y Tendido conductor Cu RZ1-K 0.6/1 (AS) 4G 2,5mm2</t>
  </si>
  <si>
    <t>Suministro, tendido y conexionado de conductor de cobre de 4G 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</si>
  <si>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M050238</t>
  </si>
  <si>
    <t>Suministro y Tendido conductor Cu RZ1-K 0.6/1 (AS) 4G 4mm2</t>
  </si>
  <si>
    <t>Suministro, tendido y conexionado de conductor de cobre de 4G 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</si>
  <si>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M050239</t>
  </si>
  <si>
    <t>Suministro y Tendido conductor Cu RZ1-K 0.6/1 (AS) 4G 6mm2</t>
  </si>
  <si>
    <t>Suministro, tendido y conexionado de conductor de cobre de 4G 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</si>
  <si>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M050240</t>
  </si>
  <si>
    <t>Suministro y Tendido conductor Cu RZ1-K 0.6/1 (AS) 4G 10mm2</t>
  </si>
  <si>
    <t>Suministro, tendido y conexionado de conductor de cobre de 4G 10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</si>
  <si>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M050241</t>
  </si>
  <si>
    <t>Suministro y Tendido conductor Cu RZ1-K 0.6/1 (AS) 4G 16mm2</t>
  </si>
  <si>
    <t>Suministro, tendido y conexionado de conductor de cobre de 4G 16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</si>
  <si>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M050242</t>
  </si>
  <si>
    <t>Suministro y Tendido conductor Cu RZ1-K 0.6/1 (AS) 4x25mm2</t>
  </si>
  <si>
    <t>Suministro, tendido y conexionado de conductor de cobre de 4x25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</si>
  <si>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M050243</t>
  </si>
  <si>
    <t>Suministro y Tendido conductor Cu RZ1-K 0.6/1 (AS) 4x35mm2</t>
  </si>
  <si>
    <t>Suministro, tendido y conexionado de conductor de cobre de 4x35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</si>
  <si>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M050244</t>
  </si>
  <si>
    <t>Suministro y Tendido conductor Cu RZ1-K 0.6/1 (AS) 4x50mm2</t>
  </si>
  <si>
    <t>Suministro y tendido de conductor de cobre de 4x50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</si>
  <si>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M050245</t>
  </si>
  <si>
    <t>Suministro y Tendido conductor Cu RZ1-K 0.6/1 (AS) 4x70mm2</t>
  </si>
  <si>
    <t>Suministro y tendido de conductor de cobre de 4x70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</si>
  <si>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M050246</t>
  </si>
  <si>
    <t>Suministro y Tendido conductor Cu RZ1-K 0.6/1 (AS) 4x95mm2</t>
  </si>
  <si>
    <t>Suministro y tendido de conductor de cobre de 4x95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</si>
  <si>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M050247</t>
  </si>
  <si>
    <t>Suministro y Tendido conductor Cu RZ1-K 0.6/1 (AS) 4x120mm2</t>
  </si>
  <si>
    <t>Suministro y tendido de conductor de cobre de 4x120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</si>
  <si>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M050251</t>
  </si>
  <si>
    <t>Suministro y Tendido conductor Cu RZ1-K 0.6/1 (AS) 5G 1,5mm2</t>
  </si>
  <si>
    <t>Suministro, tendido y conexionado de conductor de cobre de 5G 1,5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</si>
  <si>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M050252</t>
  </si>
  <si>
    <t>Suministro y Tendido conductor Cu RZ1-K 0.6/1 (AS) 5G 2,5mm2</t>
  </si>
  <si>
    <t>Suministro, tendido y conexionado de conductor de cobre de 5G 2,5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</si>
  <si>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M050253</t>
  </si>
  <si>
    <t>Suministro y Tendido conductor Cu RZ1-K 0.6/1 (AS) 5G 4mm2</t>
  </si>
  <si>
    <t>Suministro, tendido y conexionado de conductor de cobre de 5G 4 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</si>
  <si>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M050254</t>
  </si>
  <si>
    <t>Suministro y Tendido conductor Cu RZ1-K 0.6/1 (AS) 5G 6mm2</t>
  </si>
  <si>
    <t>Suministro, tendido y conexionado de conductor de cobre de 5G 6mm2.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</si>
  <si>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M050255</t>
  </si>
  <si>
    <t>Suministro y Tendido conductor Cu RZ1-K 0.6/1 (AS) 5G 10mm2</t>
  </si>
  <si>
    <t>Suministro, tendido y conexionado de conductor de cobre de 5G 10mm2.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</si>
  <si>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M050256</t>
  </si>
  <si>
    <t>Suministro y Tendido conductor Cu RZ1-K 0.6/1 (AS) 5G 16mm2</t>
  </si>
  <si>
    <t>Suministro, tendido y conexionado de conductor de cobre de 5G 16mm2.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</si>
  <si>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M050257</t>
  </si>
  <si>
    <t>Suministro y Tendido conductor Cu RZ1-K 0.6/1 (AS) 5G 25mm2</t>
  </si>
  <si>
    <t>Suministro, tendido y conexionado de conductor de cobre de 5G 25mm2.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</si>
  <si>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M050258</t>
  </si>
  <si>
    <t>Suministro y Tendido conductor Cu RZ1-K 0.6/1 (AS) 5G 35mm2</t>
  </si>
  <si>
    <t>Suministro, tendido y conexionado de conductor de cobre de 5G 35mm2.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</si>
  <si>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M050601</t>
  </si>
  <si>
    <t>Suministro y Tendido conductor Cu RZ1-K 0.6/1 (AS) 10G1,5mm2</t>
  </si>
  <si>
    <t>Suministro, tendido y conexionado de conductor para interconexión de armario de control y CGBT de sección de cobre 10x1,5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</si>
  <si>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M050602</t>
  </si>
  <si>
    <t>Suministro y Tendido conductor Cu RZ1-K 0.6/1 (AS) 12G1,5mm2</t>
  </si>
  <si>
    <t>Suministro, tendido y conexionado de conductor para interconexión de armario de control y CGBT de sección de cobre 12x1,5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</si>
  <si>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M050603</t>
  </si>
  <si>
    <t>Suministro y Tendido conductor Cu RZ1-K 0.6/1 (AS) 14G1,5mm2</t>
  </si>
  <si>
    <t>Suministro, tendido y conexionado de conductor para interconexión de armario de control y CGBT de sección de cobre 14x1,5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</si>
  <si>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M050604</t>
  </si>
  <si>
    <t>Suministro y Tendido conductor Cu RZ1-K 0.6/1 (AS) 16G1,5mm2</t>
  </si>
  <si>
    <t>Suministro, tendido y conexionado de conductor para interconexión de armario de control y CGBT de sección de cobre 16x1,5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</si>
  <si>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M050605</t>
  </si>
  <si>
    <t>Suministro y Tendido conductor Cu RZ1-K 0.6/1 (AS) 19G1,5mm2</t>
  </si>
  <si>
    <t>Suministro, tendido y conexionado de conductor para interconexión de armario de control y CGBT de sección de cobre 19x1,5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</si>
  <si>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M050606</t>
  </si>
  <si>
    <t>Suministro y Tendido conductor Cu RZ1-K 0.6/1 (AS) 24G1,5mm2</t>
  </si>
  <si>
    <t>Suministro, tendido y conexionado de conductor para interconexión de armario de control y CGBT de sección de cobre 24x1,5 mm2. 0.6/1 KV RZ1-K (AS). Multipolar. 
Incluye el suministro a pie de obra del material, medios auxiliares, herramientas y accesorios necesarios para su correcto tendido en cualquier tipo de canalización y altura de trabajo.
Identificado/marcado en borna origen con nº de cable y borna destino y en borna destino con nº de cable y borna de origen.
Crimpado en # mediante puntera hueca para la sección de 1,5 mm2.
Terminado del conductor con manguito termorectractil y marcado en ambas puntas el  nº de conductor.
Totalmente terminado, conexionado y probado (medidas de aislamiento) según Proyecto e indicaciones de la DFO. 
Medido según unidad realmente ejecutada y comprobada por la DFO</t>
  </si>
  <si>
    <t>M060001</t>
  </si>
  <si>
    <t>PUNTO DE LUZ SENCILLO  ESTANCO 10A/250 V</t>
  </si>
  <si>
    <t xml:space="preserve">Suministro y montaje de Punto de luz sencillo estanco montaje en superficie, realizado en tubo PVC (Libre de halogenos y no propagador de la llama) de M-20  y conductor de cobre unipolar (libre de halogenos), aislados para una tensión nominal de 750 V. y sección 1,5 mm2, incluido caja de registro, caja mecanismo e interruptor unipolar, Gewis o similar aprobado. Totalmente terminado incluido medidas de aislamiento y pequeño material, todo  según proyecto e indicaciones de la DFO. Medida la unidad ejecutada.
</t>
  </si>
  <si>
    <t>M060003</t>
  </si>
  <si>
    <t>PUNTO DE LUZ CONMUTADO  ESTANCO 10A/250 V</t>
  </si>
  <si>
    <t xml:space="preserve">Suministro y montaje Punto de luz conmutado, estanco montaje en superficie, realizado en tubo PVC (Libre de halogenos y no propagador de la llama)  corrugado de M-20  y conductor de cobre unipolar (libre de halogenos), aislados para una tensión nominal de 750 V. y sección 1,5 mm2, incluido caja de registro, caja mecanismo y conmutador, Gewis o similar aprobado. Totalmente terminado incluido medidas de aislamiento y pequeño material, todo  según proyecto e indicaciones de la DFO. Medida la unidad ejecutada.
</t>
  </si>
  <si>
    <t>M060101</t>
  </si>
  <si>
    <t>BASE ENCHUFE ESTANCO 2P+PE/16A</t>
  </si>
  <si>
    <t xml:space="preserve">Suministro y montaje Toma de corriente 16 A estanca, montaje en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
</t>
  </si>
  <si>
    <t>06</t>
  </si>
  <si>
    <t>CONTROL, TELEMANDO Y SEÑALIZACION</t>
  </si>
  <si>
    <t>M070304</t>
  </si>
  <si>
    <t>ROSETA CARRIL DIM CAT 5e</t>
  </si>
  <si>
    <t xml:space="preserve">suministro e instalacion de roseta de carril DIN cat 5e. Totalmente terminado, segun proyecto e indicaciones de la DFO. Medida la unidad ejecutada.
</t>
  </si>
  <si>
    <t>M070305</t>
  </si>
  <si>
    <t>CAJA REPARTIDORA MURAL PARA 8 F. OPT. EN C. SOCORRO</t>
  </si>
  <si>
    <t xml:space="preserve">Suministro y conexión de caja mural para conexionado de manguera con  8 fibras ópticas MM 62,5/125 con conectores ST en el nicho del cuadro de socorro
Incluye el suministro a pie de obra del material, medios auxiliares, herramientas y accesorios necesarios.
Incluye fusión de fibra, pruebas y medidas para 4 fibras, el resto queda en reserva.
Incluye montaje de canaleta o tubo rigido para la protección del cable y latiguillo que llegan a la caja.
Totalmente terminado, segun proyecto e indicaciones de la DFO. Medida la unidad ejecutada.
</t>
  </si>
  <si>
    <t>M070306</t>
  </si>
  <si>
    <t>BANDEJA REPARTIDORA DE FIBRA OPTICA RACK 19"</t>
  </si>
  <si>
    <t xml:space="preserve">Suministro y conexión de bandeja repartidora de fibra optica en armario de 19 " para conexionado de manguera con  8 fibras ópticas MM 62,5/125 con conectores ST en el nicho del cuadro de socorro
Incluye el suministro a pie de obra del material, medios auxiliares, herramientas y accesorios necesarios.
Incluye fusión de fibra, pruebas y medidas para 4 fibras, el resto queda en reserva.
Totalmente terminado, segun proyecto e indicaciones de la DFO. Medida la unidad ejecutada.
</t>
  </si>
  <si>
    <t>M070311</t>
  </si>
  <si>
    <t>JUMPER BIFIBRA</t>
  </si>
  <si>
    <t xml:space="preserve">Suministro y conexión de jumper bifibra multimodo (62,5/125) desde la caja repartidora (conector ST) a switch en el armario de socorro (conector MTRJ).
Protegido por bandeja o tubo de PVC hasta el armario de socorro.
Incluye el suministro a pie de obra del material, medios auxiliares, herramientas y accesorios necesarios.
Totalmente terminado, segun proyecto e indicaciones de la DFO. Medida la unidad ejecutada.
</t>
  </si>
  <si>
    <t>M070401</t>
  </si>
  <si>
    <t>Suministro y Conexión conductor Cu UTP cat 5e</t>
  </si>
  <si>
    <t xml:space="preserve">Suministro y conexión de switch de origen a switch de destino, de conductor de cobre UTP CAT5E con conector RJ45 en un extremo y conector UTP en el otro extremo.
Incluye el suministro a pie de obra del material, medios auxiliares, herramientas y accesorios necesarios.
Totalmente terminado, conexionado y certificado de categoría de la instalación, según Proyecto e indicaciones de la DFO. 
Medido según unidad realmente ejecutada y comprobada por la DFO.
</t>
  </si>
  <si>
    <t>M070402</t>
  </si>
  <si>
    <t>Suministro y conexion de Fibra Optica 8mm</t>
  </si>
  <si>
    <t xml:space="preserve">Suministro y tendido, de manguera con 8 fibras ópticas de 8MM desde bandeja en cuarto de origen hasta caja mural en destino, Incluye el suministro a pie de obra del material, medios auxiliares, herramientas y accesorios necesarios. Totalmente terminado y conexionado, según Proyecto e indicaciones de la DFO.  Medido según unidad realmente ejecutada y comprobada por la DFO.
</t>
  </si>
  <si>
    <t>07</t>
  </si>
  <si>
    <t>SERVICIOS, BRIGADAS Y MANO DE OBRA</t>
  </si>
  <si>
    <t>07.01</t>
  </si>
  <si>
    <t>TECNICO TITULADO H. NOCTURNO</t>
  </si>
  <si>
    <t>h</t>
  </si>
  <si>
    <t xml:space="preserve">Mano de obra de Técnico Titulado con al menos Grado o Diplomatura Universitaria en horario nocturno.
</t>
  </si>
  <si>
    <t>07.02</t>
  </si>
  <si>
    <t>TECNICO TITULADO H. DIURNO</t>
  </si>
  <si>
    <t xml:space="preserve">Mano de obra de Técnico Titulado con al menos Grado o Diplomatura Universitaria en horario diurno.
</t>
  </si>
  <si>
    <t>07.03</t>
  </si>
  <si>
    <t>OFICIAL 1ª  ELECTROM / ELECT. H NOCTURNO</t>
  </si>
  <si>
    <t xml:space="preserve">Mano de obra de oficial 1ª electromecánico o electricista en horario nocturno.
</t>
  </si>
  <si>
    <t>07.04</t>
  </si>
  <si>
    <t>OFICIAL 1ª  ELECTROM / ELECT. H DIURNO</t>
  </si>
  <si>
    <t xml:space="preserve">Mano de obra de oficial 1ª electromecánico o electricista en horario diurno.
</t>
  </si>
  <si>
    <t>07.05</t>
  </si>
  <si>
    <t>AYUDANTE ELECTROM / ELECT. H NOCTURNO</t>
  </si>
  <si>
    <t xml:space="preserve">Mano de obra de ayudante electromecánico o electricista en horario nocturno.
</t>
  </si>
  <si>
    <t>07.06</t>
  </si>
  <si>
    <t>AYUDANTE ELECTROM / ELECT. H DIURNO</t>
  </si>
  <si>
    <t xml:space="preserve">Mano de obra de ayudante electromecánico o electricista en horario diurno.
</t>
  </si>
  <si>
    <t>07.07</t>
  </si>
  <si>
    <t>JORNADA CONDUCTOR DRESINA H NOCTURNO</t>
  </si>
  <si>
    <t xml:space="preserve">Jornada completa en turno de noche de conductor para dresina o conjunto de vehículos propiedad de Metro de Madrid
</t>
  </si>
  <si>
    <t>07.08</t>
  </si>
  <si>
    <t>JORNADA CONDUCTOR DRESINA H DIURNO</t>
  </si>
  <si>
    <t xml:space="preserve">Jornada completa en turno de mañana o tarde de conductor para dresina o conjunto de vehículos propiedad de Metro de Madrid
</t>
  </si>
  <si>
    <t>07.09</t>
  </si>
  <si>
    <t>GESTION INTEGRAL DE CORTE DE TRACCION</t>
  </si>
  <si>
    <t xml:space="preserve">Gestión Integral de Corte/s de Tracción necesario/s para ejecución de cualquier trabajo, agente de corte, tramitación de autorizaciones, etc.
</t>
  </si>
  <si>
    <t>07.12</t>
  </si>
  <si>
    <t>JORNADA DE GUARDIA PREVENTIVA</t>
  </si>
  <si>
    <t xml:space="preserve">Jornada de Guardia Preventiva de Jefe de Equipo, para trabajos de emergencia en pozos de Bombas y Ventilación de la red de Metro de Madrid localizable las 24 horas del día y con disponibilidad de personal en caso de solicitar brigada de intervención.
</t>
  </si>
  <si>
    <t>07.13</t>
  </si>
  <si>
    <t>BRIGADA DE INTERVENCION EN SAB. DOM O FESTIVO</t>
  </si>
  <si>
    <t xml:space="preserve">Intervención para resolución de incidencia a petición de Metro de Madrid, en Sábados, Domingos ó Festivos. Brigada de intervención compuesta por un Jefe de equipo, oficial de primera y un ayudante, así como todos los medios necesarios, radiotelefonos, ropa de alta visibilidad, linternas, etc. Todos los componentes de la brigada deberán tener conocimientos hidráulicos y eléctricos. Tiempo de respuesta inferior de 1 hora.
</t>
  </si>
  <si>
    <t>07.14</t>
  </si>
  <si>
    <t>BRIGADA DE INTERVENCION EN DIARIO</t>
  </si>
  <si>
    <t>07.15</t>
  </si>
  <si>
    <t>TOMA DE DATOS Y CROQUIZACION</t>
  </si>
  <si>
    <t>PRESUPUESTO</t>
  </si>
  <si>
    <t>Cantid</t>
  </si>
  <si>
    <t>Total</t>
  </si>
  <si>
    <t>TOTAL</t>
  </si>
  <si>
    <t>*</t>
  </si>
  <si>
    <t>Gastos Generales y Beneficio Industrial incluidos</t>
  </si>
  <si>
    <t>IVA</t>
  </si>
  <si>
    <t>TOTAL CON IVA</t>
  </si>
  <si>
    <t>GASTOS GENERALES</t>
  </si>
  <si>
    <t>BENEFICIO INDUSTRIAL</t>
  </si>
  <si>
    <t>IMPORTE UNITARIO
(SIN GG+BI)</t>
  </si>
  <si>
    <t>IMPORTE UNITARIO GG</t>
  </si>
  <si>
    <t>IMPORTE UNITARIO BI</t>
  </si>
  <si>
    <t>IMPORTE TOTAL OFERTADO
(CANTID* (UNITARIO OFERTADO+GG+BI))</t>
  </si>
  <si>
    <t>IMPORTE OFERTADO</t>
  </si>
  <si>
    <t>Importe de la oferta (IVA no incluido)</t>
  </si>
  <si>
    <t>NOTA:</t>
  </si>
  <si>
    <t>Se tendrán en cuenta las Notas del apartado 27 del cuadro resumen del Pliego de Condiciones Particulares</t>
  </si>
  <si>
    <t>GG</t>
  </si>
  <si>
    <t>BI</t>
  </si>
  <si>
    <t>Precio U total</t>
  </si>
  <si>
    <t>Precio U (SIN GG+BI)</t>
  </si>
  <si>
    <t>IMPORTE UNITARIO</t>
  </si>
  <si>
    <t>Gastos Generales</t>
  </si>
  <si>
    <t>Beneficio Industrial</t>
  </si>
  <si>
    <t>Importe de la oferta (con GG. y BI.)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</si>
</sst>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b/>
      <sz val="14"/>
      <color theme="0"/>
      <name val="Calibri"/>
      <family val="2"/>
      <scheme val="minor"/>
    </font>
    <font>
      <b/>
      <sz val="10"/>
      <color theme="0"/>
      <name val="Calibri"/>
      <family val="2"/>
      <scheme val="minor"/>
    </font>
    <font>
      <b/>
      <sz val="11"/>
      <color theme="1"/>
      <name val="Calibri"/>
      <family val="2"/>
      <scheme val="minor"/>
    </font>
    <font>
      <sz val="8"/>
      <color theme="0"/>
      <name val="Calibri"/>
      <family val="2"/>
      <scheme val="minor"/>
    </font>
  </fonts>
  <fills count="7">
    <fill>
      <patternFill patternType="none"/>
    </fill>
    <fill>
      <patternFill patternType="gray125"/>
    </fill>
    <fill>
      <patternFill patternType="solid">
        <fgColor indexed="15"/>
        <bgColor indexed="64"/>
      </patternFill>
    </fill>
    <fill>
      <patternFill patternType="solid">
        <fgColor theme="3" tint="0.59999389629810485"/>
        <bgColor indexed="64"/>
      </patternFill>
    </fill>
    <fill>
      <patternFill patternType="solid">
        <fgColor rgb="FF00FFFF"/>
        <bgColor indexed="64"/>
      </patternFill>
    </fill>
    <fill>
      <patternFill patternType="solid">
        <fgColor theme="4" tint="-0.249977111117893"/>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71">
    <xf numFmtId="0" fontId="0" fillId="0" borderId="0" xfId="0"/>
    <xf numFmtId="49" fontId="5" fillId="0" borderId="0" xfId="0" applyNumberFormat="1" applyFont="1"/>
    <xf numFmtId="0" fontId="5" fillId="0" borderId="0" xfId="0" applyFont="1"/>
    <xf numFmtId="49" fontId="6" fillId="0" borderId="0" xfId="0" applyNumberFormat="1" applyFont="1" applyAlignment="1">
      <alignment vertical="top"/>
    </xf>
    <xf numFmtId="49" fontId="6" fillId="0" borderId="0" xfId="0" applyNumberFormat="1" applyFont="1" applyAlignment="1">
      <alignment vertical="top" wrapText="1"/>
    </xf>
    <xf numFmtId="49" fontId="3" fillId="2" borderId="0" xfId="0" applyNumberFormat="1" applyFont="1" applyFill="1" applyAlignment="1">
      <alignment vertical="top"/>
    </xf>
    <xf numFmtId="49" fontId="2" fillId="0" borderId="0" xfId="0" applyNumberFormat="1" applyFont="1" applyAlignment="1">
      <alignment vertical="top"/>
    </xf>
    <xf numFmtId="49" fontId="2" fillId="0" borderId="0" xfId="0" applyNumberFormat="1" applyFont="1" applyAlignment="1">
      <alignment vertical="top" wrapText="1"/>
    </xf>
    <xf numFmtId="0" fontId="2" fillId="0" borderId="0" xfId="0" applyFont="1" applyAlignment="1">
      <alignment vertical="top"/>
    </xf>
    <xf numFmtId="0" fontId="2" fillId="0" borderId="0" xfId="0" applyFont="1" applyAlignment="1">
      <alignment vertical="top" wrapText="1"/>
    </xf>
    <xf numFmtId="0" fontId="5" fillId="0" borderId="0" xfId="0" applyFont="1" applyAlignment="1">
      <alignment horizontal="center"/>
    </xf>
    <xf numFmtId="49" fontId="6" fillId="0" borderId="0" xfId="0" applyNumberFormat="1" applyFont="1" applyAlignment="1">
      <alignment horizontal="center" vertical="top"/>
    </xf>
    <xf numFmtId="0" fontId="0" fillId="0" borderId="0" xfId="0" applyAlignment="1">
      <alignment horizontal="center"/>
    </xf>
    <xf numFmtId="4" fontId="4" fillId="0" borderId="0" xfId="0" applyNumberFormat="1" applyFont="1" applyAlignment="1">
      <alignment horizontal="center" vertical="top"/>
    </xf>
    <xf numFmtId="0" fontId="4" fillId="0" borderId="0" xfId="0" applyFont="1" applyAlignment="1">
      <alignment horizontal="center"/>
    </xf>
    <xf numFmtId="0" fontId="4" fillId="0" borderId="0" xfId="0" applyFont="1" applyAlignment="1">
      <alignment horizontal="center" vertical="top"/>
    </xf>
    <xf numFmtId="49" fontId="3" fillId="2" borderId="0" xfId="0" applyNumberFormat="1" applyFont="1" applyFill="1" applyAlignment="1">
      <alignment horizontal="center" vertical="top" wrapText="1"/>
    </xf>
    <xf numFmtId="4" fontId="4" fillId="0" borderId="0" xfId="0" applyNumberFormat="1" applyFont="1" applyAlignment="1">
      <alignment horizontal="center"/>
    </xf>
    <xf numFmtId="4" fontId="8" fillId="3" borderId="0" xfId="0" applyNumberFormat="1" applyFont="1" applyFill="1" applyAlignment="1">
      <alignment horizontal="center" vertical="top"/>
    </xf>
    <xf numFmtId="0" fontId="4" fillId="0" borderId="0" xfId="0" applyFont="1" applyAlignment="1">
      <alignment horizontal="center" vertical="center" wrapText="1"/>
    </xf>
    <xf numFmtId="4" fontId="4" fillId="0" borderId="0" xfId="0" applyNumberFormat="1" applyFont="1" applyFill="1" applyAlignment="1">
      <alignment horizontal="center" vertical="center" wrapText="1"/>
    </xf>
    <xf numFmtId="0" fontId="4" fillId="0" borderId="0" xfId="0" applyFont="1" applyFill="1" applyAlignment="1">
      <alignment horizontal="center" vertical="top"/>
    </xf>
    <xf numFmtId="0" fontId="5" fillId="0" borderId="0" xfId="0" applyFont="1" applyAlignment="1">
      <alignment horizontal="center" vertical="center" wrapText="1"/>
    </xf>
    <xf numFmtId="4" fontId="5" fillId="0" borderId="0" xfId="0" applyNumberFormat="1" applyFont="1" applyFill="1" applyAlignment="1">
      <alignment horizontal="center" vertical="center" wrapText="1"/>
    </xf>
    <xf numFmtId="49" fontId="3" fillId="4" borderId="0" xfId="0" applyNumberFormat="1" applyFont="1" applyFill="1" applyAlignment="1">
      <alignment vertical="top"/>
    </xf>
    <xf numFmtId="49" fontId="3" fillId="4" borderId="0" xfId="0" applyNumberFormat="1" applyFont="1" applyFill="1" applyAlignment="1">
      <alignment horizontal="center" vertical="top" wrapText="1"/>
    </xf>
    <xf numFmtId="0" fontId="5" fillId="4" borderId="0" xfId="0" applyFont="1" applyFill="1" applyAlignment="1">
      <alignment horizontal="center" vertical="center" wrapText="1"/>
    </xf>
    <xf numFmtId="4" fontId="5" fillId="4" borderId="0" xfId="0" applyNumberFormat="1" applyFont="1" applyFill="1" applyAlignment="1">
      <alignment horizontal="center" vertical="center" wrapText="1"/>
    </xf>
    <xf numFmtId="3" fontId="5" fillId="4" borderId="0" xfId="0" applyNumberFormat="1" applyFont="1" applyFill="1" applyAlignment="1">
      <alignment horizontal="center" vertical="top"/>
    </xf>
    <xf numFmtId="4" fontId="5" fillId="4" borderId="0" xfId="0" applyNumberFormat="1" applyFont="1" applyFill="1" applyAlignment="1">
      <alignment horizontal="center" vertical="top"/>
    </xf>
    <xf numFmtId="0" fontId="9" fillId="0" borderId="0" xfId="0" applyFont="1" applyAlignment="1">
      <alignment horizontal="right"/>
    </xf>
    <xf numFmtId="0" fontId="0" fillId="0" borderId="0" xfId="0" applyProtection="1">
      <protection locked="0"/>
    </xf>
    <xf numFmtId="10" fontId="0" fillId="6" borderId="1" xfId="0" applyNumberFormat="1" applyFill="1" applyBorder="1" applyAlignment="1" applyProtection="1">
      <alignment horizontal="center"/>
      <protection locked="0"/>
    </xf>
    <xf numFmtId="3" fontId="5" fillId="4" borderId="8" xfId="0" applyNumberFormat="1" applyFont="1" applyFill="1" applyBorder="1" applyAlignment="1">
      <alignment horizontal="center" vertical="top"/>
    </xf>
    <xf numFmtId="3" fontId="5" fillId="4" borderId="9" xfId="0" applyNumberFormat="1" applyFont="1" applyFill="1" applyBorder="1" applyAlignment="1">
      <alignment horizontal="center" vertical="top"/>
    </xf>
    <xf numFmtId="4" fontId="5" fillId="4" borderId="10" xfId="0" applyNumberFormat="1" applyFont="1" applyFill="1" applyBorder="1" applyAlignment="1">
      <alignment horizontal="center" vertical="top"/>
    </xf>
    <xf numFmtId="2" fontId="0" fillId="6" borderId="11" xfId="0" applyNumberFormat="1" applyFill="1" applyBorder="1" applyProtection="1">
      <protection locked="0"/>
    </xf>
    <xf numFmtId="2" fontId="0" fillId="0" borderId="1" xfId="0" applyNumberFormat="1" applyBorder="1" applyAlignment="1" applyProtection="1">
      <alignment horizontal="center"/>
    </xf>
    <xf numFmtId="2" fontId="0" fillId="0" borderId="12" xfId="0" applyNumberFormat="1" applyBorder="1" applyAlignment="1" applyProtection="1">
      <alignment horizontal="center"/>
    </xf>
    <xf numFmtId="0" fontId="0" fillId="0" borderId="11" xfId="0" applyFill="1" applyBorder="1" applyProtection="1"/>
    <xf numFmtId="0" fontId="0" fillId="0" borderId="1" xfId="0" applyFill="1" applyBorder="1" applyAlignment="1" applyProtection="1">
      <alignment horizontal="center"/>
    </xf>
    <xf numFmtId="0" fontId="0" fillId="0" borderId="12" xfId="0" applyFill="1" applyBorder="1" applyAlignment="1" applyProtection="1">
      <alignment horizontal="center"/>
    </xf>
    <xf numFmtId="0" fontId="0" fillId="0" borderId="11" xfId="0" applyBorder="1" applyProtection="1">
      <protection locked="0"/>
    </xf>
    <xf numFmtId="0" fontId="0" fillId="0" borderId="1" xfId="0" applyBorder="1" applyAlignment="1" applyProtection="1">
      <alignment horizontal="center"/>
      <protection locked="0"/>
    </xf>
    <xf numFmtId="0" fontId="0" fillId="0" borderId="12" xfId="0" applyBorder="1" applyAlignment="1" applyProtection="1">
      <alignment horizontal="center"/>
      <protection locked="0"/>
    </xf>
    <xf numFmtId="3" fontId="5" fillId="4" borderId="13" xfId="0" applyNumberFormat="1" applyFont="1" applyFill="1" applyBorder="1" applyAlignment="1">
      <alignment horizontal="center" vertical="top"/>
    </xf>
    <xf numFmtId="3" fontId="5" fillId="4" borderId="0" xfId="0" applyNumberFormat="1" applyFont="1" applyFill="1" applyBorder="1" applyAlignment="1">
      <alignment horizontal="center" vertical="top"/>
    </xf>
    <xf numFmtId="4" fontId="5" fillId="4" borderId="14" xfId="0" applyNumberFormat="1" applyFont="1" applyFill="1" applyBorder="1" applyAlignment="1">
      <alignment horizontal="center" vertical="center" wrapText="1"/>
    </xf>
    <xf numFmtId="0" fontId="0" fillId="0" borderId="0" xfId="0" applyAlignment="1" applyProtection="1">
      <alignment horizontal="center"/>
      <protection locked="0"/>
    </xf>
    <xf numFmtId="0" fontId="0" fillId="0" borderId="0" xfId="0" applyBorder="1"/>
    <xf numFmtId="0" fontId="0" fillId="0" borderId="0" xfId="0" applyBorder="1" applyAlignment="1">
      <alignment horizontal="center"/>
    </xf>
    <xf numFmtId="0" fontId="9" fillId="0" borderId="0" xfId="0" applyFont="1" applyAlignment="1"/>
    <xf numFmtId="0" fontId="9" fillId="0" borderId="0" xfId="0" applyFont="1" applyAlignment="1">
      <alignment vertical="top"/>
    </xf>
    <xf numFmtId="0" fontId="0" fillId="0" borderId="0" xfId="0" applyFont="1" applyAlignment="1">
      <alignment vertical="top" wrapText="1"/>
    </xf>
    <xf numFmtId="2" fontId="0" fillId="0" borderId="15" xfId="0" applyNumberFormat="1" applyBorder="1" applyAlignment="1" applyProtection="1">
      <alignment horizontal="center"/>
    </xf>
    <xf numFmtId="0" fontId="0" fillId="0" borderId="15" xfId="0" applyFill="1" applyBorder="1" applyAlignment="1" applyProtection="1">
      <alignment horizontal="center"/>
    </xf>
    <xf numFmtId="0" fontId="0" fillId="0" borderId="15" xfId="0" applyBorder="1" applyAlignment="1" applyProtection="1">
      <alignment horizontal="center"/>
      <protection locked="0"/>
    </xf>
    <xf numFmtId="0" fontId="0" fillId="0" borderId="0" xfId="0" applyFont="1" applyAlignment="1">
      <alignment horizontal="right"/>
    </xf>
    <xf numFmtId="9" fontId="9" fillId="0" borderId="0" xfId="0" applyNumberFormat="1" applyFont="1" applyAlignment="1">
      <alignment horizontal="right"/>
    </xf>
    <xf numFmtId="164" fontId="0" fillId="0" borderId="0" xfId="0" applyNumberFormat="1" applyFill="1" applyBorder="1" applyAlignment="1" applyProtection="1">
      <alignment horizontal="center"/>
    </xf>
    <xf numFmtId="0" fontId="10" fillId="0" borderId="0" xfId="0" applyFont="1" applyFill="1" applyBorder="1" applyAlignment="1" applyProtection="1">
      <alignment horizontal="center" wrapText="1"/>
      <protection locked="0"/>
    </xf>
    <xf numFmtId="49" fontId="7" fillId="3" borderId="0" xfId="0" applyNumberFormat="1" applyFont="1" applyFill="1" applyAlignment="1">
      <alignment horizontal="center" vertical="top"/>
    </xf>
    <xf numFmtId="0" fontId="10" fillId="5" borderId="2" xfId="0" applyFont="1" applyFill="1" applyBorder="1" applyAlignment="1" applyProtection="1">
      <alignment horizontal="center" wrapText="1"/>
      <protection locked="0"/>
    </xf>
    <xf numFmtId="0" fontId="10" fillId="5" borderId="5" xfId="0" applyFont="1" applyFill="1" applyBorder="1" applyAlignment="1" applyProtection="1">
      <alignment horizontal="center" wrapText="1"/>
      <protection locked="0"/>
    </xf>
    <xf numFmtId="0" fontId="10" fillId="5" borderId="3" xfId="0" applyFont="1" applyFill="1" applyBorder="1" applyAlignment="1" applyProtection="1">
      <alignment horizontal="center" wrapText="1"/>
      <protection locked="0"/>
    </xf>
    <xf numFmtId="0" fontId="10" fillId="5" borderId="6" xfId="0" applyFont="1" applyFill="1" applyBorder="1" applyAlignment="1" applyProtection="1">
      <alignment horizontal="center" wrapText="1"/>
      <protection locked="0"/>
    </xf>
    <xf numFmtId="0" fontId="10" fillId="5" borderId="4" xfId="0" applyFont="1" applyFill="1" applyBorder="1" applyAlignment="1" applyProtection="1">
      <alignment horizontal="center" wrapText="1"/>
      <protection locked="0"/>
    </xf>
    <xf numFmtId="0" fontId="10" fillId="5" borderId="7" xfId="0" applyFont="1" applyFill="1" applyBorder="1" applyAlignment="1" applyProtection="1">
      <alignment horizontal="center" wrapText="1"/>
      <protection locked="0"/>
    </xf>
    <xf numFmtId="0" fontId="10" fillId="5" borderId="1" xfId="0" applyFont="1" applyFill="1" applyBorder="1" applyAlignment="1" applyProtection="1">
      <alignment horizontal="center" wrapText="1"/>
      <protection locked="0"/>
    </xf>
    <xf numFmtId="164" fontId="0" fillId="0" borderId="1" xfId="0" applyNumberFormat="1" applyBorder="1" applyAlignment="1" applyProtection="1">
      <alignment horizontal="center"/>
    </xf>
    <xf numFmtId="164" fontId="9" fillId="0" borderId="1" xfId="0" applyNumberFormat="1" applyFont="1" applyBorder="1" applyAlignment="1" applyProtection="1">
      <alignment horizontal="center"/>
    </xf>
  </cellXfs>
  <cellStyles count="1">
    <cellStyle name="Normal"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39"/>
  <sheetViews>
    <sheetView tabSelected="1" zoomScale="70" zoomScaleNormal="70" workbookViewId="0">
      <selection activeCell="M2" sqref="M2"/>
    </sheetView>
  </sheetViews>
  <sheetFormatPr baseColWidth="10" defaultRowHeight="15" x14ac:dyDescent="0.25"/>
  <cols>
    <col min="1" max="1" width="8.42578125" customWidth="1"/>
    <col min="2" max="2" width="6.5703125" customWidth="1"/>
    <col min="3" max="3" width="3.5703125" customWidth="1"/>
    <col min="4" max="4" width="43.42578125" customWidth="1"/>
    <col min="5" max="5" width="7.85546875" style="14" customWidth="1"/>
    <col min="6" max="6" width="17.140625" style="14" bestFit="1" customWidth="1"/>
    <col min="7" max="8" width="6.140625" style="14" bestFit="1" customWidth="1"/>
    <col min="9" max="9" width="11.85546875" style="14" customWidth="1"/>
    <col min="10" max="10" width="12.140625" style="14" customWidth="1"/>
    <col min="11" max="11" width="8" customWidth="1"/>
    <col min="12" max="12" width="12.140625" customWidth="1"/>
    <col min="13" max="13" width="13" style="12" customWidth="1"/>
    <col min="14" max="15" width="11.5703125" style="12" customWidth="1"/>
    <col min="16" max="16" width="18.140625" style="12" customWidth="1"/>
  </cols>
  <sheetData>
    <row r="1" spans="1:16" x14ac:dyDescent="0.25">
      <c r="L1" s="30" t="s">
        <v>488</v>
      </c>
      <c r="M1" s="32">
        <v>0</v>
      </c>
    </row>
    <row r="2" spans="1:16" x14ac:dyDescent="0.25">
      <c r="L2" s="30" t="s">
        <v>489</v>
      </c>
      <c r="M2" s="32">
        <v>0</v>
      </c>
    </row>
    <row r="3" spans="1:16" ht="15.75" thickBot="1" x14ac:dyDescent="0.3">
      <c r="A3" s="1" t="s">
        <v>0</v>
      </c>
      <c r="B3" s="2"/>
      <c r="C3" s="2"/>
      <c r="D3" s="2"/>
      <c r="E3" s="10"/>
      <c r="F3" s="10"/>
      <c r="G3" s="10"/>
      <c r="H3" s="10"/>
      <c r="I3" s="10"/>
      <c r="J3" s="10"/>
      <c r="L3" s="31"/>
      <c r="M3" s="48"/>
      <c r="N3" s="48"/>
      <c r="O3" s="48"/>
      <c r="P3" s="48"/>
    </row>
    <row r="4" spans="1:16" ht="33.75" customHeight="1" x14ac:dyDescent="0.25">
      <c r="A4" s="61" t="s">
        <v>480</v>
      </c>
      <c r="B4" s="61"/>
      <c r="C4" s="61"/>
      <c r="D4" s="61"/>
      <c r="E4" s="61"/>
      <c r="F4" s="61"/>
      <c r="G4" s="61"/>
      <c r="H4" s="61"/>
      <c r="I4" s="61"/>
      <c r="J4" s="61"/>
      <c r="L4" s="62" t="s">
        <v>490</v>
      </c>
      <c r="M4" s="64" t="s">
        <v>491</v>
      </c>
      <c r="N4" s="64" t="s">
        <v>492</v>
      </c>
      <c r="O4" s="62" t="s">
        <v>502</v>
      </c>
      <c r="P4" s="66" t="s">
        <v>493</v>
      </c>
    </row>
    <row r="5" spans="1:16" ht="15.75" thickBot="1" x14ac:dyDescent="0.3">
      <c r="A5" s="3" t="s">
        <v>1</v>
      </c>
      <c r="B5" s="3" t="s">
        <v>2</v>
      </c>
      <c r="C5" s="3" t="s">
        <v>3</v>
      </c>
      <c r="D5" s="4" t="s">
        <v>9</v>
      </c>
      <c r="E5" s="11" t="s">
        <v>481</v>
      </c>
      <c r="F5" s="11" t="s">
        <v>501</v>
      </c>
      <c r="G5" s="11" t="s">
        <v>498</v>
      </c>
      <c r="H5" s="11" t="s">
        <v>499</v>
      </c>
      <c r="I5" s="11" t="s">
        <v>500</v>
      </c>
      <c r="J5" s="11" t="s">
        <v>482</v>
      </c>
      <c r="L5" s="63"/>
      <c r="M5" s="65"/>
      <c r="N5" s="65"/>
      <c r="O5" s="63"/>
      <c r="P5" s="67"/>
    </row>
    <row r="6" spans="1:16" x14ac:dyDescent="0.25">
      <c r="A6" s="5" t="s">
        <v>4</v>
      </c>
      <c r="B6" s="5" t="s">
        <v>6</v>
      </c>
      <c r="C6" s="5" t="s">
        <v>0</v>
      </c>
      <c r="D6" s="16" t="s">
        <v>5</v>
      </c>
      <c r="E6" s="28"/>
      <c r="F6" s="28"/>
      <c r="G6" s="28"/>
      <c r="H6" s="28"/>
      <c r="I6" s="29"/>
      <c r="J6" s="29">
        <f>SUM(J7:J12)</f>
        <v>31014.12</v>
      </c>
      <c r="L6" s="33"/>
      <c r="M6" s="34"/>
      <c r="N6" s="34"/>
      <c r="O6" s="34"/>
      <c r="P6" s="35">
        <f>P7+P9+P11</f>
        <v>0</v>
      </c>
    </row>
    <row r="7" spans="1:16" ht="22.5" x14ac:dyDescent="0.25">
      <c r="A7" s="6" t="s">
        <v>7</v>
      </c>
      <c r="B7" s="6" t="s">
        <v>9</v>
      </c>
      <c r="C7" s="6" t="s">
        <v>3</v>
      </c>
      <c r="D7" s="7" t="s">
        <v>8</v>
      </c>
      <c r="E7" s="19">
        <v>22</v>
      </c>
      <c r="F7" s="19">
        <v>875.53</v>
      </c>
      <c r="G7" s="19">
        <f>ROUND(F7*0.09,2)</f>
        <v>78.8</v>
      </c>
      <c r="H7" s="19">
        <f>ROUND(F7*0.06,2)</f>
        <v>52.53</v>
      </c>
      <c r="I7" s="19">
        <f>SUM(F7:H7)</f>
        <v>1006.86</v>
      </c>
      <c r="J7" s="20">
        <f>E7*I7</f>
        <v>22150.92</v>
      </c>
      <c r="L7" s="36"/>
      <c r="M7" s="37">
        <f>IFERROR(ROUND(L7*$M$1,2),)</f>
        <v>0</v>
      </c>
      <c r="N7" s="37">
        <f>IFERROR(ROUND(L7*$M$2,2),)</f>
        <v>0</v>
      </c>
      <c r="O7" s="54">
        <f>SUM(L7:N7)</f>
        <v>0</v>
      </c>
      <c r="P7" s="38">
        <f>E7*O7</f>
        <v>0</v>
      </c>
    </row>
    <row r="8" spans="1:16" ht="90" x14ac:dyDescent="0.25">
      <c r="A8" s="8"/>
      <c r="B8" s="8"/>
      <c r="C8" s="8"/>
      <c r="D8" s="9" t="s">
        <v>10</v>
      </c>
      <c r="E8" s="19"/>
      <c r="F8" s="19"/>
      <c r="G8" s="19"/>
      <c r="H8" s="19"/>
      <c r="I8" s="19"/>
      <c r="J8" s="21"/>
      <c r="L8" s="39"/>
      <c r="M8" s="40"/>
      <c r="N8" s="40"/>
      <c r="O8" s="55"/>
      <c r="P8" s="41"/>
    </row>
    <row r="9" spans="1:16" ht="22.5" x14ac:dyDescent="0.25">
      <c r="A9" s="6" t="s">
        <v>11</v>
      </c>
      <c r="B9" s="6" t="s">
        <v>9</v>
      </c>
      <c r="C9" s="6" t="s">
        <v>3</v>
      </c>
      <c r="D9" s="7" t="s">
        <v>12</v>
      </c>
      <c r="E9" s="19">
        <v>8</v>
      </c>
      <c r="F9" s="19">
        <v>635.84</v>
      </c>
      <c r="G9" s="19">
        <f>ROUND(F9*0.09,2)</f>
        <v>57.23</v>
      </c>
      <c r="H9" s="19">
        <f>ROUND(F9*0.06,2)</f>
        <v>38.15</v>
      </c>
      <c r="I9" s="19">
        <f t="shared" ref="I9" si="0">SUM(F9:H9)</f>
        <v>731.22</v>
      </c>
      <c r="J9" s="20">
        <f t="shared" ref="J9" si="1">E9*I9</f>
        <v>5849.76</v>
      </c>
      <c r="L9" s="36"/>
      <c r="M9" s="37">
        <f>IFERROR(ROUND(L9*$M$1,2),)</f>
        <v>0</v>
      </c>
      <c r="N9" s="37">
        <f>IFERROR(ROUND(L9*$M$2,2),)</f>
        <v>0</v>
      </c>
      <c r="O9" s="54">
        <f>SUM(L9:N9)</f>
        <v>0</v>
      </c>
      <c r="P9" s="38">
        <f>E9*O9</f>
        <v>0</v>
      </c>
    </row>
    <row r="10" spans="1:16" ht="78.75" x14ac:dyDescent="0.25">
      <c r="A10" s="8"/>
      <c r="B10" s="8"/>
      <c r="C10" s="8"/>
      <c r="D10" s="9" t="s">
        <v>13</v>
      </c>
      <c r="E10" s="19"/>
      <c r="F10" s="19"/>
      <c r="G10" s="19"/>
      <c r="H10" s="19"/>
      <c r="I10" s="19"/>
      <c r="J10" s="21"/>
      <c r="L10" s="39"/>
      <c r="M10" s="40"/>
      <c r="N10" s="40"/>
      <c r="O10" s="55"/>
      <c r="P10" s="41"/>
    </row>
    <row r="11" spans="1:16" x14ac:dyDescent="0.25">
      <c r="A11" s="6" t="s">
        <v>14</v>
      </c>
      <c r="B11" s="6" t="s">
        <v>9</v>
      </c>
      <c r="C11" s="6" t="s">
        <v>3</v>
      </c>
      <c r="D11" s="7" t="s">
        <v>15</v>
      </c>
      <c r="E11" s="19">
        <v>8</v>
      </c>
      <c r="F11" s="19">
        <v>327.55</v>
      </c>
      <c r="G11" s="19">
        <f>ROUND(F11*0.09,2)</f>
        <v>29.48</v>
      </c>
      <c r="H11" s="19">
        <f>ROUND(F11*0.06,2)</f>
        <v>19.649999999999999</v>
      </c>
      <c r="I11" s="19">
        <f t="shared" ref="I11" si="2">SUM(F11:H11)</f>
        <v>376.68</v>
      </c>
      <c r="J11" s="20">
        <f t="shared" ref="J11" si="3">E11*I11</f>
        <v>3013.44</v>
      </c>
      <c r="L11" s="36"/>
      <c r="M11" s="37">
        <f>IFERROR(ROUND(L11*$M$1,2),)</f>
        <v>0</v>
      </c>
      <c r="N11" s="37">
        <f>IFERROR(ROUND(L11*$M$2,2),)</f>
        <v>0</v>
      </c>
      <c r="O11" s="54">
        <f>SUM(L11:N11)</f>
        <v>0</v>
      </c>
      <c r="P11" s="38">
        <f>E11*O11</f>
        <v>0</v>
      </c>
    </row>
    <row r="12" spans="1:16" ht="78.75" x14ac:dyDescent="0.25">
      <c r="A12" s="8"/>
      <c r="B12" s="8"/>
      <c r="C12" s="8"/>
      <c r="D12" s="9" t="s">
        <v>16</v>
      </c>
      <c r="E12" s="19"/>
      <c r="F12" s="19"/>
      <c r="G12" s="19"/>
      <c r="H12" s="19"/>
      <c r="I12" s="19"/>
      <c r="J12" s="21"/>
      <c r="L12" s="39"/>
      <c r="M12" s="40"/>
      <c r="N12" s="40"/>
      <c r="O12" s="55"/>
      <c r="P12" s="41"/>
    </row>
    <row r="13" spans="1:16" ht="5.45" hidden="1" customHeight="1" x14ac:dyDescent="0.25">
      <c r="A13" s="8"/>
      <c r="B13" s="8"/>
      <c r="C13" s="8"/>
      <c r="D13" s="9"/>
      <c r="E13" s="22"/>
      <c r="F13" s="22"/>
      <c r="G13" s="22"/>
      <c r="H13" s="22"/>
      <c r="I13" s="22"/>
      <c r="J13" s="23">
        <v>30120.74</v>
      </c>
      <c r="L13" s="42"/>
      <c r="M13" s="43"/>
      <c r="N13" s="43"/>
      <c r="O13" s="56"/>
      <c r="P13" s="44"/>
    </row>
    <row r="14" spans="1:16" x14ac:dyDescent="0.25">
      <c r="A14" s="5" t="s">
        <v>17</v>
      </c>
      <c r="B14" s="5" t="s">
        <v>6</v>
      </c>
      <c r="C14" s="5" t="s">
        <v>0</v>
      </c>
      <c r="D14" s="16" t="s">
        <v>18</v>
      </c>
      <c r="E14" s="26"/>
      <c r="F14" s="26"/>
      <c r="G14" s="26"/>
      <c r="H14" s="26"/>
      <c r="I14" s="26"/>
      <c r="J14" s="27">
        <f>SUM(J15:J44)</f>
        <v>113312.59</v>
      </c>
      <c r="L14" s="45"/>
      <c r="M14" s="46"/>
      <c r="N14" s="46"/>
      <c r="O14" s="46"/>
      <c r="P14" s="47">
        <f>SUM(P15:P44)</f>
        <v>0</v>
      </c>
    </row>
    <row r="15" spans="1:16" ht="22.5" x14ac:dyDescent="0.25">
      <c r="A15" s="6" t="s">
        <v>19</v>
      </c>
      <c r="B15" s="6" t="s">
        <v>9</v>
      </c>
      <c r="C15" s="6" t="s">
        <v>3</v>
      </c>
      <c r="D15" s="7" t="s">
        <v>20</v>
      </c>
      <c r="E15" s="19">
        <v>16</v>
      </c>
      <c r="F15" s="19">
        <v>284.32</v>
      </c>
      <c r="G15" s="19">
        <f>ROUND(F15*0.09,2)</f>
        <v>25.59</v>
      </c>
      <c r="H15" s="19">
        <f>ROUND(F15*0.06,2)</f>
        <v>17.059999999999999</v>
      </c>
      <c r="I15" s="19">
        <f t="shared" ref="I15" si="4">SUM(F15:H15)</f>
        <v>326.97000000000003</v>
      </c>
      <c r="J15" s="20">
        <f t="shared" ref="J15" si="5">E15*I15</f>
        <v>5231.5200000000004</v>
      </c>
      <c r="L15" s="36"/>
      <c r="M15" s="37">
        <f t="shared" ref="M15" si="6">IFERROR(ROUND(L15*$M$1,2),)</f>
        <v>0</v>
      </c>
      <c r="N15" s="37">
        <f t="shared" ref="N15" si="7">IFERROR(ROUND(L15*$M$2,2),)</f>
        <v>0</v>
      </c>
      <c r="O15" s="54">
        <f t="shared" ref="O15" si="8">SUM(L15:N15)</f>
        <v>0</v>
      </c>
      <c r="P15" s="38">
        <f t="shared" ref="P15" si="9">E15*O15</f>
        <v>0</v>
      </c>
    </row>
    <row r="16" spans="1:16" ht="104.25" customHeight="1" x14ac:dyDescent="0.25">
      <c r="A16" s="8"/>
      <c r="B16" s="8"/>
      <c r="C16" s="8"/>
      <c r="D16" s="9" t="s">
        <v>21</v>
      </c>
      <c r="E16" s="19"/>
      <c r="F16" s="19"/>
      <c r="G16" s="19"/>
      <c r="H16" s="19"/>
      <c r="I16" s="19"/>
      <c r="J16" s="21"/>
      <c r="L16" s="39"/>
      <c r="M16" s="40"/>
      <c r="N16" s="40"/>
      <c r="O16" s="55"/>
      <c r="P16" s="41"/>
    </row>
    <row r="17" spans="1:16" ht="17.25" customHeight="1" x14ac:dyDescent="0.25">
      <c r="A17" s="6" t="s">
        <v>22</v>
      </c>
      <c r="B17" s="6" t="s">
        <v>9</v>
      </c>
      <c r="C17" s="6" t="s">
        <v>3</v>
      </c>
      <c r="D17" s="7" t="s">
        <v>23</v>
      </c>
      <c r="E17" s="19">
        <v>9</v>
      </c>
      <c r="F17" s="19">
        <v>246.4</v>
      </c>
      <c r="G17" s="19">
        <f>ROUND(F17*0.09,2)</f>
        <v>22.18</v>
      </c>
      <c r="H17" s="19">
        <f>ROUND(F17*0.06,2)</f>
        <v>14.78</v>
      </c>
      <c r="I17" s="19">
        <f t="shared" ref="I17" si="10">SUM(F17:H17)</f>
        <v>283.36</v>
      </c>
      <c r="J17" s="20">
        <f t="shared" ref="J17" si="11">E17*I17</f>
        <v>2550.2399999999998</v>
      </c>
      <c r="L17" s="36"/>
      <c r="M17" s="37">
        <f t="shared" ref="M17" si="12">IFERROR(ROUND(L17*$M$1,2),)</f>
        <v>0</v>
      </c>
      <c r="N17" s="37">
        <f t="shared" ref="N17" si="13">IFERROR(ROUND(L17*$M$2,2),)</f>
        <v>0</v>
      </c>
      <c r="O17" s="54">
        <f t="shared" ref="O17" si="14">SUM(L17:N17)</f>
        <v>0</v>
      </c>
      <c r="P17" s="38">
        <f t="shared" ref="P17" si="15">E17*O17</f>
        <v>0</v>
      </c>
    </row>
    <row r="18" spans="1:16" ht="135" x14ac:dyDescent="0.25">
      <c r="A18" s="8"/>
      <c r="B18" s="8"/>
      <c r="C18" s="8"/>
      <c r="D18" s="9" t="s">
        <v>21</v>
      </c>
      <c r="E18" s="19"/>
      <c r="F18" s="19"/>
      <c r="G18" s="19"/>
      <c r="H18" s="19"/>
      <c r="I18" s="19"/>
      <c r="J18" s="21"/>
      <c r="L18" s="39"/>
      <c r="M18" s="40"/>
      <c r="N18" s="40"/>
      <c r="O18" s="55"/>
      <c r="P18" s="41"/>
    </row>
    <row r="19" spans="1:16" ht="22.5" x14ac:dyDescent="0.25">
      <c r="A19" s="6" t="s">
        <v>24</v>
      </c>
      <c r="B19" s="6" t="s">
        <v>9</v>
      </c>
      <c r="C19" s="6" t="s">
        <v>3</v>
      </c>
      <c r="D19" s="7" t="s">
        <v>25</v>
      </c>
      <c r="E19" s="19">
        <v>16</v>
      </c>
      <c r="F19" s="19">
        <v>72.02</v>
      </c>
      <c r="G19" s="19">
        <f>ROUND(F19*0.09,2)</f>
        <v>6.48</v>
      </c>
      <c r="H19" s="19">
        <f>ROUND(F19*0.06,2)</f>
        <v>4.32</v>
      </c>
      <c r="I19" s="19">
        <f t="shared" ref="I19" si="16">SUM(F19:H19)</f>
        <v>82.82</v>
      </c>
      <c r="J19" s="20">
        <f t="shared" ref="J19" si="17">E19*I19</f>
        <v>1325.12</v>
      </c>
      <c r="L19" s="36"/>
      <c r="M19" s="37">
        <f t="shared" ref="M19" si="18">IFERROR(ROUND(L19*$M$1,2),)</f>
        <v>0</v>
      </c>
      <c r="N19" s="37">
        <f t="shared" ref="N19" si="19">IFERROR(ROUND(L19*$M$2,2),)</f>
        <v>0</v>
      </c>
      <c r="O19" s="54">
        <f t="shared" ref="O19" si="20">SUM(L19:N19)</f>
        <v>0</v>
      </c>
      <c r="P19" s="38">
        <f t="shared" ref="P19" si="21">E19*O19</f>
        <v>0</v>
      </c>
    </row>
    <row r="20" spans="1:16" ht="59.25" customHeight="1" x14ac:dyDescent="0.25">
      <c r="A20" s="8"/>
      <c r="B20" s="8"/>
      <c r="C20" s="8"/>
      <c r="D20" s="9" t="s">
        <v>26</v>
      </c>
      <c r="E20" s="19"/>
      <c r="F20" s="19"/>
      <c r="G20" s="19"/>
      <c r="H20" s="19"/>
      <c r="I20" s="19"/>
      <c r="J20" s="21"/>
      <c r="L20" s="39"/>
      <c r="M20" s="40"/>
      <c r="N20" s="40"/>
      <c r="O20" s="55"/>
      <c r="P20" s="41"/>
    </row>
    <row r="21" spans="1:16" ht="18.75" customHeight="1" x14ac:dyDescent="0.25">
      <c r="A21" s="6" t="s">
        <v>27</v>
      </c>
      <c r="B21" s="6" t="s">
        <v>9</v>
      </c>
      <c r="C21" s="6" t="s">
        <v>3</v>
      </c>
      <c r="D21" s="7" t="s">
        <v>28</v>
      </c>
      <c r="E21" s="19">
        <v>9</v>
      </c>
      <c r="F21" s="19">
        <v>72.02</v>
      </c>
      <c r="G21" s="19">
        <f>ROUND(F21*0.09,2)</f>
        <v>6.48</v>
      </c>
      <c r="H21" s="19">
        <f>ROUND(F21*0.06,2)</f>
        <v>4.32</v>
      </c>
      <c r="I21" s="19">
        <f t="shared" ref="I21" si="22">SUM(F21:H21)</f>
        <v>82.82</v>
      </c>
      <c r="J21" s="20">
        <f t="shared" ref="J21" si="23">E21*I21</f>
        <v>745.38</v>
      </c>
      <c r="L21" s="36"/>
      <c r="M21" s="37">
        <f t="shared" ref="M21" si="24">IFERROR(ROUND(L21*$M$1,2),)</f>
        <v>0</v>
      </c>
      <c r="N21" s="37">
        <f t="shared" ref="N21" si="25">IFERROR(ROUND(L21*$M$2,2),)</f>
        <v>0</v>
      </c>
      <c r="O21" s="54">
        <f t="shared" ref="O21" si="26">SUM(L21:N21)</f>
        <v>0</v>
      </c>
      <c r="P21" s="38">
        <f t="shared" ref="P21" si="27">E21*O21</f>
        <v>0</v>
      </c>
    </row>
    <row r="22" spans="1:16" ht="67.5" x14ac:dyDescent="0.25">
      <c r="A22" s="8"/>
      <c r="B22" s="8"/>
      <c r="C22" s="8"/>
      <c r="D22" s="9" t="s">
        <v>26</v>
      </c>
      <c r="E22" s="19"/>
      <c r="F22" s="19"/>
      <c r="G22" s="19"/>
      <c r="H22" s="19"/>
      <c r="I22" s="19"/>
      <c r="J22" s="21"/>
      <c r="L22" s="39"/>
      <c r="M22" s="40"/>
      <c r="N22" s="40"/>
      <c r="O22" s="55"/>
      <c r="P22" s="41"/>
    </row>
    <row r="23" spans="1:16" x14ac:dyDescent="0.25">
      <c r="A23" s="6" t="s">
        <v>29</v>
      </c>
      <c r="B23" s="6" t="s">
        <v>9</v>
      </c>
      <c r="C23" s="6" t="s">
        <v>31</v>
      </c>
      <c r="D23" s="7" t="s">
        <v>30</v>
      </c>
      <c r="E23" s="19">
        <v>9</v>
      </c>
      <c r="F23" s="19">
        <v>2244.23</v>
      </c>
      <c r="G23" s="19">
        <f>ROUND(F23*0.09,2)</f>
        <v>201.98</v>
      </c>
      <c r="H23" s="19">
        <f>ROUND(F23*0.06,2)</f>
        <v>134.65</v>
      </c>
      <c r="I23" s="19">
        <f t="shared" ref="I23" si="28">SUM(F23:H23)</f>
        <v>2580.86</v>
      </c>
      <c r="J23" s="20">
        <f t="shared" ref="J23" si="29">E23*I23</f>
        <v>23227.74</v>
      </c>
      <c r="L23" s="36"/>
      <c r="M23" s="37">
        <f t="shared" ref="M23" si="30">IFERROR(ROUND(L23*$M$1,2),)</f>
        <v>0</v>
      </c>
      <c r="N23" s="37">
        <f t="shared" ref="N23" si="31">IFERROR(ROUND(L23*$M$2,2),)</f>
        <v>0</v>
      </c>
      <c r="O23" s="54">
        <f t="shared" ref="O23" si="32">SUM(L23:N23)</f>
        <v>0</v>
      </c>
      <c r="P23" s="38">
        <f t="shared" ref="P23" si="33">E23*O23</f>
        <v>0</v>
      </c>
    </row>
    <row r="24" spans="1:16" ht="185.25" customHeight="1" x14ac:dyDescent="0.25">
      <c r="A24" s="8"/>
      <c r="B24" s="8"/>
      <c r="C24" s="8"/>
      <c r="D24" s="9" t="s">
        <v>32</v>
      </c>
      <c r="E24" s="19"/>
      <c r="F24" s="19"/>
      <c r="G24" s="19"/>
      <c r="H24" s="19"/>
      <c r="I24" s="19"/>
      <c r="J24" s="21"/>
      <c r="L24" s="39"/>
      <c r="M24" s="40"/>
      <c r="N24" s="40"/>
      <c r="O24" s="55"/>
      <c r="P24" s="41"/>
    </row>
    <row r="25" spans="1:16" x14ac:dyDescent="0.25">
      <c r="A25" s="6" t="s">
        <v>33</v>
      </c>
      <c r="B25" s="6" t="s">
        <v>9</v>
      </c>
      <c r="C25" s="6" t="s">
        <v>31</v>
      </c>
      <c r="D25" s="7" t="s">
        <v>34</v>
      </c>
      <c r="E25" s="19">
        <v>9</v>
      </c>
      <c r="F25" s="19">
        <v>3386.44</v>
      </c>
      <c r="G25" s="19">
        <f>ROUND(F25*0.09,2)</f>
        <v>304.77999999999997</v>
      </c>
      <c r="H25" s="19">
        <f>ROUND(F25*0.06,2)</f>
        <v>203.19</v>
      </c>
      <c r="I25" s="19">
        <f t="shared" ref="I25" si="34">SUM(F25:H25)</f>
        <v>3894.41</v>
      </c>
      <c r="J25" s="20">
        <f t="shared" ref="J25" si="35">E25*I25</f>
        <v>35049.69</v>
      </c>
      <c r="L25" s="36"/>
      <c r="M25" s="37">
        <f t="shared" ref="M25" si="36">IFERROR(ROUND(L25*$M$1,2),)</f>
        <v>0</v>
      </c>
      <c r="N25" s="37">
        <f t="shared" ref="N25" si="37">IFERROR(ROUND(L25*$M$2,2),)</f>
        <v>0</v>
      </c>
      <c r="O25" s="54">
        <f t="shared" ref="O25" si="38">SUM(L25:N25)</f>
        <v>0</v>
      </c>
      <c r="P25" s="38">
        <f t="shared" ref="P25" si="39">E25*O25</f>
        <v>0</v>
      </c>
    </row>
    <row r="26" spans="1:16" ht="186.75" customHeight="1" x14ac:dyDescent="0.25">
      <c r="A26" s="8"/>
      <c r="B26" s="8"/>
      <c r="C26" s="8"/>
      <c r="D26" s="9" t="s">
        <v>35</v>
      </c>
      <c r="E26" s="19"/>
      <c r="F26" s="19"/>
      <c r="G26" s="19"/>
      <c r="H26" s="19"/>
      <c r="I26" s="19"/>
      <c r="J26" s="21"/>
      <c r="L26" s="39"/>
      <c r="M26" s="40"/>
      <c r="N26" s="40"/>
      <c r="O26" s="55"/>
      <c r="P26" s="41"/>
    </row>
    <row r="27" spans="1:16" x14ac:dyDescent="0.25">
      <c r="A27" s="6" t="s">
        <v>36</v>
      </c>
      <c r="B27" s="6" t="s">
        <v>9</v>
      </c>
      <c r="C27" s="6" t="s">
        <v>38</v>
      </c>
      <c r="D27" s="7" t="s">
        <v>37</v>
      </c>
      <c r="E27" s="19">
        <v>12</v>
      </c>
      <c r="F27" s="19">
        <v>296.63</v>
      </c>
      <c r="G27" s="19">
        <f>ROUND(F27*0.09,2)</f>
        <v>26.7</v>
      </c>
      <c r="H27" s="19">
        <f>ROUND(F27*0.06,2)</f>
        <v>17.8</v>
      </c>
      <c r="I27" s="19">
        <f t="shared" ref="I27" si="40">SUM(F27:H27)</f>
        <v>341.13</v>
      </c>
      <c r="J27" s="20">
        <f t="shared" ref="J27" si="41">E27*I27</f>
        <v>4093.56</v>
      </c>
      <c r="L27" s="36"/>
      <c r="M27" s="37">
        <f t="shared" ref="M27" si="42">IFERROR(ROUND(L27*$M$1,2),)</f>
        <v>0</v>
      </c>
      <c r="N27" s="37">
        <f t="shared" ref="N27" si="43">IFERROR(ROUND(L27*$M$2,2),)</f>
        <v>0</v>
      </c>
      <c r="O27" s="54">
        <f t="shared" ref="O27" si="44">SUM(L27:N27)</f>
        <v>0</v>
      </c>
      <c r="P27" s="38">
        <f t="shared" ref="P27" si="45">E27*O27</f>
        <v>0</v>
      </c>
    </row>
    <row r="28" spans="1:16" ht="56.25" x14ac:dyDescent="0.25">
      <c r="A28" s="8"/>
      <c r="B28" s="8"/>
      <c r="C28" s="8"/>
      <c r="D28" s="9" t="s">
        <v>39</v>
      </c>
      <c r="E28" s="19"/>
      <c r="F28" s="19"/>
      <c r="G28" s="19"/>
      <c r="H28" s="19"/>
      <c r="I28" s="19"/>
      <c r="J28" s="21"/>
      <c r="L28" s="39"/>
      <c r="M28" s="40"/>
      <c r="N28" s="40"/>
      <c r="O28" s="55"/>
      <c r="P28" s="41"/>
    </row>
    <row r="29" spans="1:16" x14ac:dyDescent="0.25">
      <c r="A29" s="6" t="s">
        <v>40</v>
      </c>
      <c r="B29" s="6" t="s">
        <v>9</v>
      </c>
      <c r="C29" s="6" t="s">
        <v>38</v>
      </c>
      <c r="D29" s="7" t="s">
        <v>41</v>
      </c>
      <c r="E29" s="19">
        <v>25</v>
      </c>
      <c r="F29" s="19">
        <v>220.87</v>
      </c>
      <c r="G29" s="19">
        <f>ROUND(F29*0.09,2)</f>
        <v>19.88</v>
      </c>
      <c r="H29" s="19">
        <f>ROUND(F29*0.06,2)</f>
        <v>13.25</v>
      </c>
      <c r="I29" s="19">
        <f t="shared" ref="I29" si="46">SUM(F29:H29)</f>
        <v>254</v>
      </c>
      <c r="J29" s="20">
        <f t="shared" ref="J29" si="47">E29*I29</f>
        <v>6350</v>
      </c>
      <c r="L29" s="36"/>
      <c r="M29" s="37">
        <f t="shared" ref="M29" si="48">IFERROR(ROUND(L29*$M$1,2),)</f>
        <v>0</v>
      </c>
      <c r="N29" s="37">
        <f t="shared" ref="N29" si="49">IFERROR(ROUND(L29*$M$2,2),)</f>
        <v>0</v>
      </c>
      <c r="O29" s="54">
        <f t="shared" ref="O29" si="50">SUM(L29:N29)</f>
        <v>0</v>
      </c>
      <c r="P29" s="38">
        <f t="shared" ref="P29" si="51">E29*O29</f>
        <v>0</v>
      </c>
    </row>
    <row r="30" spans="1:16" ht="90" x14ac:dyDescent="0.25">
      <c r="A30" s="8"/>
      <c r="B30" s="8"/>
      <c r="C30" s="8"/>
      <c r="D30" s="9" t="s">
        <v>42</v>
      </c>
      <c r="E30" s="19"/>
      <c r="F30" s="19"/>
      <c r="G30" s="19"/>
      <c r="H30" s="19"/>
      <c r="I30" s="19"/>
      <c r="J30" s="21"/>
      <c r="L30" s="39"/>
      <c r="M30" s="40"/>
      <c r="N30" s="40"/>
      <c r="O30" s="55"/>
      <c r="P30" s="41"/>
    </row>
    <row r="31" spans="1:16" x14ac:dyDescent="0.25">
      <c r="A31" s="6" t="s">
        <v>43</v>
      </c>
      <c r="B31" s="6" t="s">
        <v>9</v>
      </c>
      <c r="C31" s="6" t="s">
        <v>38</v>
      </c>
      <c r="D31" s="7" t="s">
        <v>44</v>
      </c>
      <c r="E31" s="19">
        <v>9</v>
      </c>
      <c r="F31" s="19">
        <v>393.78</v>
      </c>
      <c r="G31" s="19">
        <f>ROUND(F31*0.09,2)</f>
        <v>35.44</v>
      </c>
      <c r="H31" s="19">
        <f>ROUND(F31*0.06,2)</f>
        <v>23.63</v>
      </c>
      <c r="I31" s="19">
        <f t="shared" ref="I31" si="52">SUM(F31:H31)</f>
        <v>452.85</v>
      </c>
      <c r="J31" s="20">
        <f t="shared" ref="J31" si="53">E31*I31</f>
        <v>4075.65</v>
      </c>
      <c r="L31" s="36"/>
      <c r="M31" s="37">
        <f t="shared" ref="M31" si="54">IFERROR(ROUND(L31*$M$1,2),)</f>
        <v>0</v>
      </c>
      <c r="N31" s="37">
        <f t="shared" ref="N31" si="55">IFERROR(ROUND(L31*$M$2,2),)</f>
        <v>0</v>
      </c>
      <c r="O31" s="54">
        <f t="shared" ref="O31" si="56">SUM(L31:N31)</f>
        <v>0</v>
      </c>
      <c r="P31" s="38">
        <f t="shared" ref="P31" si="57">E31*O31</f>
        <v>0</v>
      </c>
    </row>
    <row r="32" spans="1:16" ht="45" x14ac:dyDescent="0.25">
      <c r="A32" s="8"/>
      <c r="B32" s="8"/>
      <c r="C32" s="8"/>
      <c r="D32" s="9" t="s">
        <v>45</v>
      </c>
      <c r="E32" s="19"/>
      <c r="F32" s="19"/>
      <c r="G32" s="19"/>
      <c r="H32" s="19"/>
      <c r="I32" s="19"/>
      <c r="J32" s="21"/>
      <c r="L32" s="39"/>
      <c r="M32" s="40"/>
      <c r="N32" s="40"/>
      <c r="O32" s="55"/>
      <c r="P32" s="41"/>
    </row>
    <row r="33" spans="1:16" x14ac:dyDescent="0.25">
      <c r="A33" s="6" t="s">
        <v>46</v>
      </c>
      <c r="B33" s="6" t="s">
        <v>9</v>
      </c>
      <c r="C33" s="6" t="s">
        <v>38</v>
      </c>
      <c r="D33" s="7" t="s">
        <v>47</v>
      </c>
      <c r="E33" s="19">
        <v>20</v>
      </c>
      <c r="F33" s="19">
        <v>120.66</v>
      </c>
      <c r="G33" s="19">
        <f>ROUND(F33*0.09,2)</f>
        <v>10.86</v>
      </c>
      <c r="H33" s="19">
        <f>ROUND(F33*0.06,2)</f>
        <v>7.24</v>
      </c>
      <c r="I33" s="19">
        <f t="shared" ref="I33" si="58">SUM(F33:H33)</f>
        <v>138.76</v>
      </c>
      <c r="J33" s="20">
        <f t="shared" ref="J33" si="59">E33*I33</f>
        <v>2775.2</v>
      </c>
      <c r="L33" s="36"/>
      <c r="M33" s="37">
        <f t="shared" ref="M33" si="60">IFERROR(ROUND(L33*$M$1,2),)</f>
        <v>0</v>
      </c>
      <c r="N33" s="37">
        <f t="shared" ref="N33" si="61">IFERROR(ROUND(L33*$M$2,2),)</f>
        <v>0</v>
      </c>
      <c r="O33" s="54">
        <f t="shared" ref="O33" si="62">SUM(L33:N33)</f>
        <v>0</v>
      </c>
      <c r="P33" s="38">
        <f t="shared" ref="P33" si="63">E33*O33</f>
        <v>0</v>
      </c>
    </row>
    <row r="34" spans="1:16" ht="78.75" x14ac:dyDescent="0.25">
      <c r="A34" s="8"/>
      <c r="B34" s="8"/>
      <c r="C34" s="8"/>
      <c r="D34" s="9" t="s">
        <v>48</v>
      </c>
      <c r="E34" s="19"/>
      <c r="F34" s="19"/>
      <c r="G34" s="19"/>
      <c r="H34" s="19"/>
      <c r="I34" s="19"/>
      <c r="J34" s="21"/>
      <c r="L34" s="39"/>
      <c r="M34" s="40"/>
      <c r="N34" s="40"/>
      <c r="O34" s="55"/>
      <c r="P34" s="41"/>
    </row>
    <row r="35" spans="1:16" x14ac:dyDescent="0.25">
      <c r="A35" s="6" t="s">
        <v>49</v>
      </c>
      <c r="B35" s="6" t="s">
        <v>9</v>
      </c>
      <c r="C35" s="6" t="s">
        <v>38</v>
      </c>
      <c r="D35" s="7" t="s">
        <v>50</v>
      </c>
      <c r="E35" s="19">
        <v>12</v>
      </c>
      <c r="F35" s="19">
        <v>156.25</v>
      </c>
      <c r="G35" s="19">
        <f>ROUND(F35*0.09,2)</f>
        <v>14.06</v>
      </c>
      <c r="H35" s="19">
        <f>ROUND(F35*0.06,2)</f>
        <v>9.3800000000000008</v>
      </c>
      <c r="I35" s="19">
        <f t="shared" ref="I35" si="64">SUM(F35:H35)</f>
        <v>179.69</v>
      </c>
      <c r="J35" s="20">
        <f t="shared" ref="J35" si="65">E35*I35</f>
        <v>2156.2800000000002</v>
      </c>
      <c r="L35" s="36"/>
      <c r="M35" s="37">
        <f t="shared" ref="M35" si="66">IFERROR(ROUND(L35*$M$1,2),)</f>
        <v>0</v>
      </c>
      <c r="N35" s="37">
        <f t="shared" ref="N35" si="67">IFERROR(ROUND(L35*$M$2,2),)</f>
        <v>0</v>
      </c>
      <c r="O35" s="54">
        <f t="shared" ref="O35" si="68">SUM(L35:N35)</f>
        <v>0</v>
      </c>
      <c r="P35" s="38">
        <f t="shared" ref="P35" si="69">E35*O35</f>
        <v>0</v>
      </c>
    </row>
    <row r="36" spans="1:16" ht="45" x14ac:dyDescent="0.25">
      <c r="A36" s="8"/>
      <c r="B36" s="8"/>
      <c r="C36" s="8"/>
      <c r="D36" s="9" t="s">
        <v>51</v>
      </c>
      <c r="E36" s="19"/>
      <c r="F36" s="19"/>
      <c r="G36" s="19"/>
      <c r="H36" s="19"/>
      <c r="I36" s="19"/>
      <c r="J36" s="21"/>
      <c r="L36" s="39"/>
      <c r="M36" s="40"/>
      <c r="N36" s="40"/>
      <c r="O36" s="55"/>
      <c r="P36" s="41"/>
    </row>
    <row r="37" spans="1:16" x14ac:dyDescent="0.25">
      <c r="A37" s="6" t="s">
        <v>52</v>
      </c>
      <c r="B37" s="6" t="s">
        <v>9</v>
      </c>
      <c r="C37" s="6" t="s">
        <v>38</v>
      </c>
      <c r="D37" s="7" t="s">
        <v>53</v>
      </c>
      <c r="E37" s="19">
        <v>5</v>
      </c>
      <c r="F37" s="19">
        <v>1600.44</v>
      </c>
      <c r="G37" s="19">
        <f>ROUND(F37*0.09,2)</f>
        <v>144.04</v>
      </c>
      <c r="H37" s="19">
        <f>ROUND(F37*0.06,2)</f>
        <v>96.03</v>
      </c>
      <c r="I37" s="19">
        <f t="shared" ref="I37" si="70">SUM(F37:H37)</f>
        <v>1840.51</v>
      </c>
      <c r="J37" s="20">
        <f t="shared" ref="J37" si="71">E37*I37</f>
        <v>9202.5499999999993</v>
      </c>
      <c r="L37" s="36"/>
      <c r="M37" s="37">
        <f t="shared" ref="M37" si="72">IFERROR(ROUND(L37*$M$1,2),)</f>
        <v>0</v>
      </c>
      <c r="N37" s="37">
        <f t="shared" ref="N37" si="73">IFERROR(ROUND(L37*$M$2,2),)</f>
        <v>0</v>
      </c>
      <c r="O37" s="54">
        <f t="shared" ref="O37" si="74">SUM(L37:N37)</f>
        <v>0</v>
      </c>
      <c r="P37" s="38">
        <f t="shared" ref="P37" si="75">E37*O37</f>
        <v>0</v>
      </c>
    </row>
    <row r="38" spans="1:16" ht="45" x14ac:dyDescent="0.25">
      <c r="A38" s="8"/>
      <c r="B38" s="8"/>
      <c r="C38" s="8"/>
      <c r="D38" s="9" t="s">
        <v>54</v>
      </c>
      <c r="E38" s="19"/>
      <c r="F38" s="19"/>
      <c r="G38" s="19"/>
      <c r="H38" s="19"/>
      <c r="I38" s="19"/>
      <c r="J38" s="21"/>
      <c r="L38" s="39"/>
      <c r="M38" s="40"/>
      <c r="N38" s="40"/>
      <c r="O38" s="55"/>
      <c r="P38" s="41"/>
    </row>
    <row r="39" spans="1:16" x14ac:dyDescent="0.25">
      <c r="A39" s="6" t="s">
        <v>55</v>
      </c>
      <c r="B39" s="6" t="s">
        <v>9</v>
      </c>
      <c r="C39" s="6" t="s">
        <v>38</v>
      </c>
      <c r="D39" s="7" t="s">
        <v>56</v>
      </c>
      <c r="E39" s="19">
        <v>6</v>
      </c>
      <c r="F39" s="19">
        <v>886.32</v>
      </c>
      <c r="G39" s="19">
        <f>ROUND(F39*0.09,2)</f>
        <v>79.77</v>
      </c>
      <c r="H39" s="19">
        <f>ROUND(F39*0.06,2)</f>
        <v>53.18</v>
      </c>
      <c r="I39" s="19">
        <f t="shared" ref="I39" si="76">SUM(F39:H39)</f>
        <v>1019.27</v>
      </c>
      <c r="J39" s="20">
        <f t="shared" ref="J39" si="77">E39*I39</f>
        <v>6115.62</v>
      </c>
      <c r="L39" s="36"/>
      <c r="M39" s="37">
        <f t="shared" ref="M39" si="78">IFERROR(ROUND(L39*$M$1,2),)</f>
        <v>0</v>
      </c>
      <c r="N39" s="37">
        <f t="shared" ref="N39" si="79">IFERROR(ROUND(L39*$M$2,2),)</f>
        <v>0</v>
      </c>
      <c r="O39" s="54">
        <f t="shared" ref="O39" si="80">SUM(L39:N39)</f>
        <v>0</v>
      </c>
      <c r="P39" s="38">
        <f t="shared" ref="P39" si="81">E39*O39</f>
        <v>0</v>
      </c>
    </row>
    <row r="40" spans="1:16" ht="45" x14ac:dyDescent="0.25">
      <c r="A40" s="8"/>
      <c r="B40" s="8"/>
      <c r="C40" s="8"/>
      <c r="D40" s="9" t="s">
        <v>57</v>
      </c>
      <c r="E40" s="19"/>
      <c r="F40" s="19"/>
      <c r="G40" s="19"/>
      <c r="H40" s="19"/>
      <c r="I40" s="19"/>
      <c r="J40" s="21"/>
      <c r="L40" s="39"/>
      <c r="M40" s="40"/>
      <c r="N40" s="40"/>
      <c r="O40" s="55"/>
      <c r="P40" s="41"/>
    </row>
    <row r="41" spans="1:16" x14ac:dyDescent="0.25">
      <c r="A41" s="6" t="s">
        <v>58</v>
      </c>
      <c r="B41" s="6" t="s">
        <v>9</v>
      </c>
      <c r="C41" s="6" t="s">
        <v>38</v>
      </c>
      <c r="D41" s="7" t="s">
        <v>59</v>
      </c>
      <c r="E41" s="19">
        <v>6</v>
      </c>
      <c r="F41" s="19">
        <v>416.66</v>
      </c>
      <c r="G41" s="19">
        <f>ROUND(F41*0.09,2)</f>
        <v>37.5</v>
      </c>
      <c r="H41" s="19">
        <f>ROUND(F41*0.06,2)</f>
        <v>25</v>
      </c>
      <c r="I41" s="19">
        <f t="shared" ref="I41" si="82">SUM(F41:H41)</f>
        <v>479.16</v>
      </c>
      <c r="J41" s="20">
        <f t="shared" ref="J41" si="83">E41*I41</f>
        <v>2874.96</v>
      </c>
      <c r="L41" s="36"/>
      <c r="M41" s="37">
        <f t="shared" ref="M41" si="84">IFERROR(ROUND(L41*$M$1,2),)</f>
        <v>0</v>
      </c>
      <c r="N41" s="37">
        <f t="shared" ref="N41" si="85">IFERROR(ROUND(L41*$M$2,2),)</f>
        <v>0</v>
      </c>
      <c r="O41" s="54">
        <f t="shared" ref="O41" si="86">SUM(L41:N41)</f>
        <v>0</v>
      </c>
      <c r="P41" s="38">
        <f t="shared" ref="P41" si="87">E41*O41</f>
        <v>0</v>
      </c>
    </row>
    <row r="42" spans="1:16" ht="67.5" x14ac:dyDescent="0.25">
      <c r="A42" s="8"/>
      <c r="B42" s="8"/>
      <c r="C42" s="8"/>
      <c r="D42" s="9" t="s">
        <v>60</v>
      </c>
      <c r="E42" s="19"/>
      <c r="F42" s="19"/>
      <c r="G42" s="19"/>
      <c r="H42" s="19"/>
      <c r="I42" s="19"/>
      <c r="J42" s="21"/>
      <c r="L42" s="39"/>
      <c r="M42" s="40"/>
      <c r="N42" s="40"/>
      <c r="O42" s="55"/>
      <c r="P42" s="41"/>
    </row>
    <row r="43" spans="1:16" x14ac:dyDescent="0.25">
      <c r="A43" s="6" t="s">
        <v>61</v>
      </c>
      <c r="B43" s="6" t="s">
        <v>9</v>
      </c>
      <c r="C43" s="6" t="s">
        <v>38</v>
      </c>
      <c r="D43" s="7" t="s">
        <v>62</v>
      </c>
      <c r="E43" s="19">
        <v>2</v>
      </c>
      <c r="F43" s="19">
        <v>3277.86</v>
      </c>
      <c r="G43" s="19">
        <f>ROUND(F43*0.09,2)</f>
        <v>295.01</v>
      </c>
      <c r="H43" s="19">
        <f>ROUND(F43*0.06,2)</f>
        <v>196.67</v>
      </c>
      <c r="I43" s="19">
        <f t="shared" ref="I43" si="88">SUM(F43:H43)</f>
        <v>3769.54</v>
      </c>
      <c r="J43" s="20">
        <f t="shared" ref="J43" si="89">E43*I43</f>
        <v>7539.08</v>
      </c>
      <c r="L43" s="36"/>
      <c r="M43" s="37">
        <f t="shared" ref="M43" si="90">IFERROR(ROUND(L43*$M$1,2),)</f>
        <v>0</v>
      </c>
      <c r="N43" s="37">
        <f t="shared" ref="N43" si="91">IFERROR(ROUND(L43*$M$2,2),)</f>
        <v>0</v>
      </c>
      <c r="O43" s="54">
        <f t="shared" ref="O43" si="92">SUM(L43:N43)</f>
        <v>0</v>
      </c>
      <c r="P43" s="38">
        <f t="shared" ref="P43" si="93">E43*O43</f>
        <v>0</v>
      </c>
    </row>
    <row r="44" spans="1:16" ht="56.25" x14ac:dyDescent="0.25">
      <c r="A44" s="8"/>
      <c r="B44" s="8"/>
      <c r="C44" s="8"/>
      <c r="D44" s="9" t="s">
        <v>63</v>
      </c>
      <c r="E44" s="19"/>
      <c r="F44" s="19"/>
      <c r="G44" s="19"/>
      <c r="H44" s="19"/>
      <c r="I44" s="19"/>
      <c r="J44" s="21"/>
      <c r="L44" s="39"/>
      <c r="M44" s="40"/>
      <c r="N44" s="40"/>
      <c r="O44" s="55"/>
      <c r="P44" s="41"/>
    </row>
    <row r="45" spans="1:16" ht="4.5" hidden="1" customHeight="1" x14ac:dyDescent="0.25">
      <c r="A45" s="8"/>
      <c r="B45" s="8"/>
      <c r="C45" s="8"/>
      <c r="D45" s="9"/>
      <c r="E45" s="22"/>
      <c r="F45" s="22"/>
      <c r="G45" s="22"/>
      <c r="H45" s="22"/>
      <c r="I45" s="22"/>
      <c r="J45" s="23">
        <v>121834.26</v>
      </c>
      <c r="L45" s="42"/>
      <c r="M45" s="43"/>
      <c r="N45" s="43"/>
      <c r="O45" s="56"/>
      <c r="P45" s="44"/>
    </row>
    <row r="46" spans="1:16" x14ac:dyDescent="0.25">
      <c r="A46" s="5" t="s">
        <v>64</v>
      </c>
      <c r="B46" s="5" t="s">
        <v>6</v>
      </c>
      <c r="C46" s="5" t="s">
        <v>0</v>
      </c>
      <c r="D46" s="25" t="s">
        <v>65</v>
      </c>
      <c r="E46" s="26"/>
      <c r="F46" s="26"/>
      <c r="G46" s="26"/>
      <c r="H46" s="26"/>
      <c r="I46" s="26"/>
      <c r="J46" s="27">
        <f>SUM(J47:J284)</f>
        <v>78959.41</v>
      </c>
      <c r="L46" s="45"/>
      <c r="M46" s="46"/>
      <c r="N46" s="46"/>
      <c r="O46" s="46"/>
      <c r="P46" s="47">
        <f>SUM(P47:P284)</f>
        <v>0</v>
      </c>
    </row>
    <row r="47" spans="1:16" x14ac:dyDescent="0.25">
      <c r="A47" s="6" t="s">
        <v>66</v>
      </c>
      <c r="B47" s="6" t="s">
        <v>9</v>
      </c>
      <c r="C47" s="6" t="s">
        <v>31</v>
      </c>
      <c r="D47" s="7" t="s">
        <v>67</v>
      </c>
      <c r="E47" s="19">
        <v>5</v>
      </c>
      <c r="F47" s="19">
        <v>3468.22</v>
      </c>
      <c r="G47" s="19">
        <f>ROUND(F47*0.09,2)</f>
        <v>312.14</v>
      </c>
      <c r="H47" s="19">
        <f>ROUND(F47*0.06,2)</f>
        <v>208.09</v>
      </c>
      <c r="I47" s="19">
        <f t="shared" ref="I47" si="94">SUM(F47:H47)</f>
        <v>3988.45</v>
      </c>
      <c r="J47" s="20">
        <f t="shared" ref="J47" si="95">E47*I47</f>
        <v>19942.25</v>
      </c>
      <c r="L47" s="36"/>
      <c r="M47" s="37">
        <f t="shared" ref="M47" si="96">IFERROR(ROUND(L47*$M$1,2),)</f>
        <v>0</v>
      </c>
      <c r="N47" s="37">
        <f t="shared" ref="N47" si="97">IFERROR(ROUND(L47*$M$2,2),)</f>
        <v>0</v>
      </c>
      <c r="O47" s="54">
        <f t="shared" ref="O47" si="98">SUM(L47:N47)</f>
        <v>0</v>
      </c>
      <c r="P47" s="38">
        <f t="shared" ref="P47" si="99">E47*O47</f>
        <v>0</v>
      </c>
    </row>
    <row r="48" spans="1:16" ht="56.25" x14ac:dyDescent="0.25">
      <c r="A48" s="8"/>
      <c r="B48" s="8"/>
      <c r="C48" s="8"/>
      <c r="D48" s="9" t="s">
        <v>68</v>
      </c>
      <c r="E48" s="19"/>
      <c r="F48" s="19"/>
      <c r="G48" s="19"/>
      <c r="H48" s="19"/>
      <c r="I48" s="19"/>
      <c r="J48" s="21"/>
      <c r="L48" s="39"/>
      <c r="M48" s="40"/>
      <c r="N48" s="40"/>
      <c r="O48" s="55"/>
      <c r="P48" s="41"/>
    </row>
    <row r="49" spans="1:16" x14ac:dyDescent="0.25">
      <c r="A49" s="6" t="s">
        <v>69</v>
      </c>
      <c r="B49" s="6" t="s">
        <v>9</v>
      </c>
      <c r="C49" s="6" t="s">
        <v>31</v>
      </c>
      <c r="D49" s="7" t="s">
        <v>70</v>
      </c>
      <c r="E49" s="19">
        <v>5</v>
      </c>
      <c r="F49" s="19">
        <v>5009.66</v>
      </c>
      <c r="G49" s="19">
        <f>ROUND(F49*0.09,2)</f>
        <v>450.87</v>
      </c>
      <c r="H49" s="19">
        <f>ROUND(F49*0.06,2)</f>
        <v>300.58</v>
      </c>
      <c r="I49" s="19">
        <f t="shared" ref="I49" si="100">SUM(F49:H49)</f>
        <v>5761.11</v>
      </c>
      <c r="J49" s="20">
        <f t="shared" ref="J49" si="101">E49*I49</f>
        <v>28805.55</v>
      </c>
      <c r="L49" s="36"/>
      <c r="M49" s="37">
        <f t="shared" ref="M49" si="102">IFERROR(ROUND(L49*$M$1,2),)</f>
        <v>0</v>
      </c>
      <c r="N49" s="37">
        <f t="shared" ref="N49" si="103">IFERROR(ROUND(L49*$M$2,2),)</f>
        <v>0</v>
      </c>
      <c r="O49" s="54">
        <f t="shared" ref="O49" si="104">SUM(L49:N49)</f>
        <v>0</v>
      </c>
      <c r="P49" s="38">
        <f t="shared" ref="P49" si="105">E49*O49</f>
        <v>0</v>
      </c>
    </row>
    <row r="50" spans="1:16" ht="56.25" x14ac:dyDescent="0.25">
      <c r="A50" s="8"/>
      <c r="B50" s="8"/>
      <c r="C50" s="8"/>
      <c r="D50" s="9" t="s">
        <v>71</v>
      </c>
      <c r="E50" s="19"/>
      <c r="F50" s="19"/>
      <c r="G50" s="19"/>
      <c r="H50" s="19"/>
      <c r="I50" s="19"/>
      <c r="J50" s="21"/>
      <c r="L50" s="39"/>
      <c r="M50" s="40"/>
      <c r="N50" s="40"/>
      <c r="O50" s="55"/>
      <c r="P50" s="41"/>
    </row>
    <row r="51" spans="1:16" x14ac:dyDescent="0.25">
      <c r="A51" s="6" t="s">
        <v>72</v>
      </c>
      <c r="B51" s="6" t="s">
        <v>9</v>
      </c>
      <c r="C51" s="6" t="s">
        <v>0</v>
      </c>
      <c r="D51" s="7" t="s">
        <v>73</v>
      </c>
      <c r="E51" s="19">
        <v>5</v>
      </c>
      <c r="F51" s="19">
        <v>1122.1600000000001</v>
      </c>
      <c r="G51" s="19">
        <f>ROUND(F51*0.09,2)</f>
        <v>100.99</v>
      </c>
      <c r="H51" s="19">
        <f>ROUND(F51*0.06,2)</f>
        <v>67.33</v>
      </c>
      <c r="I51" s="19">
        <f t="shared" ref="I51" si="106">SUM(F51:H51)</f>
        <v>1290.48</v>
      </c>
      <c r="J51" s="20">
        <f t="shared" ref="J51" si="107">E51*I51</f>
        <v>6452.4</v>
      </c>
      <c r="L51" s="36"/>
      <c r="M51" s="37">
        <f t="shared" ref="M51" si="108">IFERROR(ROUND(L51*$M$1,2),)</f>
        <v>0</v>
      </c>
      <c r="N51" s="37">
        <f t="shared" ref="N51" si="109">IFERROR(ROUND(L51*$M$2,2),)</f>
        <v>0</v>
      </c>
      <c r="O51" s="54">
        <f t="shared" ref="O51" si="110">SUM(L51:N51)</f>
        <v>0</v>
      </c>
      <c r="P51" s="38">
        <f t="shared" ref="P51" si="111">E51*O51</f>
        <v>0</v>
      </c>
    </row>
    <row r="52" spans="1:16" ht="60.75" customHeight="1" x14ac:dyDescent="0.25">
      <c r="A52" s="8"/>
      <c r="B52" s="8"/>
      <c r="C52" s="8"/>
      <c r="D52" s="9" t="s">
        <v>74</v>
      </c>
      <c r="E52" s="19"/>
      <c r="F52" s="19"/>
      <c r="G52" s="19"/>
      <c r="H52" s="19"/>
      <c r="I52" s="19"/>
      <c r="J52" s="21"/>
      <c r="L52" s="39"/>
      <c r="M52" s="40"/>
      <c r="N52" s="40"/>
      <c r="O52" s="55"/>
      <c r="P52" s="41"/>
    </row>
    <row r="53" spans="1:16" x14ac:dyDescent="0.25">
      <c r="A53" s="6" t="s">
        <v>75</v>
      </c>
      <c r="B53" s="6" t="s">
        <v>9</v>
      </c>
      <c r="C53" s="6" t="s">
        <v>0</v>
      </c>
      <c r="D53" s="7" t="s">
        <v>76</v>
      </c>
      <c r="E53" s="19">
        <v>6</v>
      </c>
      <c r="F53" s="19">
        <v>1286.33</v>
      </c>
      <c r="G53" s="19">
        <f>ROUND(F53*0.09,2)</f>
        <v>115.77</v>
      </c>
      <c r="H53" s="19">
        <f>ROUND(F53*0.06,2)</f>
        <v>77.180000000000007</v>
      </c>
      <c r="I53" s="19">
        <f t="shared" ref="I53" si="112">SUM(F53:H53)</f>
        <v>1479.28</v>
      </c>
      <c r="J53" s="20">
        <f t="shared" ref="J53" si="113">E53*I53</f>
        <v>8875.68</v>
      </c>
      <c r="L53" s="36"/>
      <c r="M53" s="37">
        <f t="shared" ref="M53" si="114">IFERROR(ROUND(L53*$M$1,2),)</f>
        <v>0</v>
      </c>
      <c r="N53" s="37">
        <f t="shared" ref="N53" si="115">IFERROR(ROUND(L53*$M$2,2),)</f>
        <v>0</v>
      </c>
      <c r="O53" s="54">
        <f t="shared" ref="O53" si="116">SUM(L53:N53)</f>
        <v>0</v>
      </c>
      <c r="P53" s="38">
        <f t="shared" ref="P53" si="117">E53*O53</f>
        <v>0</v>
      </c>
    </row>
    <row r="54" spans="1:16" ht="67.5" x14ac:dyDescent="0.25">
      <c r="A54" s="8"/>
      <c r="B54" s="8"/>
      <c r="C54" s="8"/>
      <c r="D54" s="9" t="s">
        <v>77</v>
      </c>
      <c r="E54" s="19"/>
      <c r="F54" s="19"/>
      <c r="G54" s="19"/>
      <c r="H54" s="19"/>
      <c r="I54" s="19"/>
      <c r="J54" s="21"/>
      <c r="L54" s="39"/>
      <c r="M54" s="40"/>
      <c r="N54" s="40"/>
      <c r="O54" s="55"/>
      <c r="P54" s="41"/>
    </row>
    <row r="55" spans="1:16" x14ac:dyDescent="0.25">
      <c r="A55" s="6" t="s">
        <v>78</v>
      </c>
      <c r="B55" s="6" t="s">
        <v>9</v>
      </c>
      <c r="C55" s="6" t="s">
        <v>0</v>
      </c>
      <c r="D55" s="7" t="s">
        <v>79</v>
      </c>
      <c r="E55" s="19">
        <v>6</v>
      </c>
      <c r="F55" s="19">
        <v>1633.92</v>
      </c>
      <c r="G55" s="19">
        <f>ROUND(F55*0.09,2)</f>
        <v>147.05000000000001</v>
      </c>
      <c r="H55" s="19">
        <f>ROUND(F55*0.06,2)</f>
        <v>98.04</v>
      </c>
      <c r="I55" s="19">
        <f t="shared" ref="I55" si="118">SUM(F55:H55)</f>
        <v>1879.01</v>
      </c>
      <c r="J55" s="20">
        <f t="shared" ref="J55" si="119">E55*I55</f>
        <v>11274.06</v>
      </c>
      <c r="L55" s="36"/>
      <c r="M55" s="37">
        <f t="shared" ref="M55" si="120">IFERROR(ROUND(L55*$M$1,2),)</f>
        <v>0</v>
      </c>
      <c r="N55" s="37">
        <f t="shared" ref="N55" si="121">IFERROR(ROUND(L55*$M$2,2),)</f>
        <v>0</v>
      </c>
      <c r="O55" s="54">
        <f t="shared" ref="O55" si="122">SUM(L55:N55)</f>
        <v>0</v>
      </c>
      <c r="P55" s="38">
        <f t="shared" ref="P55" si="123">E55*O55</f>
        <v>0</v>
      </c>
    </row>
    <row r="56" spans="1:16" ht="67.5" x14ac:dyDescent="0.25">
      <c r="A56" s="8"/>
      <c r="B56" s="8"/>
      <c r="C56" s="8"/>
      <c r="D56" s="9" t="s">
        <v>80</v>
      </c>
      <c r="E56" s="19"/>
      <c r="F56" s="19"/>
      <c r="G56" s="19"/>
      <c r="H56" s="19"/>
      <c r="I56" s="19"/>
      <c r="J56" s="21"/>
      <c r="L56" s="39"/>
      <c r="M56" s="40"/>
      <c r="N56" s="40"/>
      <c r="O56" s="55"/>
      <c r="P56" s="41"/>
    </row>
    <row r="57" spans="1:16" x14ac:dyDescent="0.25">
      <c r="A57" s="6" t="s">
        <v>81</v>
      </c>
      <c r="B57" s="6" t="s">
        <v>9</v>
      </c>
      <c r="C57" s="6" t="s">
        <v>83</v>
      </c>
      <c r="D57" s="7" t="s">
        <v>82</v>
      </c>
      <c r="E57" s="19">
        <v>1</v>
      </c>
      <c r="F57" s="19">
        <v>5.17</v>
      </c>
      <c r="G57" s="19">
        <f>ROUND(F57*0.09,2)</f>
        <v>0.47</v>
      </c>
      <c r="H57" s="19">
        <f>ROUND(F57*0.06,2)</f>
        <v>0.31</v>
      </c>
      <c r="I57" s="19">
        <f t="shared" ref="I57" si="124">SUM(F57:H57)</f>
        <v>5.95</v>
      </c>
      <c r="J57" s="20">
        <f t="shared" ref="J57" si="125">E57*I57</f>
        <v>5.95</v>
      </c>
      <c r="L57" s="36"/>
      <c r="M57" s="37">
        <f t="shared" ref="M57" si="126">IFERROR(ROUND(L57*$M$1,2),)</f>
        <v>0</v>
      </c>
      <c r="N57" s="37">
        <f t="shared" ref="N57" si="127">IFERROR(ROUND(L57*$M$2,2),)</f>
        <v>0</v>
      </c>
      <c r="O57" s="54">
        <f t="shared" ref="O57" si="128">SUM(L57:N57)</f>
        <v>0</v>
      </c>
      <c r="P57" s="38">
        <f t="shared" ref="P57" si="129">E57*O57</f>
        <v>0</v>
      </c>
    </row>
    <row r="58" spans="1:16" ht="105.75" customHeight="1" x14ac:dyDescent="0.25">
      <c r="A58" s="8"/>
      <c r="B58" s="8"/>
      <c r="C58" s="8"/>
      <c r="D58" s="9" t="s">
        <v>84</v>
      </c>
      <c r="E58" s="19"/>
      <c r="F58" s="19"/>
      <c r="G58" s="19"/>
      <c r="H58" s="19"/>
      <c r="I58" s="19"/>
      <c r="J58" s="21"/>
      <c r="L58" s="39"/>
      <c r="M58" s="40"/>
      <c r="N58" s="40"/>
      <c r="O58" s="55"/>
      <c r="P58" s="41"/>
    </row>
    <row r="59" spans="1:16" ht="22.5" x14ac:dyDescent="0.25">
      <c r="A59" s="6" t="s">
        <v>85</v>
      </c>
      <c r="B59" s="6" t="s">
        <v>9</v>
      </c>
      <c r="C59" s="6" t="s">
        <v>83</v>
      </c>
      <c r="D59" s="7" t="s">
        <v>86</v>
      </c>
      <c r="E59" s="19">
        <v>1</v>
      </c>
      <c r="F59" s="19">
        <v>6.52</v>
      </c>
      <c r="G59" s="19">
        <f>ROUND(F59*0.09,2)</f>
        <v>0.59</v>
      </c>
      <c r="H59" s="19">
        <f>ROUND(F59*0.06,2)</f>
        <v>0.39</v>
      </c>
      <c r="I59" s="19">
        <f t="shared" ref="I59" si="130">SUM(F59:H59)</f>
        <v>7.5</v>
      </c>
      <c r="J59" s="20">
        <f t="shared" ref="J59" si="131">E59*I59</f>
        <v>7.5</v>
      </c>
      <c r="L59" s="36"/>
      <c r="M59" s="37">
        <f t="shared" ref="M59" si="132">IFERROR(ROUND(L59*$M$1,2),)</f>
        <v>0</v>
      </c>
      <c r="N59" s="37">
        <f t="shared" ref="N59" si="133">IFERROR(ROUND(L59*$M$2,2),)</f>
        <v>0</v>
      </c>
      <c r="O59" s="54">
        <f t="shared" ref="O59" si="134">SUM(L59:N59)</f>
        <v>0</v>
      </c>
      <c r="P59" s="38">
        <f t="shared" ref="P59" si="135">E59*O59</f>
        <v>0</v>
      </c>
    </row>
    <row r="60" spans="1:16" ht="109.5" customHeight="1" x14ac:dyDescent="0.25">
      <c r="A60" s="8"/>
      <c r="B60" s="8"/>
      <c r="C60" s="8"/>
      <c r="D60" s="9" t="s">
        <v>87</v>
      </c>
      <c r="E60" s="19"/>
      <c r="F60" s="19"/>
      <c r="G60" s="19"/>
      <c r="H60" s="19"/>
      <c r="I60" s="19"/>
      <c r="J60" s="21"/>
      <c r="L60" s="39"/>
      <c r="M60" s="40"/>
      <c r="N60" s="40"/>
      <c r="O60" s="55"/>
      <c r="P60" s="41"/>
    </row>
    <row r="61" spans="1:16" x14ac:dyDescent="0.25">
      <c r="A61" s="6" t="s">
        <v>88</v>
      </c>
      <c r="B61" s="6" t="s">
        <v>9</v>
      </c>
      <c r="C61" s="6" t="s">
        <v>83</v>
      </c>
      <c r="D61" s="7" t="s">
        <v>89</v>
      </c>
      <c r="E61" s="19">
        <v>1</v>
      </c>
      <c r="F61" s="19">
        <v>13.77</v>
      </c>
      <c r="G61" s="19">
        <f>ROUND(F61*0.09,2)</f>
        <v>1.24</v>
      </c>
      <c r="H61" s="19">
        <f>ROUND(F61*0.06,2)</f>
        <v>0.83</v>
      </c>
      <c r="I61" s="19">
        <f t="shared" ref="I61" si="136">SUM(F61:H61)</f>
        <v>15.84</v>
      </c>
      <c r="J61" s="20">
        <f t="shared" ref="J61" si="137">E61*I61</f>
        <v>15.84</v>
      </c>
      <c r="L61" s="36"/>
      <c r="M61" s="37">
        <f t="shared" ref="M61" si="138">IFERROR(ROUND(L61*$M$1,2),)</f>
        <v>0</v>
      </c>
      <c r="N61" s="37">
        <f t="shared" ref="N61" si="139">IFERROR(ROUND(L61*$M$2,2),)</f>
        <v>0</v>
      </c>
      <c r="O61" s="54">
        <f t="shared" ref="O61" si="140">SUM(L61:N61)</f>
        <v>0</v>
      </c>
      <c r="P61" s="38">
        <f t="shared" ref="P61" si="141">E61*O61</f>
        <v>0</v>
      </c>
    </row>
    <row r="62" spans="1:16" ht="90" x14ac:dyDescent="0.25">
      <c r="A62" s="8"/>
      <c r="B62" s="8"/>
      <c r="C62" s="8"/>
      <c r="D62" s="9" t="s">
        <v>90</v>
      </c>
      <c r="E62" s="19"/>
      <c r="F62" s="19"/>
      <c r="G62" s="19"/>
      <c r="H62" s="19"/>
      <c r="I62" s="19"/>
      <c r="J62" s="21"/>
      <c r="L62" s="39"/>
      <c r="M62" s="40"/>
      <c r="N62" s="40"/>
      <c r="O62" s="55"/>
      <c r="P62" s="41"/>
    </row>
    <row r="63" spans="1:16" x14ac:dyDescent="0.25">
      <c r="A63" s="6" t="s">
        <v>91</v>
      </c>
      <c r="B63" s="6" t="s">
        <v>9</v>
      </c>
      <c r="C63" s="6" t="s">
        <v>83</v>
      </c>
      <c r="D63" s="7" t="s">
        <v>92</v>
      </c>
      <c r="E63" s="19">
        <v>1</v>
      </c>
      <c r="F63" s="19">
        <v>25.45</v>
      </c>
      <c r="G63" s="19">
        <f>ROUND(F63*0.09,2)</f>
        <v>2.29</v>
      </c>
      <c r="H63" s="19">
        <f>ROUND(F63*0.06,2)</f>
        <v>1.53</v>
      </c>
      <c r="I63" s="19">
        <f t="shared" ref="I63" si="142">SUM(F63:H63)</f>
        <v>29.27</v>
      </c>
      <c r="J63" s="20">
        <f t="shared" ref="J63" si="143">E63*I63</f>
        <v>29.27</v>
      </c>
      <c r="L63" s="36"/>
      <c r="M63" s="37">
        <f t="shared" ref="M63" si="144">IFERROR(ROUND(L63*$M$1,2),)</f>
        <v>0</v>
      </c>
      <c r="N63" s="37">
        <f t="shared" ref="N63" si="145">IFERROR(ROUND(L63*$M$2,2),)</f>
        <v>0</v>
      </c>
      <c r="O63" s="54">
        <f t="shared" ref="O63" si="146">SUM(L63:N63)</f>
        <v>0</v>
      </c>
      <c r="P63" s="38">
        <f t="shared" ref="P63" si="147">E63*O63</f>
        <v>0</v>
      </c>
    </row>
    <row r="64" spans="1:16" ht="72.75" customHeight="1" x14ac:dyDescent="0.25">
      <c r="A64" s="8"/>
      <c r="B64" s="8"/>
      <c r="C64" s="8"/>
      <c r="D64" s="9" t="s">
        <v>93</v>
      </c>
      <c r="E64" s="19"/>
      <c r="F64" s="19"/>
      <c r="G64" s="19"/>
      <c r="H64" s="19"/>
      <c r="I64" s="19"/>
      <c r="J64" s="21"/>
      <c r="L64" s="39"/>
      <c r="M64" s="40"/>
      <c r="N64" s="40"/>
      <c r="O64" s="55"/>
      <c r="P64" s="41"/>
    </row>
    <row r="65" spans="1:16" x14ac:dyDescent="0.25">
      <c r="A65" s="6" t="s">
        <v>94</v>
      </c>
      <c r="B65" s="6" t="s">
        <v>9</v>
      </c>
      <c r="C65" s="6" t="s">
        <v>83</v>
      </c>
      <c r="D65" s="7" t="s">
        <v>95</v>
      </c>
      <c r="E65" s="19">
        <v>1</v>
      </c>
      <c r="F65" s="19">
        <v>30.8</v>
      </c>
      <c r="G65" s="19">
        <f>ROUND(F65*0.09,2)</f>
        <v>2.77</v>
      </c>
      <c r="H65" s="19">
        <f>ROUND(F65*0.06,2)</f>
        <v>1.85</v>
      </c>
      <c r="I65" s="19">
        <f t="shared" ref="I65" si="148">SUM(F65:H65)</f>
        <v>35.42</v>
      </c>
      <c r="J65" s="20">
        <f t="shared" ref="J65" si="149">E65*I65</f>
        <v>35.42</v>
      </c>
      <c r="L65" s="36"/>
      <c r="M65" s="37">
        <f t="shared" ref="M65" si="150">IFERROR(ROUND(L65*$M$1,2),)</f>
        <v>0</v>
      </c>
      <c r="N65" s="37">
        <f t="shared" ref="N65" si="151">IFERROR(ROUND(L65*$M$2,2),)</f>
        <v>0</v>
      </c>
      <c r="O65" s="54">
        <f t="shared" ref="O65" si="152">SUM(L65:N65)</f>
        <v>0</v>
      </c>
      <c r="P65" s="38">
        <f t="shared" ref="P65" si="153">E65*O65</f>
        <v>0</v>
      </c>
    </row>
    <row r="66" spans="1:16" ht="72.75" customHeight="1" x14ac:dyDescent="0.25">
      <c r="A66" s="8"/>
      <c r="B66" s="8"/>
      <c r="C66" s="8"/>
      <c r="D66" s="9" t="s">
        <v>96</v>
      </c>
      <c r="E66" s="19"/>
      <c r="F66" s="19"/>
      <c r="G66" s="19"/>
      <c r="H66" s="19"/>
      <c r="I66" s="19"/>
      <c r="J66" s="21"/>
      <c r="L66" s="39"/>
      <c r="M66" s="40"/>
      <c r="N66" s="40"/>
      <c r="O66" s="55"/>
      <c r="P66" s="41"/>
    </row>
    <row r="67" spans="1:16" x14ac:dyDescent="0.25">
      <c r="A67" s="6" t="s">
        <v>97</v>
      </c>
      <c r="B67" s="6" t="s">
        <v>9</v>
      </c>
      <c r="C67" s="6" t="s">
        <v>83</v>
      </c>
      <c r="D67" s="7" t="s">
        <v>98</v>
      </c>
      <c r="E67" s="19">
        <v>1</v>
      </c>
      <c r="F67" s="19">
        <v>28.17</v>
      </c>
      <c r="G67" s="19">
        <f>ROUND(F67*0.09,2)</f>
        <v>2.54</v>
      </c>
      <c r="H67" s="19">
        <f>ROUND(F67*0.06,2)</f>
        <v>1.69</v>
      </c>
      <c r="I67" s="19">
        <f t="shared" ref="I67" si="154">SUM(F67:H67)</f>
        <v>32.4</v>
      </c>
      <c r="J67" s="20">
        <f t="shared" ref="J67" si="155">E67*I67</f>
        <v>32.4</v>
      </c>
      <c r="L67" s="36"/>
      <c r="M67" s="37">
        <f t="shared" ref="M67" si="156">IFERROR(ROUND(L67*$M$1,2),)</f>
        <v>0</v>
      </c>
      <c r="N67" s="37">
        <f t="shared" ref="N67" si="157">IFERROR(ROUND(L67*$M$2,2),)</f>
        <v>0</v>
      </c>
      <c r="O67" s="54">
        <f t="shared" ref="O67" si="158">SUM(L67:N67)</f>
        <v>0</v>
      </c>
      <c r="P67" s="38">
        <f t="shared" ref="P67" si="159">E67*O67</f>
        <v>0</v>
      </c>
    </row>
    <row r="68" spans="1:16" ht="107.25" customHeight="1" x14ac:dyDescent="0.25">
      <c r="A68" s="8"/>
      <c r="B68" s="8"/>
      <c r="C68" s="8"/>
      <c r="D68" s="9" t="s">
        <v>99</v>
      </c>
      <c r="E68" s="19"/>
      <c r="F68" s="19"/>
      <c r="G68" s="19"/>
      <c r="H68" s="19"/>
      <c r="I68" s="19"/>
      <c r="J68" s="21"/>
      <c r="L68" s="39"/>
      <c r="M68" s="40"/>
      <c r="N68" s="40"/>
      <c r="O68" s="55"/>
      <c r="P68" s="41"/>
    </row>
    <row r="69" spans="1:16" x14ac:dyDescent="0.25">
      <c r="A69" s="6" t="s">
        <v>100</v>
      </c>
      <c r="B69" s="6" t="s">
        <v>9</v>
      </c>
      <c r="C69" s="6" t="s">
        <v>83</v>
      </c>
      <c r="D69" s="7" t="s">
        <v>101</v>
      </c>
      <c r="E69" s="19">
        <v>1</v>
      </c>
      <c r="F69" s="19">
        <v>31.42</v>
      </c>
      <c r="G69" s="19">
        <f>ROUND(F69*0.09,2)</f>
        <v>2.83</v>
      </c>
      <c r="H69" s="19">
        <f>ROUND(F69*0.06,2)</f>
        <v>1.89</v>
      </c>
      <c r="I69" s="19">
        <f t="shared" ref="I69" si="160">SUM(F69:H69)</f>
        <v>36.14</v>
      </c>
      <c r="J69" s="20">
        <f t="shared" ref="J69" si="161">E69*I69</f>
        <v>36.14</v>
      </c>
      <c r="L69" s="36"/>
      <c r="M69" s="37">
        <f t="shared" ref="M69" si="162">IFERROR(ROUND(L69*$M$1,2),)</f>
        <v>0</v>
      </c>
      <c r="N69" s="37">
        <f t="shared" ref="N69" si="163">IFERROR(ROUND(L69*$M$2,2),)</f>
        <v>0</v>
      </c>
      <c r="O69" s="54">
        <f t="shared" ref="O69" si="164">SUM(L69:N69)</f>
        <v>0</v>
      </c>
      <c r="P69" s="38">
        <f t="shared" ref="P69" si="165">E69*O69</f>
        <v>0</v>
      </c>
    </row>
    <row r="70" spans="1:16" ht="108.75" customHeight="1" x14ac:dyDescent="0.25">
      <c r="A70" s="8"/>
      <c r="B70" s="8"/>
      <c r="C70" s="8"/>
      <c r="D70" s="9" t="s">
        <v>102</v>
      </c>
      <c r="E70" s="19"/>
      <c r="F70" s="19"/>
      <c r="G70" s="19"/>
      <c r="H70" s="19"/>
      <c r="I70" s="19"/>
      <c r="J70" s="21"/>
      <c r="L70" s="39"/>
      <c r="M70" s="40"/>
      <c r="N70" s="40"/>
      <c r="O70" s="55"/>
      <c r="P70" s="41"/>
    </row>
    <row r="71" spans="1:16" x14ac:dyDescent="0.25">
      <c r="A71" s="6" t="s">
        <v>103</v>
      </c>
      <c r="B71" s="6" t="s">
        <v>9</v>
      </c>
      <c r="C71" s="6" t="s">
        <v>83</v>
      </c>
      <c r="D71" s="7" t="s">
        <v>104</v>
      </c>
      <c r="E71" s="19">
        <v>1</v>
      </c>
      <c r="F71" s="19">
        <v>35.04</v>
      </c>
      <c r="G71" s="19">
        <f>ROUND(F71*0.09,2)</f>
        <v>3.15</v>
      </c>
      <c r="H71" s="19">
        <f>ROUND(F71*0.06,2)</f>
        <v>2.1</v>
      </c>
      <c r="I71" s="19">
        <f t="shared" ref="I71" si="166">SUM(F71:H71)</f>
        <v>40.29</v>
      </c>
      <c r="J71" s="20">
        <f t="shared" ref="J71" si="167">E71*I71</f>
        <v>40.29</v>
      </c>
      <c r="L71" s="36"/>
      <c r="M71" s="37">
        <f t="shared" ref="M71" si="168">IFERROR(ROUND(L71*$M$1,2),)</f>
        <v>0</v>
      </c>
      <c r="N71" s="37">
        <f t="shared" ref="N71" si="169">IFERROR(ROUND(L71*$M$2,2),)</f>
        <v>0</v>
      </c>
      <c r="O71" s="54">
        <f t="shared" ref="O71" si="170">SUM(L71:N71)</f>
        <v>0</v>
      </c>
      <c r="P71" s="38">
        <f t="shared" ref="P71" si="171">E71*O71</f>
        <v>0</v>
      </c>
    </row>
    <row r="72" spans="1:16" ht="108.75" customHeight="1" x14ac:dyDescent="0.25">
      <c r="A72" s="8"/>
      <c r="B72" s="8"/>
      <c r="C72" s="8"/>
      <c r="D72" s="9" t="s">
        <v>105</v>
      </c>
      <c r="E72" s="19"/>
      <c r="F72" s="19"/>
      <c r="G72" s="19"/>
      <c r="H72" s="19"/>
      <c r="I72" s="19"/>
      <c r="J72" s="21"/>
      <c r="L72" s="39"/>
      <c r="M72" s="40"/>
      <c r="N72" s="40"/>
      <c r="O72" s="55"/>
      <c r="P72" s="41"/>
    </row>
    <row r="73" spans="1:16" ht="22.5" x14ac:dyDescent="0.25">
      <c r="A73" s="6" t="s">
        <v>106</v>
      </c>
      <c r="B73" s="6" t="s">
        <v>9</v>
      </c>
      <c r="C73" s="6" t="s">
        <v>83</v>
      </c>
      <c r="D73" s="7" t="s">
        <v>107</v>
      </c>
      <c r="E73" s="19">
        <v>1</v>
      </c>
      <c r="F73" s="19">
        <v>29.56</v>
      </c>
      <c r="G73" s="19">
        <f>ROUND(F73*0.09,2)</f>
        <v>2.66</v>
      </c>
      <c r="H73" s="19">
        <f>ROUND(F73*0.06,2)</f>
        <v>1.77</v>
      </c>
      <c r="I73" s="19">
        <f t="shared" ref="I73" si="172">SUM(F73:H73)</f>
        <v>33.99</v>
      </c>
      <c r="J73" s="20">
        <f t="shared" ref="J73" si="173">E73*I73</f>
        <v>33.99</v>
      </c>
      <c r="L73" s="36"/>
      <c r="M73" s="37">
        <f t="shared" ref="M73" si="174">IFERROR(ROUND(L73*$M$1,2),)</f>
        <v>0</v>
      </c>
      <c r="N73" s="37">
        <f t="shared" ref="N73" si="175">IFERROR(ROUND(L73*$M$2,2),)</f>
        <v>0</v>
      </c>
      <c r="O73" s="54">
        <f t="shared" ref="O73" si="176">SUM(L73:N73)</f>
        <v>0</v>
      </c>
      <c r="P73" s="38">
        <f t="shared" ref="P73" si="177">E73*O73</f>
        <v>0</v>
      </c>
    </row>
    <row r="74" spans="1:16" ht="121.5" customHeight="1" x14ac:dyDescent="0.25">
      <c r="A74" s="8"/>
      <c r="B74" s="8"/>
      <c r="C74" s="8"/>
      <c r="D74" s="9" t="s">
        <v>108</v>
      </c>
      <c r="E74" s="19"/>
      <c r="F74" s="19"/>
      <c r="G74" s="19"/>
      <c r="H74" s="19"/>
      <c r="I74" s="19"/>
      <c r="J74" s="21"/>
      <c r="L74" s="39"/>
      <c r="M74" s="40"/>
      <c r="N74" s="40"/>
      <c r="O74" s="55"/>
      <c r="P74" s="41"/>
    </row>
    <row r="75" spans="1:16" x14ac:dyDescent="0.25">
      <c r="A75" s="6" t="s">
        <v>109</v>
      </c>
      <c r="B75" s="6" t="s">
        <v>9</v>
      </c>
      <c r="C75" s="6" t="s">
        <v>83</v>
      </c>
      <c r="D75" s="7" t="s">
        <v>110</v>
      </c>
      <c r="E75" s="19">
        <v>1</v>
      </c>
      <c r="F75" s="19">
        <v>12.66</v>
      </c>
      <c r="G75" s="19">
        <f>ROUND(F75*0.09,2)</f>
        <v>1.1399999999999999</v>
      </c>
      <c r="H75" s="19">
        <f>ROUND(F75*0.06,2)</f>
        <v>0.76</v>
      </c>
      <c r="I75" s="19">
        <f t="shared" ref="I75" si="178">SUM(F75:H75)</f>
        <v>14.56</v>
      </c>
      <c r="J75" s="20">
        <f t="shared" ref="J75" si="179">E75*I75</f>
        <v>14.56</v>
      </c>
      <c r="L75" s="36"/>
      <c r="M75" s="37">
        <f t="shared" ref="M75" si="180">IFERROR(ROUND(L75*$M$1,2),)</f>
        <v>0</v>
      </c>
      <c r="N75" s="37">
        <f t="shared" ref="N75" si="181">IFERROR(ROUND(L75*$M$2,2),)</f>
        <v>0</v>
      </c>
      <c r="O75" s="54">
        <f t="shared" ref="O75" si="182">SUM(L75:N75)</f>
        <v>0</v>
      </c>
      <c r="P75" s="38">
        <f t="shared" ref="P75" si="183">E75*O75</f>
        <v>0</v>
      </c>
    </row>
    <row r="76" spans="1:16" ht="109.5" customHeight="1" x14ac:dyDescent="0.25">
      <c r="A76" s="8"/>
      <c r="B76" s="8"/>
      <c r="C76" s="8"/>
      <c r="D76" s="9" t="s">
        <v>111</v>
      </c>
      <c r="E76" s="19"/>
      <c r="F76" s="19"/>
      <c r="G76" s="19"/>
      <c r="H76" s="19"/>
      <c r="I76" s="19"/>
      <c r="J76" s="21"/>
      <c r="L76" s="39"/>
      <c r="M76" s="40"/>
      <c r="N76" s="40"/>
      <c r="O76" s="55"/>
      <c r="P76" s="41"/>
    </row>
    <row r="77" spans="1:16" x14ac:dyDescent="0.25">
      <c r="A77" s="6" t="s">
        <v>112</v>
      </c>
      <c r="B77" s="6" t="s">
        <v>9</v>
      </c>
      <c r="C77" s="6" t="s">
        <v>31</v>
      </c>
      <c r="D77" s="7" t="s">
        <v>113</v>
      </c>
      <c r="E77" s="19">
        <v>1</v>
      </c>
      <c r="F77" s="19">
        <v>60.07</v>
      </c>
      <c r="G77" s="19">
        <f>ROUND(F77*0.09,2)</f>
        <v>5.41</v>
      </c>
      <c r="H77" s="19">
        <f>ROUND(F77*0.06,2)</f>
        <v>3.6</v>
      </c>
      <c r="I77" s="19">
        <f t="shared" ref="I77" si="184">SUM(F77:H77)</f>
        <v>69.08</v>
      </c>
      <c r="J77" s="20">
        <f t="shared" ref="J77" si="185">E77*I77</f>
        <v>69.08</v>
      </c>
      <c r="L77" s="36"/>
      <c r="M77" s="37">
        <f t="shared" ref="M77" si="186">IFERROR(ROUND(L77*$M$1,2),)</f>
        <v>0</v>
      </c>
      <c r="N77" s="37">
        <f t="shared" ref="N77" si="187">IFERROR(ROUND(L77*$M$2,2),)</f>
        <v>0</v>
      </c>
      <c r="O77" s="54">
        <f t="shared" ref="O77" si="188">SUM(L77:N77)</f>
        <v>0</v>
      </c>
      <c r="P77" s="38">
        <f t="shared" ref="P77" si="189">E77*O77</f>
        <v>0</v>
      </c>
    </row>
    <row r="78" spans="1:16" ht="90" x14ac:dyDescent="0.25">
      <c r="A78" s="8"/>
      <c r="B78" s="8"/>
      <c r="C78" s="8"/>
      <c r="D78" s="9" t="s">
        <v>114</v>
      </c>
      <c r="E78" s="19"/>
      <c r="F78" s="19"/>
      <c r="G78" s="19"/>
      <c r="H78" s="19"/>
      <c r="I78" s="19"/>
      <c r="J78" s="21"/>
      <c r="L78" s="39"/>
      <c r="M78" s="40"/>
      <c r="N78" s="40"/>
      <c r="O78" s="55"/>
      <c r="P78" s="41"/>
    </row>
    <row r="79" spans="1:16" x14ac:dyDescent="0.25">
      <c r="A79" s="6" t="s">
        <v>115</v>
      </c>
      <c r="B79" s="6" t="s">
        <v>9</v>
      </c>
      <c r="C79" s="6" t="s">
        <v>31</v>
      </c>
      <c r="D79" s="7" t="s">
        <v>116</v>
      </c>
      <c r="E79" s="19">
        <v>1</v>
      </c>
      <c r="F79" s="19">
        <v>69.97</v>
      </c>
      <c r="G79" s="19">
        <f>ROUND(F79*0.09,2)</f>
        <v>6.3</v>
      </c>
      <c r="H79" s="19">
        <f>ROUND(F79*0.06,2)</f>
        <v>4.2</v>
      </c>
      <c r="I79" s="19">
        <f t="shared" ref="I79" si="190">SUM(F79:H79)</f>
        <v>80.47</v>
      </c>
      <c r="J79" s="20">
        <f t="shared" ref="J79" si="191">E79*I79</f>
        <v>80.47</v>
      </c>
      <c r="L79" s="36"/>
      <c r="M79" s="37">
        <f t="shared" ref="M79" si="192">IFERROR(ROUND(L79*$M$1,2),)</f>
        <v>0</v>
      </c>
      <c r="N79" s="37">
        <f t="shared" ref="N79" si="193">IFERROR(ROUND(L79*$M$2,2),)</f>
        <v>0</v>
      </c>
      <c r="O79" s="54">
        <f t="shared" ref="O79" si="194">SUM(L79:N79)</f>
        <v>0</v>
      </c>
      <c r="P79" s="38">
        <f t="shared" ref="P79" si="195">E79*O79</f>
        <v>0</v>
      </c>
    </row>
    <row r="80" spans="1:16" ht="90" x14ac:dyDescent="0.25">
      <c r="A80" s="8"/>
      <c r="B80" s="8"/>
      <c r="C80" s="8"/>
      <c r="D80" s="9" t="s">
        <v>117</v>
      </c>
      <c r="E80" s="19"/>
      <c r="F80" s="19"/>
      <c r="G80" s="19"/>
      <c r="H80" s="19"/>
      <c r="I80" s="19"/>
      <c r="J80" s="21"/>
      <c r="L80" s="39"/>
      <c r="M80" s="40"/>
      <c r="N80" s="40"/>
      <c r="O80" s="55"/>
      <c r="P80" s="41"/>
    </row>
    <row r="81" spans="1:16" x14ac:dyDescent="0.25">
      <c r="A81" s="6" t="s">
        <v>118</v>
      </c>
      <c r="B81" s="6" t="s">
        <v>9</v>
      </c>
      <c r="C81" s="6" t="s">
        <v>31</v>
      </c>
      <c r="D81" s="7" t="s">
        <v>119</v>
      </c>
      <c r="E81" s="19">
        <v>1</v>
      </c>
      <c r="F81" s="19">
        <v>73.19</v>
      </c>
      <c r="G81" s="19">
        <f>ROUND(F81*0.09,2)</f>
        <v>6.59</v>
      </c>
      <c r="H81" s="19">
        <f>ROUND(F81*0.06,2)</f>
        <v>4.3899999999999997</v>
      </c>
      <c r="I81" s="19">
        <f t="shared" ref="I81" si="196">SUM(F81:H81)</f>
        <v>84.17</v>
      </c>
      <c r="J81" s="20">
        <f t="shared" ref="J81" si="197">E81*I81</f>
        <v>84.17</v>
      </c>
      <c r="L81" s="36"/>
      <c r="M81" s="37">
        <f t="shared" ref="M81" si="198">IFERROR(ROUND(L81*$M$1,2),)</f>
        <v>0</v>
      </c>
      <c r="N81" s="37">
        <f t="shared" ref="N81" si="199">IFERROR(ROUND(L81*$M$2,2),)</f>
        <v>0</v>
      </c>
      <c r="O81" s="54">
        <f t="shared" ref="O81" si="200">SUM(L81:N81)</f>
        <v>0</v>
      </c>
      <c r="P81" s="38">
        <f t="shared" ref="P81" si="201">E81*O81</f>
        <v>0</v>
      </c>
    </row>
    <row r="82" spans="1:16" ht="90" x14ac:dyDescent="0.25">
      <c r="A82" s="8"/>
      <c r="B82" s="8"/>
      <c r="C82" s="8"/>
      <c r="D82" s="9" t="s">
        <v>117</v>
      </c>
      <c r="E82" s="19"/>
      <c r="F82" s="19"/>
      <c r="G82" s="19"/>
      <c r="H82" s="19"/>
      <c r="I82" s="19"/>
      <c r="J82" s="21"/>
      <c r="L82" s="39"/>
      <c r="M82" s="40"/>
      <c r="N82" s="40"/>
      <c r="O82" s="55"/>
      <c r="P82" s="41"/>
    </row>
    <row r="83" spans="1:16" x14ac:dyDescent="0.25">
      <c r="A83" s="6" t="s">
        <v>120</v>
      </c>
      <c r="B83" s="6" t="s">
        <v>9</v>
      </c>
      <c r="C83" s="6" t="s">
        <v>31</v>
      </c>
      <c r="D83" s="7" t="s">
        <v>121</v>
      </c>
      <c r="E83" s="19">
        <v>1</v>
      </c>
      <c r="F83" s="19">
        <v>67.23</v>
      </c>
      <c r="G83" s="19">
        <f>ROUND(F83*0.09,2)</f>
        <v>6.05</v>
      </c>
      <c r="H83" s="19">
        <f>ROUND(F83*0.06,2)</f>
        <v>4.03</v>
      </c>
      <c r="I83" s="19">
        <f t="shared" ref="I83" si="202">SUM(F83:H83)</f>
        <v>77.31</v>
      </c>
      <c r="J83" s="20">
        <f t="shared" ref="J83" si="203">E83*I83</f>
        <v>77.31</v>
      </c>
      <c r="L83" s="36"/>
      <c r="M83" s="37">
        <f t="shared" ref="M83" si="204">IFERROR(ROUND(L83*$M$1,2),)</f>
        <v>0</v>
      </c>
      <c r="N83" s="37">
        <f t="shared" ref="N83" si="205">IFERROR(ROUND(L83*$M$2,2),)</f>
        <v>0</v>
      </c>
      <c r="O83" s="54">
        <f t="shared" ref="O83" si="206">SUM(L83:N83)</f>
        <v>0</v>
      </c>
      <c r="P83" s="38">
        <f t="shared" ref="P83" si="207">E83*O83</f>
        <v>0</v>
      </c>
    </row>
    <row r="84" spans="1:16" ht="90" x14ac:dyDescent="0.25">
      <c r="A84" s="8"/>
      <c r="B84" s="8"/>
      <c r="C84" s="8"/>
      <c r="D84" s="9" t="s">
        <v>117</v>
      </c>
      <c r="E84" s="19"/>
      <c r="F84" s="19"/>
      <c r="G84" s="19"/>
      <c r="H84" s="19"/>
      <c r="I84" s="19"/>
      <c r="J84" s="21"/>
      <c r="L84" s="39"/>
      <c r="M84" s="40"/>
      <c r="N84" s="40"/>
      <c r="O84" s="55"/>
      <c r="P84" s="41"/>
    </row>
    <row r="85" spans="1:16" x14ac:dyDescent="0.25">
      <c r="A85" s="6" t="s">
        <v>122</v>
      </c>
      <c r="B85" s="6" t="s">
        <v>9</v>
      </c>
      <c r="C85" s="6" t="s">
        <v>31</v>
      </c>
      <c r="D85" s="7" t="s">
        <v>123</v>
      </c>
      <c r="E85" s="19">
        <v>1</v>
      </c>
      <c r="F85" s="19">
        <v>78.67</v>
      </c>
      <c r="G85" s="19">
        <f>ROUND(F85*0.09,2)</f>
        <v>7.08</v>
      </c>
      <c r="H85" s="19">
        <f>ROUND(F85*0.06,2)</f>
        <v>4.72</v>
      </c>
      <c r="I85" s="19">
        <f t="shared" ref="I85" si="208">SUM(F85:H85)</f>
        <v>90.47</v>
      </c>
      <c r="J85" s="20">
        <f t="shared" ref="J85" si="209">E85*I85</f>
        <v>90.47</v>
      </c>
      <c r="L85" s="36"/>
      <c r="M85" s="37">
        <f t="shared" ref="M85" si="210">IFERROR(ROUND(L85*$M$1,2),)</f>
        <v>0</v>
      </c>
      <c r="N85" s="37">
        <f t="shared" ref="N85" si="211">IFERROR(ROUND(L85*$M$2,2),)</f>
        <v>0</v>
      </c>
      <c r="O85" s="54">
        <f t="shared" ref="O85" si="212">SUM(L85:N85)</f>
        <v>0</v>
      </c>
      <c r="P85" s="38">
        <f t="shared" ref="P85" si="213">E85*O85</f>
        <v>0</v>
      </c>
    </row>
    <row r="86" spans="1:16" ht="90" x14ac:dyDescent="0.25">
      <c r="A86" s="8"/>
      <c r="B86" s="8"/>
      <c r="C86" s="8"/>
      <c r="D86" s="9" t="s">
        <v>117</v>
      </c>
      <c r="E86" s="19"/>
      <c r="F86" s="19"/>
      <c r="G86" s="19"/>
      <c r="H86" s="19"/>
      <c r="I86" s="19"/>
      <c r="J86" s="21"/>
      <c r="L86" s="39"/>
      <c r="M86" s="40"/>
      <c r="N86" s="40"/>
      <c r="O86" s="55"/>
      <c r="P86" s="41"/>
    </row>
    <row r="87" spans="1:16" x14ac:dyDescent="0.25">
      <c r="A87" s="6" t="s">
        <v>124</v>
      </c>
      <c r="B87" s="6" t="s">
        <v>9</v>
      </c>
      <c r="C87" s="6" t="s">
        <v>31</v>
      </c>
      <c r="D87" s="7" t="s">
        <v>125</v>
      </c>
      <c r="E87" s="19">
        <v>1</v>
      </c>
      <c r="F87" s="19">
        <v>87.75</v>
      </c>
      <c r="G87" s="19">
        <f>ROUND(F87*0.09,2)</f>
        <v>7.9</v>
      </c>
      <c r="H87" s="19">
        <f>ROUND(F87*0.06,2)</f>
        <v>5.27</v>
      </c>
      <c r="I87" s="19">
        <f t="shared" ref="I87" si="214">SUM(F87:H87)</f>
        <v>100.92</v>
      </c>
      <c r="J87" s="20">
        <f t="shared" ref="J87" si="215">E87*I87</f>
        <v>100.92</v>
      </c>
      <c r="L87" s="36"/>
      <c r="M87" s="37">
        <f t="shared" ref="M87" si="216">IFERROR(ROUND(L87*$M$1,2),)</f>
        <v>0</v>
      </c>
      <c r="N87" s="37">
        <f t="shared" ref="N87" si="217">IFERROR(ROUND(L87*$M$2,2),)</f>
        <v>0</v>
      </c>
      <c r="O87" s="54">
        <f t="shared" ref="O87" si="218">SUM(L87:N87)</f>
        <v>0</v>
      </c>
      <c r="P87" s="38">
        <f t="shared" ref="P87" si="219">E87*O87</f>
        <v>0</v>
      </c>
    </row>
    <row r="88" spans="1:16" ht="90" x14ac:dyDescent="0.25">
      <c r="A88" s="8"/>
      <c r="B88" s="8"/>
      <c r="C88" s="8"/>
      <c r="D88" s="9" t="s">
        <v>117</v>
      </c>
      <c r="E88" s="19"/>
      <c r="F88" s="19"/>
      <c r="G88" s="19"/>
      <c r="H88" s="19"/>
      <c r="I88" s="19"/>
      <c r="J88" s="21"/>
      <c r="L88" s="39"/>
      <c r="M88" s="40"/>
      <c r="N88" s="40"/>
      <c r="O88" s="55"/>
      <c r="P88" s="41"/>
    </row>
    <row r="89" spans="1:16" x14ac:dyDescent="0.25">
      <c r="A89" s="6" t="s">
        <v>126</v>
      </c>
      <c r="B89" s="6" t="s">
        <v>9</v>
      </c>
      <c r="C89" s="6" t="s">
        <v>31</v>
      </c>
      <c r="D89" s="7" t="s">
        <v>127</v>
      </c>
      <c r="E89" s="19">
        <v>1</v>
      </c>
      <c r="F89" s="19">
        <v>4.55</v>
      </c>
      <c r="G89" s="19">
        <f>ROUND(F89*0.09,2)</f>
        <v>0.41</v>
      </c>
      <c r="H89" s="19">
        <f>ROUND(F89*0.06,2)</f>
        <v>0.27</v>
      </c>
      <c r="I89" s="19">
        <f t="shared" ref="I89" si="220">SUM(F89:H89)</f>
        <v>5.23</v>
      </c>
      <c r="J89" s="20">
        <f t="shared" ref="J89" si="221">E89*I89</f>
        <v>5.23</v>
      </c>
      <c r="L89" s="36"/>
      <c r="M89" s="37">
        <f t="shared" ref="M89" si="222">IFERROR(ROUND(L89*$M$1,2),)</f>
        <v>0</v>
      </c>
      <c r="N89" s="37">
        <f t="shared" ref="N89" si="223">IFERROR(ROUND(L89*$M$2,2),)</f>
        <v>0</v>
      </c>
      <c r="O89" s="54">
        <f t="shared" ref="O89" si="224">SUM(L89:N89)</f>
        <v>0</v>
      </c>
      <c r="P89" s="38">
        <f t="shared" ref="P89" si="225">E89*O89</f>
        <v>0</v>
      </c>
    </row>
    <row r="90" spans="1:16" ht="33.75" x14ac:dyDescent="0.25">
      <c r="A90" s="8"/>
      <c r="B90" s="8"/>
      <c r="C90" s="8"/>
      <c r="D90" s="9" t="s">
        <v>128</v>
      </c>
      <c r="E90" s="19"/>
      <c r="F90" s="19"/>
      <c r="G90" s="19"/>
      <c r="H90" s="19"/>
      <c r="I90" s="19"/>
      <c r="J90" s="21"/>
      <c r="L90" s="39"/>
      <c r="M90" s="40"/>
      <c r="N90" s="40"/>
      <c r="O90" s="55"/>
      <c r="P90" s="41"/>
    </row>
    <row r="91" spans="1:16" x14ac:dyDescent="0.25">
      <c r="A91" s="6" t="s">
        <v>129</v>
      </c>
      <c r="B91" s="6" t="s">
        <v>9</v>
      </c>
      <c r="C91" s="6" t="s">
        <v>31</v>
      </c>
      <c r="D91" s="7" t="s">
        <v>130</v>
      </c>
      <c r="E91" s="19">
        <v>1</v>
      </c>
      <c r="F91" s="19">
        <v>115.25</v>
      </c>
      <c r="G91" s="19">
        <f>ROUND(F91*0.09,2)</f>
        <v>10.37</v>
      </c>
      <c r="H91" s="19">
        <f>ROUND(F91*0.06,2)</f>
        <v>6.92</v>
      </c>
      <c r="I91" s="19">
        <f t="shared" ref="I91" si="226">SUM(F91:H91)</f>
        <v>132.54</v>
      </c>
      <c r="J91" s="20">
        <f t="shared" ref="J91" si="227">E91*I91</f>
        <v>132.54</v>
      </c>
      <c r="L91" s="36"/>
      <c r="M91" s="37">
        <f t="shared" ref="M91" si="228">IFERROR(ROUND(L91*$M$1,2),)</f>
        <v>0</v>
      </c>
      <c r="N91" s="37">
        <f t="shared" ref="N91" si="229">IFERROR(ROUND(L91*$M$2,2),)</f>
        <v>0</v>
      </c>
      <c r="O91" s="54">
        <f t="shared" ref="O91" si="230">SUM(L91:N91)</f>
        <v>0</v>
      </c>
      <c r="P91" s="38">
        <f t="shared" ref="P91" si="231">E91*O91</f>
        <v>0</v>
      </c>
    </row>
    <row r="92" spans="1:16" ht="78.75" x14ac:dyDescent="0.25">
      <c r="A92" s="8"/>
      <c r="B92" s="8"/>
      <c r="C92" s="8"/>
      <c r="D92" s="9" t="s">
        <v>131</v>
      </c>
      <c r="E92" s="19"/>
      <c r="F92" s="19"/>
      <c r="G92" s="19"/>
      <c r="H92" s="19"/>
      <c r="I92" s="19"/>
      <c r="J92" s="21"/>
      <c r="L92" s="39"/>
      <c r="M92" s="40"/>
      <c r="N92" s="40"/>
      <c r="O92" s="55"/>
      <c r="P92" s="41"/>
    </row>
    <row r="93" spans="1:16" ht="13.5" customHeight="1" x14ac:dyDescent="0.25">
      <c r="A93" s="6" t="s">
        <v>132</v>
      </c>
      <c r="B93" s="6" t="s">
        <v>9</v>
      </c>
      <c r="C93" s="6" t="s">
        <v>31</v>
      </c>
      <c r="D93" s="7" t="s">
        <v>133</v>
      </c>
      <c r="E93" s="19">
        <v>1</v>
      </c>
      <c r="F93" s="19">
        <v>18.100000000000001</v>
      </c>
      <c r="G93" s="19">
        <f>ROUND(F93*0.09,2)</f>
        <v>1.63</v>
      </c>
      <c r="H93" s="19">
        <f>ROUND(F93*0.06,2)</f>
        <v>1.0900000000000001</v>
      </c>
      <c r="I93" s="19">
        <f t="shared" ref="I93" si="232">SUM(F93:H93)</f>
        <v>20.82</v>
      </c>
      <c r="J93" s="20">
        <f t="shared" ref="J93" si="233">E93*I93</f>
        <v>20.82</v>
      </c>
      <c r="L93" s="36"/>
      <c r="M93" s="37">
        <f t="shared" ref="M93" si="234">IFERROR(ROUND(L93*$M$1,2),)</f>
        <v>0</v>
      </c>
      <c r="N93" s="37">
        <f t="shared" ref="N93" si="235">IFERROR(ROUND(L93*$M$2,2),)</f>
        <v>0</v>
      </c>
      <c r="O93" s="54">
        <f t="shared" ref="O93" si="236">SUM(L93:N93)</f>
        <v>0</v>
      </c>
      <c r="P93" s="38">
        <f t="shared" ref="P93" si="237">E93*O93</f>
        <v>0</v>
      </c>
    </row>
    <row r="94" spans="1:16" ht="72" customHeight="1" x14ac:dyDescent="0.25">
      <c r="A94" s="8"/>
      <c r="B94" s="8"/>
      <c r="C94" s="8"/>
      <c r="D94" s="9" t="s">
        <v>134</v>
      </c>
      <c r="E94" s="19"/>
      <c r="F94" s="19"/>
      <c r="G94" s="19"/>
      <c r="H94" s="19"/>
      <c r="I94" s="19"/>
      <c r="J94" s="21"/>
      <c r="L94" s="39"/>
      <c r="M94" s="40"/>
      <c r="N94" s="40"/>
      <c r="O94" s="55"/>
      <c r="P94" s="41"/>
    </row>
    <row r="95" spans="1:16" ht="15" customHeight="1" x14ac:dyDescent="0.25">
      <c r="A95" s="6" t="s">
        <v>135</v>
      </c>
      <c r="B95" s="6" t="s">
        <v>9</v>
      </c>
      <c r="C95" s="6" t="s">
        <v>31</v>
      </c>
      <c r="D95" s="7" t="s">
        <v>136</v>
      </c>
      <c r="E95" s="19">
        <v>1</v>
      </c>
      <c r="F95" s="19">
        <v>19.22</v>
      </c>
      <c r="G95" s="19">
        <f>ROUND(F95*0.09,2)</f>
        <v>1.73</v>
      </c>
      <c r="H95" s="19">
        <f>ROUND(F95*0.06,2)</f>
        <v>1.1499999999999999</v>
      </c>
      <c r="I95" s="19">
        <f t="shared" ref="I95" si="238">SUM(F95:H95)</f>
        <v>22.1</v>
      </c>
      <c r="J95" s="20">
        <f t="shared" ref="J95" si="239">E95*I95</f>
        <v>22.1</v>
      </c>
      <c r="L95" s="36"/>
      <c r="M95" s="37">
        <f t="shared" ref="M95" si="240">IFERROR(ROUND(L95*$M$1,2),)</f>
        <v>0</v>
      </c>
      <c r="N95" s="37">
        <f t="shared" ref="N95" si="241">IFERROR(ROUND(L95*$M$2,2),)</f>
        <v>0</v>
      </c>
      <c r="O95" s="54">
        <f t="shared" ref="O95" si="242">SUM(L95:N95)</f>
        <v>0</v>
      </c>
      <c r="P95" s="38">
        <f t="shared" ref="P95" si="243">E95*O95</f>
        <v>0</v>
      </c>
    </row>
    <row r="96" spans="1:16" ht="75.75" customHeight="1" x14ac:dyDescent="0.25">
      <c r="A96" s="8"/>
      <c r="B96" s="8"/>
      <c r="C96" s="8"/>
      <c r="D96" s="9" t="s">
        <v>137</v>
      </c>
      <c r="E96" s="19"/>
      <c r="F96" s="19"/>
      <c r="G96" s="19"/>
      <c r="H96" s="19"/>
      <c r="I96" s="19"/>
      <c r="J96" s="21"/>
      <c r="L96" s="39"/>
      <c r="M96" s="40"/>
      <c r="N96" s="40"/>
      <c r="O96" s="55"/>
      <c r="P96" s="41"/>
    </row>
    <row r="97" spans="1:16" x14ac:dyDescent="0.25">
      <c r="A97" s="6" t="s">
        <v>138</v>
      </c>
      <c r="B97" s="6" t="s">
        <v>9</v>
      </c>
      <c r="C97" s="6" t="s">
        <v>31</v>
      </c>
      <c r="D97" s="7" t="s">
        <v>139</v>
      </c>
      <c r="E97" s="19">
        <v>1</v>
      </c>
      <c r="F97" s="19">
        <v>20.96</v>
      </c>
      <c r="G97" s="19">
        <f>ROUND(F97*0.09,2)</f>
        <v>1.89</v>
      </c>
      <c r="H97" s="19">
        <f>ROUND(F97*0.06,2)</f>
        <v>1.26</v>
      </c>
      <c r="I97" s="19">
        <f t="shared" ref="I97" si="244">SUM(F97:H97)</f>
        <v>24.11</v>
      </c>
      <c r="J97" s="20">
        <f t="shared" ref="J97" si="245">E97*I97</f>
        <v>24.11</v>
      </c>
      <c r="L97" s="36"/>
      <c r="M97" s="37">
        <f t="shared" ref="M97" si="246">IFERROR(ROUND(L97*$M$1,2),)</f>
        <v>0</v>
      </c>
      <c r="N97" s="37">
        <f t="shared" ref="N97" si="247">IFERROR(ROUND(L97*$M$2,2),)</f>
        <v>0</v>
      </c>
      <c r="O97" s="54">
        <f t="shared" ref="O97" si="248">SUM(L97:N97)</f>
        <v>0</v>
      </c>
      <c r="P97" s="38">
        <f t="shared" ref="P97" si="249">E97*O97</f>
        <v>0</v>
      </c>
    </row>
    <row r="98" spans="1:16" ht="73.5" customHeight="1" x14ac:dyDescent="0.25">
      <c r="A98" s="8"/>
      <c r="B98" s="8"/>
      <c r="C98" s="8"/>
      <c r="D98" s="9" t="s">
        <v>140</v>
      </c>
      <c r="E98" s="19"/>
      <c r="F98" s="19"/>
      <c r="G98" s="19"/>
      <c r="H98" s="19"/>
      <c r="I98" s="19"/>
      <c r="J98" s="21"/>
      <c r="L98" s="39"/>
      <c r="M98" s="40"/>
      <c r="N98" s="40"/>
      <c r="O98" s="55"/>
      <c r="P98" s="41"/>
    </row>
    <row r="99" spans="1:16" x14ac:dyDescent="0.25">
      <c r="A99" s="6" t="s">
        <v>141</v>
      </c>
      <c r="B99" s="6" t="s">
        <v>9</v>
      </c>
      <c r="C99" s="6" t="s">
        <v>31</v>
      </c>
      <c r="D99" s="7" t="s">
        <v>142</v>
      </c>
      <c r="E99" s="19">
        <v>1</v>
      </c>
      <c r="F99" s="19">
        <v>21.33</v>
      </c>
      <c r="G99" s="19">
        <f>ROUND(F99*0.09,2)</f>
        <v>1.92</v>
      </c>
      <c r="H99" s="19">
        <f>ROUND(F99*0.06,2)</f>
        <v>1.28</v>
      </c>
      <c r="I99" s="19">
        <f t="shared" ref="I99" si="250">SUM(F99:H99)</f>
        <v>24.53</v>
      </c>
      <c r="J99" s="20">
        <f t="shared" ref="J99" si="251">E99*I99</f>
        <v>24.53</v>
      </c>
      <c r="L99" s="36"/>
      <c r="M99" s="37">
        <f t="shared" ref="M99" si="252">IFERROR(ROUND(L99*$M$1,2),)</f>
        <v>0</v>
      </c>
      <c r="N99" s="37">
        <f t="shared" ref="N99" si="253">IFERROR(ROUND(L99*$M$2,2),)</f>
        <v>0</v>
      </c>
      <c r="O99" s="54">
        <f t="shared" ref="O99" si="254">SUM(L99:N99)</f>
        <v>0</v>
      </c>
      <c r="P99" s="38">
        <f t="shared" ref="P99" si="255">E99*O99</f>
        <v>0</v>
      </c>
    </row>
    <row r="100" spans="1:16" ht="75" customHeight="1" x14ac:dyDescent="0.25">
      <c r="A100" s="8"/>
      <c r="B100" s="8"/>
      <c r="C100" s="8"/>
      <c r="D100" s="9" t="s">
        <v>143</v>
      </c>
      <c r="E100" s="19"/>
      <c r="F100" s="19"/>
      <c r="G100" s="19"/>
      <c r="H100" s="19"/>
      <c r="I100" s="19"/>
      <c r="J100" s="21"/>
      <c r="L100" s="39"/>
      <c r="M100" s="40"/>
      <c r="N100" s="40"/>
      <c r="O100" s="55"/>
      <c r="P100" s="41"/>
    </row>
    <row r="101" spans="1:16" x14ac:dyDescent="0.25">
      <c r="A101" s="6" t="s">
        <v>144</v>
      </c>
      <c r="B101" s="6" t="s">
        <v>9</v>
      </c>
      <c r="C101" s="6" t="s">
        <v>31</v>
      </c>
      <c r="D101" s="7" t="s">
        <v>145</v>
      </c>
      <c r="E101" s="19">
        <v>1</v>
      </c>
      <c r="F101" s="19">
        <v>22.02</v>
      </c>
      <c r="G101" s="19">
        <f>ROUND(F101*0.09,2)</f>
        <v>1.98</v>
      </c>
      <c r="H101" s="19">
        <f>ROUND(F101*0.06,2)</f>
        <v>1.32</v>
      </c>
      <c r="I101" s="19">
        <f t="shared" ref="I101" si="256">SUM(F101:H101)</f>
        <v>25.32</v>
      </c>
      <c r="J101" s="20">
        <f t="shared" ref="J101" si="257">E101*I101</f>
        <v>25.32</v>
      </c>
      <c r="L101" s="36"/>
      <c r="M101" s="37">
        <f t="shared" ref="M101" si="258">IFERROR(ROUND(L101*$M$1,2),)</f>
        <v>0</v>
      </c>
      <c r="N101" s="37">
        <f t="shared" ref="N101" si="259">IFERROR(ROUND(L101*$M$2,2),)</f>
        <v>0</v>
      </c>
      <c r="O101" s="54">
        <f t="shared" ref="O101" si="260">SUM(L101:N101)</f>
        <v>0</v>
      </c>
      <c r="P101" s="38">
        <f t="shared" ref="P101" si="261">E101*O101</f>
        <v>0</v>
      </c>
    </row>
    <row r="102" spans="1:16" ht="67.5" x14ac:dyDescent="0.25">
      <c r="A102" s="8"/>
      <c r="B102" s="8"/>
      <c r="C102" s="8"/>
      <c r="D102" s="9" t="s">
        <v>146</v>
      </c>
      <c r="E102" s="19"/>
      <c r="F102" s="19"/>
      <c r="G102" s="19"/>
      <c r="H102" s="19"/>
      <c r="I102" s="19"/>
      <c r="J102" s="21"/>
      <c r="L102" s="39"/>
      <c r="M102" s="40"/>
      <c r="N102" s="40"/>
      <c r="O102" s="55"/>
      <c r="P102" s="41"/>
    </row>
    <row r="103" spans="1:16" x14ac:dyDescent="0.25">
      <c r="A103" s="6" t="s">
        <v>147</v>
      </c>
      <c r="B103" s="6" t="s">
        <v>9</v>
      </c>
      <c r="C103" s="6" t="s">
        <v>31</v>
      </c>
      <c r="D103" s="7" t="s">
        <v>148</v>
      </c>
      <c r="E103" s="19">
        <v>1</v>
      </c>
      <c r="F103" s="19">
        <v>23.09</v>
      </c>
      <c r="G103" s="19">
        <f>ROUND(F103*0.09,2)</f>
        <v>2.08</v>
      </c>
      <c r="H103" s="19">
        <f>ROUND(F103*0.06,2)</f>
        <v>1.39</v>
      </c>
      <c r="I103" s="19">
        <f t="shared" ref="I103" si="262">SUM(F103:H103)</f>
        <v>26.56</v>
      </c>
      <c r="J103" s="20">
        <f t="shared" ref="J103" si="263">E103*I103</f>
        <v>26.56</v>
      </c>
      <c r="L103" s="36"/>
      <c r="M103" s="37">
        <f t="shared" ref="M103" si="264">IFERROR(ROUND(L103*$M$1,2),)</f>
        <v>0</v>
      </c>
      <c r="N103" s="37">
        <f t="shared" ref="N103" si="265">IFERROR(ROUND(L103*$M$2,2),)</f>
        <v>0</v>
      </c>
      <c r="O103" s="54">
        <f t="shared" ref="O103" si="266">SUM(L103:N103)</f>
        <v>0</v>
      </c>
      <c r="P103" s="38">
        <f t="shared" ref="P103" si="267">E103*O103</f>
        <v>0</v>
      </c>
    </row>
    <row r="104" spans="1:16" ht="67.5" x14ac:dyDescent="0.25">
      <c r="A104" s="8"/>
      <c r="B104" s="8"/>
      <c r="C104" s="8"/>
      <c r="D104" s="9" t="s">
        <v>149</v>
      </c>
      <c r="E104" s="19"/>
      <c r="F104" s="19"/>
      <c r="G104" s="19"/>
      <c r="H104" s="19"/>
      <c r="I104" s="19"/>
      <c r="J104" s="21"/>
      <c r="L104" s="39"/>
      <c r="M104" s="40"/>
      <c r="N104" s="40"/>
      <c r="O104" s="55"/>
      <c r="P104" s="41"/>
    </row>
    <row r="105" spans="1:16" x14ac:dyDescent="0.25">
      <c r="A105" s="6" t="s">
        <v>150</v>
      </c>
      <c r="B105" s="6" t="s">
        <v>9</v>
      </c>
      <c r="C105" s="6" t="s">
        <v>31</v>
      </c>
      <c r="D105" s="7" t="s">
        <v>151</v>
      </c>
      <c r="E105" s="19">
        <v>1</v>
      </c>
      <c r="F105" s="19">
        <v>27.9</v>
      </c>
      <c r="G105" s="19">
        <f>ROUND(F105*0.09,2)</f>
        <v>2.5099999999999998</v>
      </c>
      <c r="H105" s="19">
        <f>ROUND(F105*0.06,2)</f>
        <v>1.67</v>
      </c>
      <c r="I105" s="19">
        <f t="shared" ref="I105" si="268">SUM(F105:H105)</f>
        <v>32.08</v>
      </c>
      <c r="J105" s="20">
        <f t="shared" ref="J105" si="269">E105*I105</f>
        <v>32.08</v>
      </c>
      <c r="L105" s="36"/>
      <c r="M105" s="37">
        <f t="shared" ref="M105" si="270">IFERROR(ROUND(L105*$M$1,2),)</f>
        <v>0</v>
      </c>
      <c r="N105" s="37">
        <f t="shared" ref="N105" si="271">IFERROR(ROUND(L105*$M$2,2),)</f>
        <v>0</v>
      </c>
      <c r="O105" s="54">
        <f t="shared" ref="O105" si="272">SUM(L105:N105)</f>
        <v>0</v>
      </c>
      <c r="P105" s="38">
        <f t="shared" ref="P105" si="273">E105*O105</f>
        <v>0</v>
      </c>
    </row>
    <row r="106" spans="1:16" ht="67.5" x14ac:dyDescent="0.25">
      <c r="A106" s="8"/>
      <c r="B106" s="8"/>
      <c r="C106" s="8"/>
      <c r="D106" s="9" t="s">
        <v>152</v>
      </c>
      <c r="E106" s="19"/>
      <c r="F106" s="19"/>
      <c r="G106" s="19"/>
      <c r="H106" s="19"/>
      <c r="I106" s="19"/>
      <c r="J106" s="21"/>
      <c r="L106" s="39"/>
      <c r="M106" s="40"/>
      <c r="N106" s="40"/>
      <c r="O106" s="55"/>
      <c r="P106" s="41"/>
    </row>
    <row r="107" spans="1:16" x14ac:dyDescent="0.25">
      <c r="A107" s="6" t="s">
        <v>153</v>
      </c>
      <c r="B107" s="6" t="s">
        <v>9</v>
      </c>
      <c r="C107" s="6" t="s">
        <v>31</v>
      </c>
      <c r="D107" s="7" t="s">
        <v>154</v>
      </c>
      <c r="E107" s="19">
        <v>1</v>
      </c>
      <c r="F107" s="19">
        <v>49.76</v>
      </c>
      <c r="G107" s="19">
        <f>ROUND(F107*0.09,2)</f>
        <v>4.4800000000000004</v>
      </c>
      <c r="H107" s="19">
        <f>ROUND(F107*0.06,2)</f>
        <v>2.99</v>
      </c>
      <c r="I107" s="19">
        <f t="shared" ref="I107" si="274">SUM(F107:H107)</f>
        <v>57.23</v>
      </c>
      <c r="J107" s="20">
        <f t="shared" ref="J107" si="275">E107*I107</f>
        <v>57.23</v>
      </c>
      <c r="L107" s="36"/>
      <c r="M107" s="37">
        <f t="shared" ref="M107" si="276">IFERROR(ROUND(L107*$M$1,2),)</f>
        <v>0</v>
      </c>
      <c r="N107" s="37">
        <f t="shared" ref="N107" si="277">IFERROR(ROUND(L107*$M$2,2),)</f>
        <v>0</v>
      </c>
      <c r="O107" s="54">
        <f t="shared" ref="O107" si="278">SUM(L107:N107)</f>
        <v>0</v>
      </c>
      <c r="P107" s="38">
        <f t="shared" ref="P107" si="279">E107*O107</f>
        <v>0</v>
      </c>
    </row>
    <row r="108" spans="1:16" ht="67.5" x14ac:dyDescent="0.25">
      <c r="A108" s="8"/>
      <c r="B108" s="8"/>
      <c r="C108" s="8"/>
      <c r="D108" s="9" t="s">
        <v>155</v>
      </c>
      <c r="E108" s="19"/>
      <c r="F108" s="19"/>
      <c r="G108" s="19"/>
      <c r="H108" s="19"/>
      <c r="I108" s="19"/>
      <c r="J108" s="21"/>
      <c r="L108" s="39"/>
      <c r="M108" s="40"/>
      <c r="N108" s="40"/>
      <c r="O108" s="55"/>
      <c r="P108" s="41"/>
    </row>
    <row r="109" spans="1:16" x14ac:dyDescent="0.25">
      <c r="A109" s="6" t="s">
        <v>156</v>
      </c>
      <c r="B109" s="6" t="s">
        <v>9</v>
      </c>
      <c r="C109" s="6" t="s">
        <v>31</v>
      </c>
      <c r="D109" s="7" t="s">
        <v>157</v>
      </c>
      <c r="E109" s="19">
        <v>1</v>
      </c>
      <c r="F109" s="19">
        <v>52.89</v>
      </c>
      <c r="G109" s="19">
        <f>ROUND(F109*0.09,2)</f>
        <v>4.76</v>
      </c>
      <c r="H109" s="19">
        <f>ROUND(F109*0.06,2)</f>
        <v>3.17</v>
      </c>
      <c r="I109" s="19">
        <f t="shared" ref="I109" si="280">SUM(F109:H109)</f>
        <v>60.82</v>
      </c>
      <c r="J109" s="20">
        <f t="shared" ref="J109" si="281">E109*I109</f>
        <v>60.82</v>
      </c>
      <c r="L109" s="36"/>
      <c r="M109" s="37">
        <f t="shared" ref="M109" si="282">IFERROR(ROUND(L109*$M$1,2),)</f>
        <v>0</v>
      </c>
      <c r="N109" s="37">
        <f t="shared" ref="N109" si="283">IFERROR(ROUND(L109*$M$2,2),)</f>
        <v>0</v>
      </c>
      <c r="O109" s="54">
        <f t="shared" ref="O109" si="284">SUM(L109:N109)</f>
        <v>0</v>
      </c>
      <c r="P109" s="38">
        <f t="shared" ref="P109" si="285">E109*O109</f>
        <v>0</v>
      </c>
    </row>
    <row r="110" spans="1:16" ht="74.25" customHeight="1" x14ac:dyDescent="0.25">
      <c r="A110" s="8"/>
      <c r="B110" s="8"/>
      <c r="C110" s="8"/>
      <c r="D110" s="9" t="s">
        <v>158</v>
      </c>
      <c r="E110" s="19"/>
      <c r="F110" s="19"/>
      <c r="G110" s="19"/>
      <c r="H110" s="19"/>
      <c r="I110" s="19"/>
      <c r="J110" s="21"/>
      <c r="L110" s="39"/>
      <c r="M110" s="40"/>
      <c r="N110" s="40"/>
      <c r="O110" s="55"/>
      <c r="P110" s="41"/>
    </row>
    <row r="111" spans="1:16" x14ac:dyDescent="0.25">
      <c r="A111" s="6" t="s">
        <v>159</v>
      </c>
      <c r="B111" s="6" t="s">
        <v>9</v>
      </c>
      <c r="C111" s="6" t="s">
        <v>31</v>
      </c>
      <c r="D111" s="7" t="s">
        <v>160</v>
      </c>
      <c r="E111" s="19">
        <v>1</v>
      </c>
      <c r="F111" s="19">
        <v>44.22</v>
      </c>
      <c r="G111" s="19">
        <f>ROUND(F111*0.09,2)</f>
        <v>3.98</v>
      </c>
      <c r="H111" s="19">
        <f>ROUND(F111*0.06,2)</f>
        <v>2.65</v>
      </c>
      <c r="I111" s="19">
        <f t="shared" ref="I111" si="286">SUM(F111:H111)</f>
        <v>50.85</v>
      </c>
      <c r="J111" s="20">
        <f t="shared" ref="J111" si="287">E111*I111</f>
        <v>50.85</v>
      </c>
      <c r="L111" s="36"/>
      <c r="M111" s="37">
        <f t="shared" ref="M111" si="288">IFERROR(ROUND(L111*$M$1,2),)</f>
        <v>0</v>
      </c>
      <c r="N111" s="37">
        <f t="shared" ref="N111" si="289">IFERROR(ROUND(L111*$M$2,2),)</f>
        <v>0</v>
      </c>
      <c r="O111" s="54">
        <f t="shared" ref="O111" si="290">SUM(L111:N111)</f>
        <v>0</v>
      </c>
      <c r="P111" s="38">
        <f t="shared" ref="P111" si="291">E111*O111</f>
        <v>0</v>
      </c>
    </row>
    <row r="112" spans="1:16" ht="72.75" customHeight="1" x14ac:dyDescent="0.25">
      <c r="A112" s="8"/>
      <c r="B112" s="8"/>
      <c r="C112" s="8"/>
      <c r="D112" s="9" t="s">
        <v>161</v>
      </c>
      <c r="E112" s="19"/>
      <c r="F112" s="19"/>
      <c r="G112" s="19"/>
      <c r="H112" s="19"/>
      <c r="I112" s="19"/>
      <c r="J112" s="21"/>
      <c r="L112" s="39"/>
      <c r="M112" s="40"/>
      <c r="N112" s="40"/>
      <c r="O112" s="55"/>
      <c r="P112" s="41"/>
    </row>
    <row r="113" spans="1:16" x14ac:dyDescent="0.25">
      <c r="A113" s="6" t="s">
        <v>162</v>
      </c>
      <c r="B113" s="6" t="s">
        <v>9</v>
      </c>
      <c r="C113" s="6" t="s">
        <v>31</v>
      </c>
      <c r="D113" s="7" t="s">
        <v>163</v>
      </c>
      <c r="E113" s="19">
        <v>1</v>
      </c>
      <c r="F113" s="19">
        <v>51.72</v>
      </c>
      <c r="G113" s="19">
        <f>ROUND(F113*0.09,2)</f>
        <v>4.6500000000000004</v>
      </c>
      <c r="H113" s="19">
        <f>ROUND(F113*0.06,2)</f>
        <v>3.1</v>
      </c>
      <c r="I113" s="19">
        <f t="shared" ref="I113" si="292">SUM(F113:H113)</f>
        <v>59.47</v>
      </c>
      <c r="J113" s="20">
        <f t="shared" ref="J113" si="293">E113*I113</f>
        <v>59.47</v>
      </c>
      <c r="L113" s="36"/>
      <c r="M113" s="37">
        <f t="shared" ref="M113" si="294">IFERROR(ROUND(L113*$M$1,2),)</f>
        <v>0</v>
      </c>
      <c r="N113" s="37">
        <f t="shared" ref="N113" si="295">IFERROR(ROUND(L113*$M$2,2),)</f>
        <v>0</v>
      </c>
      <c r="O113" s="54">
        <f t="shared" ref="O113" si="296">SUM(L113:N113)</f>
        <v>0</v>
      </c>
      <c r="P113" s="38">
        <f t="shared" ref="P113" si="297">E113*O113</f>
        <v>0</v>
      </c>
    </row>
    <row r="114" spans="1:16" ht="74.25" customHeight="1" x14ac:dyDescent="0.25">
      <c r="A114" s="8"/>
      <c r="B114" s="8"/>
      <c r="C114" s="8"/>
      <c r="D114" s="9" t="s">
        <v>164</v>
      </c>
      <c r="E114" s="19"/>
      <c r="F114" s="19"/>
      <c r="G114" s="19"/>
      <c r="H114" s="19"/>
      <c r="I114" s="19"/>
      <c r="J114" s="21"/>
      <c r="L114" s="39"/>
      <c r="M114" s="40"/>
      <c r="N114" s="40"/>
      <c r="O114" s="55"/>
      <c r="P114" s="41"/>
    </row>
    <row r="115" spans="1:16" x14ac:dyDescent="0.25">
      <c r="A115" s="6" t="s">
        <v>165</v>
      </c>
      <c r="B115" s="6" t="s">
        <v>9</v>
      </c>
      <c r="C115" s="6" t="s">
        <v>31</v>
      </c>
      <c r="D115" s="7" t="s">
        <v>166</v>
      </c>
      <c r="E115" s="19">
        <v>1</v>
      </c>
      <c r="F115" s="19">
        <v>54.44</v>
      </c>
      <c r="G115" s="19">
        <f>ROUND(F115*0.09,2)</f>
        <v>4.9000000000000004</v>
      </c>
      <c r="H115" s="19">
        <f>ROUND(F115*0.06,2)</f>
        <v>3.27</v>
      </c>
      <c r="I115" s="19">
        <f t="shared" ref="I115" si="298">SUM(F115:H115)</f>
        <v>62.61</v>
      </c>
      <c r="J115" s="20">
        <f t="shared" ref="J115" si="299">E115*I115</f>
        <v>62.61</v>
      </c>
      <c r="L115" s="36"/>
      <c r="M115" s="37">
        <f t="shared" ref="M115" si="300">IFERROR(ROUND(L115*$M$1,2),)</f>
        <v>0</v>
      </c>
      <c r="N115" s="37">
        <f t="shared" ref="N115" si="301">IFERROR(ROUND(L115*$M$2,2),)</f>
        <v>0</v>
      </c>
      <c r="O115" s="54">
        <f t="shared" ref="O115" si="302">SUM(L115:N115)</f>
        <v>0</v>
      </c>
      <c r="P115" s="38">
        <f t="shared" ref="P115" si="303">E115*O115</f>
        <v>0</v>
      </c>
    </row>
    <row r="116" spans="1:16" ht="72.75" customHeight="1" x14ac:dyDescent="0.25">
      <c r="A116" s="8"/>
      <c r="B116" s="8"/>
      <c r="C116" s="8"/>
      <c r="D116" s="9" t="s">
        <v>167</v>
      </c>
      <c r="E116" s="19"/>
      <c r="F116" s="19"/>
      <c r="G116" s="19"/>
      <c r="H116" s="19"/>
      <c r="I116" s="19"/>
      <c r="J116" s="21"/>
      <c r="L116" s="39"/>
      <c r="M116" s="40"/>
      <c r="N116" s="40"/>
      <c r="O116" s="55"/>
      <c r="P116" s="41"/>
    </row>
    <row r="117" spans="1:16" ht="15" customHeight="1" x14ac:dyDescent="0.25">
      <c r="A117" s="6" t="s">
        <v>168</v>
      </c>
      <c r="B117" s="6" t="s">
        <v>9</v>
      </c>
      <c r="C117" s="6" t="s">
        <v>31</v>
      </c>
      <c r="D117" s="7" t="s">
        <v>169</v>
      </c>
      <c r="E117" s="19">
        <v>1</v>
      </c>
      <c r="F117" s="19">
        <v>115.55</v>
      </c>
      <c r="G117" s="19">
        <f>ROUND(F117*0.09,2)</f>
        <v>10.4</v>
      </c>
      <c r="H117" s="19">
        <f>ROUND(F117*0.06,2)</f>
        <v>6.93</v>
      </c>
      <c r="I117" s="19">
        <f t="shared" ref="I117" si="304">SUM(F117:H117)</f>
        <v>132.88</v>
      </c>
      <c r="J117" s="20">
        <f t="shared" ref="J117" si="305">E117*I117</f>
        <v>132.88</v>
      </c>
      <c r="L117" s="36"/>
      <c r="M117" s="37">
        <f t="shared" ref="M117" si="306">IFERROR(ROUND(L117*$M$1,2),)</f>
        <v>0</v>
      </c>
      <c r="N117" s="37">
        <f t="shared" ref="N117" si="307">IFERROR(ROUND(L117*$M$2,2),)</f>
        <v>0</v>
      </c>
      <c r="O117" s="54">
        <f t="shared" ref="O117" si="308">SUM(L117:N117)</f>
        <v>0</v>
      </c>
      <c r="P117" s="38">
        <f t="shared" ref="P117" si="309">E117*O117</f>
        <v>0</v>
      </c>
    </row>
    <row r="118" spans="1:16" ht="72.75" customHeight="1" x14ac:dyDescent="0.25">
      <c r="A118" s="8"/>
      <c r="B118" s="8"/>
      <c r="C118" s="8"/>
      <c r="D118" s="9" t="s">
        <v>170</v>
      </c>
      <c r="E118" s="19"/>
      <c r="F118" s="19"/>
      <c r="G118" s="19"/>
      <c r="H118" s="19"/>
      <c r="I118" s="19"/>
      <c r="J118" s="21"/>
      <c r="L118" s="39"/>
      <c r="M118" s="40"/>
      <c r="N118" s="40"/>
      <c r="O118" s="55"/>
      <c r="P118" s="41"/>
    </row>
    <row r="119" spans="1:16" ht="14.25" customHeight="1" x14ac:dyDescent="0.25">
      <c r="A119" s="6" t="s">
        <v>171</v>
      </c>
      <c r="B119" s="6" t="s">
        <v>9</v>
      </c>
      <c r="C119" s="6" t="s">
        <v>31</v>
      </c>
      <c r="D119" s="7" t="s">
        <v>172</v>
      </c>
      <c r="E119" s="19">
        <v>1</v>
      </c>
      <c r="F119" s="19">
        <v>113.97</v>
      </c>
      <c r="G119" s="19">
        <f>ROUND(F119*0.09,2)</f>
        <v>10.26</v>
      </c>
      <c r="H119" s="19">
        <f>ROUND(F119*0.06,2)</f>
        <v>6.84</v>
      </c>
      <c r="I119" s="19">
        <f t="shared" ref="I119" si="310">SUM(F119:H119)</f>
        <v>131.07</v>
      </c>
      <c r="J119" s="20">
        <f t="shared" ref="J119" si="311">E119*I119</f>
        <v>131.07</v>
      </c>
      <c r="L119" s="36"/>
      <c r="M119" s="37">
        <f t="shared" ref="M119" si="312">IFERROR(ROUND(L119*$M$1,2),)</f>
        <v>0</v>
      </c>
      <c r="N119" s="37">
        <f t="shared" ref="N119" si="313">IFERROR(ROUND(L119*$M$2,2),)</f>
        <v>0</v>
      </c>
      <c r="O119" s="54">
        <f t="shared" ref="O119" si="314">SUM(L119:N119)</f>
        <v>0</v>
      </c>
      <c r="P119" s="38">
        <f t="shared" ref="P119" si="315">E119*O119</f>
        <v>0</v>
      </c>
    </row>
    <row r="120" spans="1:16" ht="84" customHeight="1" x14ac:dyDescent="0.25">
      <c r="A120" s="8"/>
      <c r="B120" s="8"/>
      <c r="C120" s="8"/>
      <c r="D120" s="9" t="s">
        <v>173</v>
      </c>
      <c r="E120" s="19"/>
      <c r="F120" s="19"/>
      <c r="G120" s="19"/>
      <c r="H120" s="19"/>
      <c r="I120" s="19"/>
      <c r="J120" s="21"/>
      <c r="L120" s="39"/>
      <c r="M120" s="40"/>
      <c r="N120" s="40"/>
      <c r="O120" s="55"/>
      <c r="P120" s="41"/>
    </row>
    <row r="121" spans="1:16" ht="14.25" customHeight="1" x14ac:dyDescent="0.25">
      <c r="A121" s="6" t="s">
        <v>174</v>
      </c>
      <c r="B121" s="6" t="s">
        <v>9</v>
      </c>
      <c r="C121" s="6" t="s">
        <v>31</v>
      </c>
      <c r="D121" s="7" t="s">
        <v>175</v>
      </c>
      <c r="E121" s="19">
        <v>1</v>
      </c>
      <c r="F121" s="19">
        <v>79.680000000000007</v>
      </c>
      <c r="G121" s="19">
        <f>ROUND(F121*0.09,2)</f>
        <v>7.17</v>
      </c>
      <c r="H121" s="19">
        <f>ROUND(F121*0.06,2)</f>
        <v>4.78</v>
      </c>
      <c r="I121" s="19">
        <f t="shared" ref="I121" si="316">SUM(F121:H121)</f>
        <v>91.63</v>
      </c>
      <c r="J121" s="20">
        <f t="shared" ref="J121" si="317">E121*I121</f>
        <v>91.63</v>
      </c>
      <c r="L121" s="36"/>
      <c r="M121" s="37">
        <f t="shared" ref="M121" si="318">IFERROR(ROUND(L121*$M$1,2),)</f>
        <v>0</v>
      </c>
      <c r="N121" s="37">
        <f t="shared" ref="N121" si="319">IFERROR(ROUND(L121*$M$2,2),)</f>
        <v>0</v>
      </c>
      <c r="O121" s="54">
        <f t="shared" ref="O121" si="320">SUM(L121:N121)</f>
        <v>0</v>
      </c>
      <c r="P121" s="38">
        <f t="shared" ref="P121" si="321">E121*O121</f>
        <v>0</v>
      </c>
    </row>
    <row r="122" spans="1:16" ht="82.5" customHeight="1" x14ac:dyDescent="0.25">
      <c r="A122" s="8"/>
      <c r="B122" s="8"/>
      <c r="C122" s="8"/>
      <c r="D122" s="9" t="s">
        <v>176</v>
      </c>
      <c r="E122" s="19"/>
      <c r="F122" s="19"/>
      <c r="G122" s="19"/>
      <c r="H122" s="19"/>
      <c r="I122" s="19"/>
      <c r="J122" s="21"/>
      <c r="L122" s="39"/>
      <c r="M122" s="40"/>
      <c r="N122" s="40"/>
      <c r="O122" s="55"/>
      <c r="P122" s="41"/>
    </row>
    <row r="123" spans="1:16" ht="13.5" customHeight="1" x14ac:dyDescent="0.25">
      <c r="A123" s="6" t="s">
        <v>177</v>
      </c>
      <c r="B123" s="6" t="s">
        <v>9</v>
      </c>
      <c r="C123" s="6" t="s">
        <v>31</v>
      </c>
      <c r="D123" s="7" t="s">
        <v>178</v>
      </c>
      <c r="E123" s="19">
        <v>1</v>
      </c>
      <c r="F123" s="19">
        <v>75.03</v>
      </c>
      <c r="G123" s="19">
        <f>ROUND(F123*0.09,2)</f>
        <v>6.75</v>
      </c>
      <c r="H123" s="19">
        <f>ROUND(F123*0.06,2)</f>
        <v>4.5</v>
      </c>
      <c r="I123" s="19">
        <f t="shared" ref="I123" si="322">SUM(F123:H123)</f>
        <v>86.28</v>
      </c>
      <c r="J123" s="20">
        <f t="shared" ref="J123" si="323">E123*I123</f>
        <v>86.28</v>
      </c>
      <c r="L123" s="36"/>
      <c r="M123" s="37">
        <f t="shared" ref="M123" si="324">IFERROR(ROUND(L123*$M$1,2),)</f>
        <v>0</v>
      </c>
      <c r="N123" s="37">
        <f t="shared" ref="N123" si="325">IFERROR(ROUND(L123*$M$2,2),)</f>
        <v>0</v>
      </c>
      <c r="O123" s="54">
        <f t="shared" ref="O123" si="326">SUM(L123:N123)</f>
        <v>0</v>
      </c>
      <c r="P123" s="38">
        <f t="shared" ref="P123" si="327">E123*O123</f>
        <v>0</v>
      </c>
    </row>
    <row r="124" spans="1:16" ht="84" customHeight="1" x14ac:dyDescent="0.25">
      <c r="A124" s="8"/>
      <c r="B124" s="8"/>
      <c r="C124" s="8"/>
      <c r="D124" s="9" t="s">
        <v>179</v>
      </c>
      <c r="E124" s="19"/>
      <c r="F124" s="19"/>
      <c r="G124" s="19"/>
      <c r="H124" s="19"/>
      <c r="I124" s="19"/>
      <c r="J124" s="21"/>
      <c r="L124" s="39"/>
      <c r="M124" s="40"/>
      <c r="N124" s="40"/>
      <c r="O124" s="55"/>
      <c r="P124" s="41"/>
    </row>
    <row r="125" spans="1:16" ht="12" customHeight="1" x14ac:dyDescent="0.25">
      <c r="A125" s="6" t="s">
        <v>180</v>
      </c>
      <c r="B125" s="6" t="s">
        <v>9</v>
      </c>
      <c r="C125" s="6" t="s">
        <v>31</v>
      </c>
      <c r="D125" s="7" t="s">
        <v>181</v>
      </c>
      <c r="E125" s="19">
        <v>1</v>
      </c>
      <c r="F125" s="19">
        <v>142.19999999999999</v>
      </c>
      <c r="G125" s="19">
        <f>ROUND(F125*0.09,2)</f>
        <v>12.8</v>
      </c>
      <c r="H125" s="19">
        <f>ROUND(F125*0.06,2)</f>
        <v>8.5299999999999994</v>
      </c>
      <c r="I125" s="19">
        <f t="shared" ref="I125" si="328">SUM(F125:H125)</f>
        <v>163.53</v>
      </c>
      <c r="J125" s="20">
        <f t="shared" ref="J125" si="329">E125*I125</f>
        <v>163.53</v>
      </c>
      <c r="L125" s="36"/>
      <c r="M125" s="37">
        <f t="shared" ref="M125" si="330">IFERROR(ROUND(L125*$M$1,2),)</f>
        <v>0</v>
      </c>
      <c r="N125" s="37">
        <f t="shared" ref="N125" si="331">IFERROR(ROUND(L125*$M$2,2),)</f>
        <v>0</v>
      </c>
      <c r="O125" s="54">
        <f t="shared" ref="O125" si="332">SUM(L125:N125)</f>
        <v>0</v>
      </c>
      <c r="P125" s="38">
        <f t="shared" ref="P125" si="333">E125*O125</f>
        <v>0</v>
      </c>
    </row>
    <row r="126" spans="1:16" ht="87.75" customHeight="1" x14ac:dyDescent="0.25">
      <c r="A126" s="8"/>
      <c r="B126" s="8"/>
      <c r="C126" s="8"/>
      <c r="D126" s="9" t="s">
        <v>182</v>
      </c>
      <c r="E126" s="19"/>
      <c r="F126" s="19"/>
      <c r="G126" s="19"/>
      <c r="H126" s="19"/>
      <c r="I126" s="19"/>
      <c r="J126" s="21"/>
      <c r="L126" s="39"/>
      <c r="M126" s="40"/>
      <c r="N126" s="40"/>
      <c r="O126" s="55"/>
      <c r="P126" s="41"/>
    </row>
    <row r="127" spans="1:16" ht="16.5" customHeight="1" x14ac:dyDescent="0.25">
      <c r="A127" s="6" t="s">
        <v>183</v>
      </c>
      <c r="B127" s="6" t="s">
        <v>9</v>
      </c>
      <c r="C127" s="6" t="s">
        <v>31</v>
      </c>
      <c r="D127" s="7" t="s">
        <v>184</v>
      </c>
      <c r="E127" s="19">
        <v>1</v>
      </c>
      <c r="F127" s="19">
        <v>145.30000000000001</v>
      </c>
      <c r="G127" s="19">
        <f>ROUND(F127*0.09,2)</f>
        <v>13.08</v>
      </c>
      <c r="H127" s="19">
        <f>ROUND(F127*0.06,2)</f>
        <v>8.7200000000000006</v>
      </c>
      <c r="I127" s="19">
        <f t="shared" ref="I127" si="334">SUM(F127:H127)</f>
        <v>167.1</v>
      </c>
      <c r="J127" s="20">
        <f t="shared" ref="J127" si="335">E127*I127</f>
        <v>167.1</v>
      </c>
      <c r="L127" s="36"/>
      <c r="M127" s="37">
        <f t="shared" ref="M127" si="336">IFERROR(ROUND(L127*$M$1,2),)</f>
        <v>0</v>
      </c>
      <c r="N127" s="37">
        <f t="shared" ref="N127" si="337">IFERROR(ROUND(L127*$M$2,2),)</f>
        <v>0</v>
      </c>
      <c r="O127" s="54">
        <f t="shared" ref="O127" si="338">SUM(L127:N127)</f>
        <v>0</v>
      </c>
      <c r="P127" s="38">
        <f t="shared" ref="P127" si="339">E127*O127</f>
        <v>0</v>
      </c>
    </row>
    <row r="128" spans="1:16" ht="83.25" customHeight="1" x14ac:dyDescent="0.25">
      <c r="A128" s="8"/>
      <c r="B128" s="8"/>
      <c r="C128" s="8"/>
      <c r="D128" s="9" t="s">
        <v>185</v>
      </c>
      <c r="E128" s="19"/>
      <c r="F128" s="19"/>
      <c r="G128" s="19"/>
      <c r="H128" s="19"/>
      <c r="I128" s="19"/>
      <c r="J128" s="21"/>
      <c r="L128" s="39"/>
      <c r="M128" s="40"/>
      <c r="N128" s="40"/>
      <c r="O128" s="55"/>
      <c r="P128" s="41"/>
    </row>
    <row r="129" spans="1:16" ht="16.5" customHeight="1" x14ac:dyDescent="0.25">
      <c r="A129" s="6" t="s">
        <v>186</v>
      </c>
      <c r="B129" s="6" t="s">
        <v>9</v>
      </c>
      <c r="C129" s="6" t="s">
        <v>31</v>
      </c>
      <c r="D129" s="7" t="s">
        <v>187</v>
      </c>
      <c r="E129" s="19">
        <v>1</v>
      </c>
      <c r="F129" s="19">
        <v>153.63</v>
      </c>
      <c r="G129" s="19">
        <f>ROUND(F129*0.09,2)</f>
        <v>13.83</v>
      </c>
      <c r="H129" s="19">
        <f>ROUND(F129*0.06,2)</f>
        <v>9.2200000000000006</v>
      </c>
      <c r="I129" s="19">
        <f t="shared" ref="I129" si="340">SUM(F129:H129)</f>
        <v>176.68</v>
      </c>
      <c r="J129" s="20">
        <f t="shared" ref="J129" si="341">E129*I129</f>
        <v>176.68</v>
      </c>
      <c r="L129" s="36"/>
      <c r="M129" s="37">
        <f t="shared" ref="M129" si="342">IFERROR(ROUND(L129*$M$1,2),)</f>
        <v>0</v>
      </c>
      <c r="N129" s="37">
        <f t="shared" ref="N129" si="343">IFERROR(ROUND(L129*$M$2,2),)</f>
        <v>0</v>
      </c>
      <c r="O129" s="54">
        <f t="shared" ref="O129" si="344">SUM(L129:N129)</f>
        <v>0</v>
      </c>
      <c r="P129" s="38">
        <f t="shared" ref="P129" si="345">E129*O129</f>
        <v>0</v>
      </c>
    </row>
    <row r="130" spans="1:16" ht="86.25" customHeight="1" x14ac:dyDescent="0.25">
      <c r="A130" s="8"/>
      <c r="B130" s="8"/>
      <c r="C130" s="8"/>
      <c r="D130" s="9" t="s">
        <v>188</v>
      </c>
      <c r="E130" s="19"/>
      <c r="F130" s="19"/>
      <c r="G130" s="19"/>
      <c r="H130" s="19"/>
      <c r="I130" s="19"/>
      <c r="J130" s="21"/>
      <c r="L130" s="39"/>
      <c r="M130" s="40"/>
      <c r="N130" s="40"/>
      <c r="O130" s="55"/>
      <c r="P130" s="41"/>
    </row>
    <row r="131" spans="1:16" ht="17.25" customHeight="1" x14ac:dyDescent="0.25">
      <c r="A131" s="6" t="s">
        <v>189</v>
      </c>
      <c r="B131" s="6" t="s">
        <v>9</v>
      </c>
      <c r="C131" s="6" t="s">
        <v>31</v>
      </c>
      <c r="D131" s="7" t="s">
        <v>190</v>
      </c>
      <c r="E131" s="19">
        <v>1</v>
      </c>
      <c r="F131" s="19">
        <v>148.46</v>
      </c>
      <c r="G131" s="19">
        <f>ROUND(F131*0.09,2)</f>
        <v>13.36</v>
      </c>
      <c r="H131" s="19">
        <f>ROUND(F131*0.06,2)</f>
        <v>8.91</v>
      </c>
      <c r="I131" s="19">
        <f t="shared" ref="I131" si="346">SUM(F131:H131)</f>
        <v>170.73</v>
      </c>
      <c r="J131" s="20">
        <f t="shared" ref="J131" si="347">E131*I131</f>
        <v>170.73</v>
      </c>
      <c r="L131" s="36"/>
      <c r="M131" s="37">
        <f t="shared" ref="M131" si="348">IFERROR(ROUND(L131*$M$1,2),)</f>
        <v>0</v>
      </c>
      <c r="N131" s="37">
        <f t="shared" ref="N131" si="349">IFERROR(ROUND(L131*$M$2,2),)</f>
        <v>0</v>
      </c>
      <c r="O131" s="54">
        <f t="shared" ref="O131" si="350">SUM(L131:N131)</f>
        <v>0</v>
      </c>
      <c r="P131" s="38">
        <f t="shared" ref="P131" si="351">E131*O131</f>
        <v>0</v>
      </c>
    </row>
    <row r="132" spans="1:16" ht="86.25" customHeight="1" x14ac:dyDescent="0.25">
      <c r="A132" s="8"/>
      <c r="B132" s="8"/>
      <c r="C132" s="8"/>
      <c r="D132" s="9" t="s">
        <v>191</v>
      </c>
      <c r="E132" s="19"/>
      <c r="F132" s="19"/>
      <c r="G132" s="19"/>
      <c r="H132" s="19"/>
      <c r="I132" s="19"/>
      <c r="J132" s="21"/>
      <c r="L132" s="39"/>
      <c r="M132" s="40"/>
      <c r="N132" s="40"/>
      <c r="O132" s="55"/>
      <c r="P132" s="41"/>
    </row>
    <row r="133" spans="1:16" x14ac:dyDescent="0.25">
      <c r="A133" s="6" t="s">
        <v>192</v>
      </c>
      <c r="B133" s="6" t="s">
        <v>9</v>
      </c>
      <c r="C133" s="6" t="s">
        <v>31</v>
      </c>
      <c r="D133" s="7" t="s">
        <v>193</v>
      </c>
      <c r="E133" s="19">
        <v>1</v>
      </c>
      <c r="F133" s="19">
        <v>97.06</v>
      </c>
      <c r="G133" s="19">
        <f>ROUND(F133*0.09,2)</f>
        <v>8.74</v>
      </c>
      <c r="H133" s="19">
        <f>ROUND(F133*0.06,2)</f>
        <v>5.82</v>
      </c>
      <c r="I133" s="19">
        <f t="shared" ref="I133" si="352">SUM(F133:H133)</f>
        <v>111.62</v>
      </c>
      <c r="J133" s="20">
        <f t="shared" ref="J133" si="353">E133*I133</f>
        <v>111.62</v>
      </c>
      <c r="L133" s="36"/>
      <c r="M133" s="37">
        <f t="shared" ref="M133" si="354">IFERROR(ROUND(L133*$M$1,2),)</f>
        <v>0</v>
      </c>
      <c r="N133" s="37">
        <f t="shared" ref="N133" si="355">IFERROR(ROUND(L133*$M$2,2),)</f>
        <v>0</v>
      </c>
      <c r="O133" s="54">
        <f t="shared" ref="O133" si="356">SUM(L133:N133)</f>
        <v>0</v>
      </c>
      <c r="P133" s="38">
        <f t="shared" ref="P133" si="357">E133*O133</f>
        <v>0</v>
      </c>
    </row>
    <row r="134" spans="1:16" ht="88.5" customHeight="1" x14ac:dyDescent="0.25">
      <c r="A134" s="8"/>
      <c r="B134" s="8"/>
      <c r="C134" s="8"/>
      <c r="D134" s="9" t="s">
        <v>194</v>
      </c>
      <c r="E134" s="19"/>
      <c r="F134" s="19"/>
      <c r="G134" s="19"/>
      <c r="H134" s="19"/>
      <c r="I134" s="19"/>
      <c r="J134" s="21"/>
      <c r="L134" s="39"/>
      <c r="M134" s="40"/>
      <c r="N134" s="40"/>
      <c r="O134" s="55"/>
      <c r="P134" s="41"/>
    </row>
    <row r="135" spans="1:16" x14ac:dyDescent="0.25">
      <c r="A135" s="6" t="s">
        <v>195</v>
      </c>
      <c r="B135" s="6" t="s">
        <v>9</v>
      </c>
      <c r="C135" s="6" t="s">
        <v>31</v>
      </c>
      <c r="D135" s="7" t="s">
        <v>196</v>
      </c>
      <c r="E135" s="19">
        <v>1</v>
      </c>
      <c r="F135" s="19">
        <v>101.46</v>
      </c>
      <c r="G135" s="19">
        <f>ROUND(F135*0.09,2)</f>
        <v>9.1300000000000008</v>
      </c>
      <c r="H135" s="19">
        <f>ROUND(F135*0.06,2)</f>
        <v>6.09</v>
      </c>
      <c r="I135" s="19">
        <f t="shared" ref="I135" si="358">SUM(F135:H135)</f>
        <v>116.68</v>
      </c>
      <c r="J135" s="20">
        <f t="shared" ref="J135" si="359">E135*I135</f>
        <v>116.68</v>
      </c>
      <c r="L135" s="36"/>
      <c r="M135" s="37">
        <f t="shared" ref="M135" si="360">IFERROR(ROUND(L135*$M$1,2),)</f>
        <v>0</v>
      </c>
      <c r="N135" s="37">
        <f t="shared" ref="N135" si="361">IFERROR(ROUND(L135*$M$2,2),)</f>
        <v>0</v>
      </c>
      <c r="O135" s="54">
        <f t="shared" ref="O135" si="362">SUM(L135:N135)</f>
        <v>0</v>
      </c>
      <c r="P135" s="38">
        <f t="shared" ref="P135" si="363">E135*O135</f>
        <v>0</v>
      </c>
    </row>
    <row r="136" spans="1:16" ht="91.5" customHeight="1" x14ac:dyDescent="0.25">
      <c r="A136" s="8"/>
      <c r="B136" s="8"/>
      <c r="C136" s="8"/>
      <c r="D136" s="9" t="s">
        <v>197</v>
      </c>
      <c r="E136" s="19"/>
      <c r="F136" s="19"/>
      <c r="G136" s="19"/>
      <c r="H136" s="19"/>
      <c r="I136" s="19"/>
      <c r="J136" s="21"/>
      <c r="L136" s="39"/>
      <c r="M136" s="40"/>
      <c r="N136" s="40"/>
      <c r="O136" s="55"/>
      <c r="P136" s="41"/>
    </row>
    <row r="137" spans="1:16" ht="14.25" customHeight="1" x14ac:dyDescent="0.25">
      <c r="A137" s="6" t="s">
        <v>198</v>
      </c>
      <c r="B137" s="6" t="s">
        <v>9</v>
      </c>
      <c r="C137" s="6" t="s">
        <v>83</v>
      </c>
      <c r="D137" s="7" t="s">
        <v>199</v>
      </c>
      <c r="E137" s="19">
        <v>1</v>
      </c>
      <c r="F137" s="19">
        <v>1.52</v>
      </c>
      <c r="G137" s="19">
        <f>ROUND(F137*0.09,2)</f>
        <v>0.14000000000000001</v>
      </c>
      <c r="H137" s="19">
        <f>ROUND(F137*0.06,2)</f>
        <v>0.09</v>
      </c>
      <c r="I137" s="19">
        <f t="shared" ref="I137" si="364">SUM(F137:H137)</f>
        <v>1.75</v>
      </c>
      <c r="J137" s="20">
        <f t="shared" ref="J137" si="365">E137*I137</f>
        <v>1.75</v>
      </c>
      <c r="L137" s="36"/>
      <c r="M137" s="37">
        <f t="shared" ref="M137" si="366">IFERROR(ROUND(L137*$M$1,2),)</f>
        <v>0</v>
      </c>
      <c r="N137" s="37">
        <f t="shared" ref="N137" si="367">IFERROR(ROUND(L137*$M$2,2),)</f>
        <v>0</v>
      </c>
      <c r="O137" s="54">
        <f t="shared" ref="O137" si="368">SUM(L137:N137)</f>
        <v>0</v>
      </c>
      <c r="P137" s="38">
        <f t="shared" ref="P137" si="369">E137*O137</f>
        <v>0</v>
      </c>
    </row>
    <row r="138" spans="1:16" ht="135" x14ac:dyDescent="0.25">
      <c r="A138" s="8"/>
      <c r="B138" s="8"/>
      <c r="C138" s="8"/>
      <c r="D138" s="9" t="s">
        <v>200</v>
      </c>
      <c r="E138" s="19"/>
      <c r="F138" s="19"/>
      <c r="G138" s="19"/>
      <c r="H138" s="19"/>
      <c r="I138" s="19"/>
      <c r="J138" s="21"/>
      <c r="L138" s="39"/>
      <c r="M138" s="40"/>
      <c r="N138" s="40"/>
      <c r="O138" s="55"/>
      <c r="P138" s="41"/>
    </row>
    <row r="139" spans="1:16" ht="22.5" x14ac:dyDescent="0.25">
      <c r="A139" s="6" t="s">
        <v>201</v>
      </c>
      <c r="B139" s="6" t="s">
        <v>9</v>
      </c>
      <c r="C139" s="6" t="s">
        <v>83</v>
      </c>
      <c r="D139" s="7" t="s">
        <v>202</v>
      </c>
      <c r="E139" s="19">
        <v>1</v>
      </c>
      <c r="F139" s="19">
        <v>1.93</v>
      </c>
      <c r="G139" s="19">
        <f>ROUND(F139*0.09,2)</f>
        <v>0.17</v>
      </c>
      <c r="H139" s="19">
        <f>ROUND(F139*0.06,2)</f>
        <v>0.12</v>
      </c>
      <c r="I139" s="19">
        <f t="shared" ref="I139" si="370">SUM(F139:H139)</f>
        <v>2.2200000000000002</v>
      </c>
      <c r="J139" s="20">
        <f t="shared" ref="J139" si="371">E139*I139</f>
        <v>2.2200000000000002</v>
      </c>
      <c r="L139" s="36"/>
      <c r="M139" s="37">
        <f t="shared" ref="M139" si="372">IFERROR(ROUND(L139*$M$1,2),)</f>
        <v>0</v>
      </c>
      <c r="N139" s="37">
        <f t="shared" ref="N139" si="373">IFERROR(ROUND(L139*$M$2,2),)</f>
        <v>0</v>
      </c>
      <c r="O139" s="54">
        <f t="shared" ref="O139" si="374">SUM(L139:N139)</f>
        <v>0</v>
      </c>
      <c r="P139" s="38">
        <f t="shared" ref="P139" si="375">E139*O139</f>
        <v>0</v>
      </c>
    </row>
    <row r="140" spans="1:16" ht="135" x14ac:dyDescent="0.25">
      <c r="A140" s="8"/>
      <c r="B140" s="8"/>
      <c r="C140" s="8"/>
      <c r="D140" s="9" t="s">
        <v>203</v>
      </c>
      <c r="E140" s="19"/>
      <c r="F140" s="19"/>
      <c r="G140" s="19"/>
      <c r="H140" s="19"/>
      <c r="I140" s="19"/>
      <c r="J140" s="21"/>
      <c r="L140" s="39"/>
      <c r="M140" s="40"/>
      <c r="N140" s="40"/>
      <c r="O140" s="55"/>
      <c r="P140" s="41"/>
    </row>
    <row r="141" spans="1:16" x14ac:dyDescent="0.25">
      <c r="A141" s="6" t="s">
        <v>204</v>
      </c>
      <c r="B141" s="6" t="s">
        <v>9</v>
      </c>
      <c r="C141" s="6" t="s">
        <v>83</v>
      </c>
      <c r="D141" s="7" t="s">
        <v>205</v>
      </c>
      <c r="E141" s="19">
        <v>1</v>
      </c>
      <c r="F141" s="19">
        <v>3</v>
      </c>
      <c r="G141" s="19">
        <f>ROUND(F141*0.09,2)</f>
        <v>0.27</v>
      </c>
      <c r="H141" s="19">
        <f>ROUND(F141*0.06,2)</f>
        <v>0.18</v>
      </c>
      <c r="I141" s="19">
        <f t="shared" ref="I141" si="376">SUM(F141:H141)</f>
        <v>3.45</v>
      </c>
      <c r="J141" s="20">
        <f t="shared" ref="J141" si="377">E141*I141</f>
        <v>3.45</v>
      </c>
      <c r="L141" s="36"/>
      <c r="M141" s="37">
        <f t="shared" ref="M141" si="378">IFERROR(ROUND(L141*$M$1,2),)</f>
        <v>0</v>
      </c>
      <c r="N141" s="37">
        <f t="shared" ref="N141" si="379">IFERROR(ROUND(L141*$M$2,2),)</f>
        <v>0</v>
      </c>
      <c r="O141" s="54">
        <f t="shared" ref="O141" si="380">SUM(L141:N141)</f>
        <v>0</v>
      </c>
      <c r="P141" s="38">
        <f t="shared" ref="P141" si="381">E141*O141</f>
        <v>0</v>
      </c>
    </row>
    <row r="142" spans="1:16" ht="135" x14ac:dyDescent="0.25">
      <c r="A142" s="8"/>
      <c r="B142" s="8"/>
      <c r="C142" s="8"/>
      <c r="D142" s="9" t="s">
        <v>206</v>
      </c>
      <c r="E142" s="19"/>
      <c r="F142" s="19"/>
      <c r="G142" s="19"/>
      <c r="H142" s="19"/>
      <c r="I142" s="19"/>
      <c r="J142" s="21"/>
      <c r="L142" s="39"/>
      <c r="M142" s="40"/>
      <c r="N142" s="40"/>
      <c r="O142" s="55"/>
      <c r="P142" s="41"/>
    </row>
    <row r="143" spans="1:16" x14ac:dyDescent="0.25">
      <c r="A143" s="6" t="s">
        <v>207</v>
      </c>
      <c r="B143" s="6" t="s">
        <v>9</v>
      </c>
      <c r="C143" s="6" t="s">
        <v>83</v>
      </c>
      <c r="D143" s="7" t="s">
        <v>208</v>
      </c>
      <c r="E143" s="19">
        <v>1</v>
      </c>
      <c r="F143" s="19">
        <v>3.82</v>
      </c>
      <c r="G143" s="19">
        <f>ROUND(F143*0.09,2)</f>
        <v>0.34</v>
      </c>
      <c r="H143" s="19">
        <f>ROUND(F143*0.06,2)</f>
        <v>0.23</v>
      </c>
      <c r="I143" s="19">
        <f t="shared" ref="I143" si="382">SUM(F143:H143)</f>
        <v>4.3899999999999997</v>
      </c>
      <c r="J143" s="20">
        <f t="shared" ref="J143" si="383">E143*I143</f>
        <v>4.3899999999999997</v>
      </c>
      <c r="L143" s="36"/>
      <c r="M143" s="37">
        <f t="shared" ref="M143" si="384">IFERROR(ROUND(L143*$M$1,2),)</f>
        <v>0</v>
      </c>
      <c r="N143" s="37">
        <f t="shared" ref="N143" si="385">IFERROR(ROUND(L143*$M$2,2),)</f>
        <v>0</v>
      </c>
      <c r="O143" s="54">
        <f t="shared" ref="O143" si="386">SUM(L143:N143)</f>
        <v>0</v>
      </c>
      <c r="P143" s="38">
        <f t="shared" ref="P143" si="387">E143*O143</f>
        <v>0</v>
      </c>
    </row>
    <row r="144" spans="1:16" ht="146.25" x14ac:dyDescent="0.25">
      <c r="A144" s="8"/>
      <c r="B144" s="8"/>
      <c r="C144" s="8"/>
      <c r="D144" s="9" t="s">
        <v>209</v>
      </c>
      <c r="E144" s="19"/>
      <c r="F144" s="19"/>
      <c r="G144" s="19"/>
      <c r="H144" s="19"/>
      <c r="I144" s="19"/>
      <c r="J144" s="21"/>
      <c r="L144" s="39"/>
      <c r="M144" s="40"/>
      <c r="N144" s="40"/>
      <c r="O144" s="55"/>
      <c r="P144" s="41"/>
    </row>
    <row r="145" spans="1:16" x14ac:dyDescent="0.25">
      <c r="A145" s="6" t="s">
        <v>210</v>
      </c>
      <c r="B145" s="6" t="s">
        <v>9</v>
      </c>
      <c r="C145" s="6" t="s">
        <v>83</v>
      </c>
      <c r="D145" s="7" t="s">
        <v>211</v>
      </c>
      <c r="E145" s="19">
        <v>1</v>
      </c>
      <c r="F145" s="19">
        <v>4.79</v>
      </c>
      <c r="G145" s="19">
        <f>ROUND(F145*0.09,2)</f>
        <v>0.43</v>
      </c>
      <c r="H145" s="19">
        <f>ROUND(F145*0.06,2)</f>
        <v>0.28999999999999998</v>
      </c>
      <c r="I145" s="19">
        <f t="shared" ref="I145" si="388">SUM(F145:H145)</f>
        <v>5.51</v>
      </c>
      <c r="J145" s="20">
        <f t="shared" ref="J145" si="389">E145*I145</f>
        <v>5.51</v>
      </c>
      <c r="L145" s="36"/>
      <c r="M145" s="37">
        <f t="shared" ref="M145" si="390">IFERROR(ROUND(L145*$M$1,2),)</f>
        <v>0</v>
      </c>
      <c r="N145" s="37">
        <f t="shared" ref="N145" si="391">IFERROR(ROUND(L145*$M$2,2),)</f>
        <v>0</v>
      </c>
      <c r="O145" s="54">
        <f t="shared" ref="O145" si="392">SUM(L145:N145)</f>
        <v>0</v>
      </c>
      <c r="P145" s="38">
        <f t="shared" ref="P145" si="393">E145*O145</f>
        <v>0</v>
      </c>
    </row>
    <row r="146" spans="1:16" ht="135" x14ac:dyDescent="0.25">
      <c r="A146" s="8"/>
      <c r="B146" s="8"/>
      <c r="C146" s="8"/>
      <c r="D146" s="9" t="s">
        <v>212</v>
      </c>
      <c r="E146" s="19"/>
      <c r="F146" s="19"/>
      <c r="G146" s="19"/>
      <c r="H146" s="19"/>
      <c r="I146" s="19"/>
      <c r="J146" s="21"/>
      <c r="L146" s="39"/>
      <c r="M146" s="40"/>
      <c r="N146" s="40"/>
      <c r="O146" s="55"/>
      <c r="P146" s="41"/>
    </row>
    <row r="147" spans="1:16" x14ac:dyDescent="0.25">
      <c r="A147" s="6" t="s">
        <v>213</v>
      </c>
      <c r="B147" s="6" t="s">
        <v>9</v>
      </c>
      <c r="C147" s="6" t="s">
        <v>83</v>
      </c>
      <c r="D147" s="7" t="s">
        <v>214</v>
      </c>
      <c r="E147" s="19">
        <v>1</v>
      </c>
      <c r="F147" s="19">
        <v>6.22</v>
      </c>
      <c r="G147" s="19">
        <f>ROUND(F147*0.09,2)</f>
        <v>0.56000000000000005</v>
      </c>
      <c r="H147" s="19">
        <f>ROUND(F147*0.06,2)</f>
        <v>0.37</v>
      </c>
      <c r="I147" s="19">
        <f t="shared" ref="I147" si="394">SUM(F147:H147)</f>
        <v>7.15</v>
      </c>
      <c r="J147" s="20">
        <f t="shared" ref="J147" si="395">E147*I147</f>
        <v>7.15</v>
      </c>
      <c r="L147" s="36"/>
      <c r="M147" s="37">
        <f t="shared" ref="M147" si="396">IFERROR(ROUND(L147*$M$1,2),)</f>
        <v>0</v>
      </c>
      <c r="N147" s="37">
        <f t="shared" ref="N147" si="397">IFERROR(ROUND(L147*$M$2,2),)</f>
        <v>0</v>
      </c>
      <c r="O147" s="54">
        <f t="shared" ref="O147" si="398">SUM(L147:N147)</f>
        <v>0</v>
      </c>
      <c r="P147" s="38">
        <f t="shared" ref="P147" si="399">E147*O147</f>
        <v>0</v>
      </c>
    </row>
    <row r="148" spans="1:16" ht="146.25" x14ac:dyDescent="0.25">
      <c r="A148" s="8"/>
      <c r="B148" s="8"/>
      <c r="C148" s="8"/>
      <c r="D148" s="9" t="s">
        <v>215</v>
      </c>
      <c r="E148" s="19"/>
      <c r="F148" s="19"/>
      <c r="G148" s="19"/>
      <c r="H148" s="19"/>
      <c r="I148" s="19"/>
      <c r="J148" s="21"/>
      <c r="L148" s="39"/>
      <c r="M148" s="40"/>
      <c r="N148" s="40"/>
      <c r="O148" s="55"/>
      <c r="P148" s="41"/>
    </row>
    <row r="149" spans="1:16" x14ac:dyDescent="0.25">
      <c r="A149" s="6" t="s">
        <v>216</v>
      </c>
      <c r="B149" s="6" t="s">
        <v>9</v>
      </c>
      <c r="C149" s="6" t="s">
        <v>83</v>
      </c>
      <c r="D149" s="7" t="s">
        <v>217</v>
      </c>
      <c r="E149" s="19">
        <v>1</v>
      </c>
      <c r="F149" s="19">
        <v>1.1100000000000001</v>
      </c>
      <c r="G149" s="19">
        <f>ROUND(F149*0.09,2)</f>
        <v>0.1</v>
      </c>
      <c r="H149" s="19">
        <f>ROUND(F149*0.06,2)</f>
        <v>7.0000000000000007E-2</v>
      </c>
      <c r="I149" s="19">
        <f t="shared" ref="I149" si="400">SUM(F149:H149)</f>
        <v>1.28</v>
      </c>
      <c r="J149" s="20">
        <f t="shared" ref="J149" si="401">E149*I149</f>
        <v>1.28</v>
      </c>
      <c r="L149" s="36"/>
      <c r="M149" s="37">
        <f t="shared" ref="M149" si="402">IFERROR(ROUND(L149*$M$1,2),)</f>
        <v>0</v>
      </c>
      <c r="N149" s="37">
        <f t="shared" ref="N149" si="403">IFERROR(ROUND(L149*$M$2,2),)</f>
        <v>0</v>
      </c>
      <c r="O149" s="54">
        <f t="shared" ref="O149" si="404">SUM(L149:N149)</f>
        <v>0</v>
      </c>
      <c r="P149" s="38">
        <f t="shared" ref="P149" si="405">E149*O149</f>
        <v>0</v>
      </c>
    </row>
    <row r="150" spans="1:16" ht="135" x14ac:dyDescent="0.25">
      <c r="A150" s="8"/>
      <c r="B150" s="8"/>
      <c r="C150" s="8"/>
      <c r="D150" s="9" t="s">
        <v>218</v>
      </c>
      <c r="E150" s="19"/>
      <c r="F150" s="19"/>
      <c r="G150" s="19"/>
      <c r="H150" s="19"/>
      <c r="I150" s="19"/>
      <c r="J150" s="21"/>
      <c r="L150" s="39"/>
      <c r="M150" s="40"/>
      <c r="N150" s="40"/>
      <c r="O150" s="55"/>
      <c r="P150" s="41"/>
    </row>
    <row r="151" spans="1:16" x14ac:dyDescent="0.25">
      <c r="A151" s="6" t="s">
        <v>219</v>
      </c>
      <c r="B151" s="6" t="s">
        <v>9</v>
      </c>
      <c r="C151" s="6" t="s">
        <v>83</v>
      </c>
      <c r="D151" s="7" t="s">
        <v>220</v>
      </c>
      <c r="E151" s="19">
        <v>1</v>
      </c>
      <c r="F151" s="19">
        <v>1.53</v>
      </c>
      <c r="G151" s="19">
        <f>ROUND(F151*0.09,2)</f>
        <v>0.14000000000000001</v>
      </c>
      <c r="H151" s="19">
        <f>ROUND(F151*0.06,2)</f>
        <v>0.09</v>
      </c>
      <c r="I151" s="19">
        <f t="shared" ref="I151" si="406">SUM(F151:H151)</f>
        <v>1.76</v>
      </c>
      <c r="J151" s="20">
        <f t="shared" ref="J151" si="407">E151*I151</f>
        <v>1.76</v>
      </c>
      <c r="L151" s="36"/>
      <c r="M151" s="37">
        <f t="shared" ref="M151" si="408">IFERROR(ROUND(L151*$M$1,2),)</f>
        <v>0</v>
      </c>
      <c r="N151" s="37">
        <f t="shared" ref="N151" si="409">IFERROR(ROUND(L151*$M$2,2),)</f>
        <v>0</v>
      </c>
      <c r="O151" s="54">
        <f t="shared" ref="O151" si="410">SUM(L151:N151)</f>
        <v>0</v>
      </c>
      <c r="P151" s="38">
        <f t="shared" ref="P151" si="411">E151*O151</f>
        <v>0</v>
      </c>
    </row>
    <row r="152" spans="1:16" ht="135" x14ac:dyDescent="0.25">
      <c r="A152" s="8"/>
      <c r="B152" s="8"/>
      <c r="C152" s="8"/>
      <c r="D152" s="9" t="s">
        <v>221</v>
      </c>
      <c r="E152" s="19"/>
      <c r="F152" s="19"/>
      <c r="G152" s="19"/>
      <c r="H152" s="19"/>
      <c r="I152" s="19"/>
      <c r="J152" s="21"/>
      <c r="L152" s="39"/>
      <c r="M152" s="40"/>
      <c r="N152" s="40"/>
      <c r="O152" s="55"/>
      <c r="P152" s="41"/>
    </row>
    <row r="153" spans="1:16" x14ac:dyDescent="0.25">
      <c r="A153" s="6" t="s">
        <v>222</v>
      </c>
      <c r="B153" s="6" t="s">
        <v>9</v>
      </c>
      <c r="C153" s="6" t="s">
        <v>83</v>
      </c>
      <c r="D153" s="7" t="s">
        <v>223</v>
      </c>
      <c r="E153" s="19">
        <v>1</v>
      </c>
      <c r="F153" s="19">
        <v>2.23</v>
      </c>
      <c r="G153" s="19">
        <f>ROUND(F153*0.09,2)</f>
        <v>0.2</v>
      </c>
      <c r="H153" s="19">
        <f>ROUND(F153*0.06,2)</f>
        <v>0.13</v>
      </c>
      <c r="I153" s="19">
        <f t="shared" ref="I153" si="412">SUM(F153:H153)</f>
        <v>2.56</v>
      </c>
      <c r="J153" s="20">
        <f t="shared" ref="J153" si="413">E153*I153</f>
        <v>2.56</v>
      </c>
      <c r="L153" s="36"/>
      <c r="M153" s="37">
        <f t="shared" ref="M153" si="414">IFERROR(ROUND(L153*$M$1,2),)</f>
        <v>0</v>
      </c>
      <c r="N153" s="37">
        <f t="shared" ref="N153" si="415">IFERROR(ROUND(L153*$M$2,2),)</f>
        <v>0</v>
      </c>
      <c r="O153" s="54">
        <f t="shared" ref="O153" si="416">SUM(L153:N153)</f>
        <v>0</v>
      </c>
      <c r="P153" s="38">
        <f t="shared" ref="P153" si="417">E153*O153</f>
        <v>0</v>
      </c>
    </row>
    <row r="154" spans="1:16" ht="146.25" x14ac:dyDescent="0.25">
      <c r="A154" s="8"/>
      <c r="B154" s="8"/>
      <c r="C154" s="8"/>
      <c r="D154" s="9" t="s">
        <v>224</v>
      </c>
      <c r="E154" s="19"/>
      <c r="F154" s="19"/>
      <c r="G154" s="19"/>
      <c r="H154" s="19"/>
      <c r="I154" s="19"/>
      <c r="J154" s="21"/>
      <c r="L154" s="39"/>
      <c r="M154" s="40"/>
      <c r="N154" s="40"/>
      <c r="O154" s="55"/>
      <c r="P154" s="41"/>
    </row>
    <row r="155" spans="1:16" x14ac:dyDescent="0.25">
      <c r="A155" s="6" t="s">
        <v>225</v>
      </c>
      <c r="B155" s="6" t="s">
        <v>9</v>
      </c>
      <c r="C155" s="6" t="s">
        <v>83</v>
      </c>
      <c r="D155" s="7" t="s">
        <v>226</v>
      </c>
      <c r="E155" s="19">
        <v>1</v>
      </c>
      <c r="F155" s="19">
        <v>2.79</v>
      </c>
      <c r="G155" s="19">
        <f>ROUND(F155*0.09,2)</f>
        <v>0.25</v>
      </c>
      <c r="H155" s="19">
        <f>ROUND(F155*0.06,2)</f>
        <v>0.17</v>
      </c>
      <c r="I155" s="19">
        <f t="shared" ref="I155" si="418">SUM(F155:H155)</f>
        <v>3.21</v>
      </c>
      <c r="J155" s="20">
        <f t="shared" ref="J155" si="419">E155*I155</f>
        <v>3.21</v>
      </c>
      <c r="L155" s="36"/>
      <c r="M155" s="37">
        <f t="shared" ref="M155" si="420">IFERROR(ROUND(L155*$M$1,2),)</f>
        <v>0</v>
      </c>
      <c r="N155" s="37">
        <f t="shared" ref="N155" si="421">IFERROR(ROUND(L155*$M$2,2),)</f>
        <v>0</v>
      </c>
      <c r="O155" s="54">
        <f t="shared" ref="O155" si="422">SUM(L155:N155)</f>
        <v>0</v>
      </c>
      <c r="P155" s="38">
        <f t="shared" ref="P155" si="423">E155*O155</f>
        <v>0</v>
      </c>
    </row>
    <row r="156" spans="1:16" ht="135" x14ac:dyDescent="0.25">
      <c r="A156" s="8"/>
      <c r="B156" s="8"/>
      <c r="C156" s="8"/>
      <c r="D156" s="9" t="s">
        <v>227</v>
      </c>
      <c r="E156" s="19"/>
      <c r="F156" s="19"/>
      <c r="G156" s="19"/>
      <c r="H156" s="19"/>
      <c r="I156" s="19"/>
      <c r="J156" s="21"/>
      <c r="L156" s="39"/>
      <c r="M156" s="40"/>
      <c r="N156" s="40"/>
      <c r="O156" s="55"/>
      <c r="P156" s="41"/>
    </row>
    <row r="157" spans="1:16" x14ac:dyDescent="0.25">
      <c r="A157" s="6" t="s">
        <v>228</v>
      </c>
      <c r="B157" s="6" t="s">
        <v>9</v>
      </c>
      <c r="C157" s="6" t="s">
        <v>83</v>
      </c>
      <c r="D157" s="7" t="s">
        <v>229</v>
      </c>
      <c r="E157" s="19">
        <v>1</v>
      </c>
      <c r="F157" s="19">
        <v>4.4400000000000004</v>
      </c>
      <c r="G157" s="19">
        <f>ROUND(F157*0.09,2)</f>
        <v>0.4</v>
      </c>
      <c r="H157" s="19">
        <f>ROUND(F157*0.06,2)</f>
        <v>0.27</v>
      </c>
      <c r="I157" s="19">
        <f t="shared" ref="I157" si="424">SUM(F157:H157)</f>
        <v>5.1100000000000003</v>
      </c>
      <c r="J157" s="20">
        <f t="shared" ref="J157" si="425">E157*I157</f>
        <v>5.1100000000000003</v>
      </c>
      <c r="L157" s="36"/>
      <c r="M157" s="37">
        <f t="shared" ref="M157" si="426">IFERROR(ROUND(L157*$M$1,2),)</f>
        <v>0</v>
      </c>
      <c r="N157" s="37">
        <f t="shared" ref="N157" si="427">IFERROR(ROUND(L157*$M$2,2),)</f>
        <v>0</v>
      </c>
      <c r="O157" s="54">
        <f t="shared" ref="O157" si="428">SUM(L157:N157)</f>
        <v>0</v>
      </c>
      <c r="P157" s="38">
        <f t="shared" ref="P157" si="429">E157*O157</f>
        <v>0</v>
      </c>
    </row>
    <row r="158" spans="1:16" ht="139.5" customHeight="1" x14ac:dyDescent="0.25">
      <c r="A158" s="8"/>
      <c r="B158" s="8"/>
      <c r="C158" s="8"/>
      <c r="D158" s="9" t="s">
        <v>230</v>
      </c>
      <c r="E158" s="19"/>
      <c r="F158" s="19"/>
      <c r="G158" s="19"/>
      <c r="H158" s="19"/>
      <c r="I158" s="19"/>
      <c r="J158" s="21"/>
      <c r="L158" s="39"/>
      <c r="M158" s="40"/>
      <c r="N158" s="40"/>
      <c r="O158" s="55"/>
      <c r="P158" s="41"/>
    </row>
    <row r="159" spans="1:16" x14ac:dyDescent="0.25">
      <c r="A159" s="6" t="s">
        <v>231</v>
      </c>
      <c r="B159" s="6" t="s">
        <v>9</v>
      </c>
      <c r="C159" s="6" t="s">
        <v>83</v>
      </c>
      <c r="D159" s="7" t="s">
        <v>232</v>
      </c>
      <c r="E159" s="19">
        <v>1</v>
      </c>
      <c r="F159" s="19">
        <v>4.87</v>
      </c>
      <c r="G159" s="19">
        <f>ROUND(F159*0.09,2)</f>
        <v>0.44</v>
      </c>
      <c r="H159" s="19">
        <f>ROUND(F159*0.06,2)</f>
        <v>0.28999999999999998</v>
      </c>
      <c r="I159" s="19">
        <f t="shared" ref="I159" si="430">SUM(F159:H159)</f>
        <v>5.6</v>
      </c>
      <c r="J159" s="20">
        <f t="shared" ref="J159" si="431">E159*I159</f>
        <v>5.6</v>
      </c>
      <c r="L159" s="36"/>
      <c r="M159" s="37">
        <f t="shared" ref="M159" si="432">IFERROR(ROUND(L159*$M$1,2),)</f>
        <v>0</v>
      </c>
      <c r="N159" s="37">
        <f t="shared" ref="N159" si="433">IFERROR(ROUND(L159*$M$2,2),)</f>
        <v>0</v>
      </c>
      <c r="O159" s="54">
        <f t="shared" ref="O159" si="434">SUM(L159:N159)</f>
        <v>0</v>
      </c>
      <c r="P159" s="38">
        <f t="shared" ref="P159" si="435">E159*O159</f>
        <v>0</v>
      </c>
    </row>
    <row r="160" spans="1:16" ht="157.5" x14ac:dyDescent="0.25">
      <c r="A160" s="8"/>
      <c r="B160" s="8"/>
      <c r="C160" s="8"/>
      <c r="D160" s="9" t="s">
        <v>233</v>
      </c>
      <c r="E160" s="19"/>
      <c r="F160" s="19"/>
      <c r="G160" s="19"/>
      <c r="H160" s="19"/>
      <c r="I160" s="19"/>
      <c r="J160" s="21"/>
      <c r="L160" s="39"/>
      <c r="M160" s="40"/>
      <c r="N160" s="40"/>
      <c r="O160" s="55"/>
      <c r="P160" s="41"/>
    </row>
    <row r="161" spans="1:16" x14ac:dyDescent="0.25">
      <c r="A161" s="6" t="s">
        <v>234</v>
      </c>
      <c r="B161" s="6" t="s">
        <v>9</v>
      </c>
      <c r="C161" s="6" t="s">
        <v>83</v>
      </c>
      <c r="D161" s="7" t="s">
        <v>235</v>
      </c>
      <c r="E161" s="19">
        <v>1</v>
      </c>
      <c r="F161" s="19">
        <v>5.69</v>
      </c>
      <c r="G161" s="19">
        <f>ROUND(F161*0.09,2)</f>
        <v>0.51</v>
      </c>
      <c r="H161" s="19">
        <f>ROUND(F161*0.06,2)</f>
        <v>0.34</v>
      </c>
      <c r="I161" s="19">
        <f t="shared" ref="I161" si="436">SUM(F161:H161)</f>
        <v>6.54</v>
      </c>
      <c r="J161" s="20">
        <f t="shared" ref="J161" si="437">E161*I161</f>
        <v>6.54</v>
      </c>
      <c r="L161" s="36"/>
      <c r="M161" s="37">
        <f t="shared" ref="M161" si="438">IFERROR(ROUND(L161*$M$1,2),)</f>
        <v>0</v>
      </c>
      <c r="N161" s="37">
        <f t="shared" ref="N161" si="439">IFERROR(ROUND(L161*$M$2,2),)</f>
        <v>0</v>
      </c>
      <c r="O161" s="54">
        <f t="shared" ref="O161" si="440">SUM(L161:N161)</f>
        <v>0</v>
      </c>
      <c r="P161" s="38">
        <f t="shared" ref="P161" si="441">E161*O161</f>
        <v>0</v>
      </c>
    </row>
    <row r="162" spans="1:16" ht="143.25" customHeight="1" x14ac:dyDescent="0.25">
      <c r="A162" s="8"/>
      <c r="B162" s="8"/>
      <c r="C162" s="8"/>
      <c r="D162" s="9" t="s">
        <v>236</v>
      </c>
      <c r="E162" s="19"/>
      <c r="F162" s="19"/>
      <c r="G162" s="19"/>
      <c r="H162" s="19"/>
      <c r="I162" s="19"/>
      <c r="J162" s="21"/>
      <c r="L162" s="39"/>
      <c r="M162" s="40"/>
      <c r="N162" s="40"/>
      <c r="O162" s="55"/>
      <c r="P162" s="41"/>
    </row>
    <row r="163" spans="1:16" x14ac:dyDescent="0.25">
      <c r="A163" s="6" t="s">
        <v>237</v>
      </c>
      <c r="B163" s="6" t="s">
        <v>9</v>
      </c>
      <c r="C163" s="6" t="s">
        <v>83</v>
      </c>
      <c r="D163" s="7" t="s">
        <v>238</v>
      </c>
      <c r="E163" s="19">
        <v>1</v>
      </c>
      <c r="F163" s="19">
        <v>6.13</v>
      </c>
      <c r="G163" s="19">
        <f>ROUND(F163*0.09,2)</f>
        <v>0.55000000000000004</v>
      </c>
      <c r="H163" s="19">
        <f>ROUND(F163*0.06,2)</f>
        <v>0.37</v>
      </c>
      <c r="I163" s="19">
        <f t="shared" ref="I163" si="442">SUM(F163:H163)</f>
        <v>7.05</v>
      </c>
      <c r="J163" s="20">
        <f t="shared" ref="J163" si="443">E163*I163</f>
        <v>7.05</v>
      </c>
      <c r="L163" s="36"/>
      <c r="M163" s="37">
        <f t="shared" ref="M163" si="444">IFERROR(ROUND(L163*$M$1,2),)</f>
        <v>0</v>
      </c>
      <c r="N163" s="37">
        <f t="shared" ref="N163" si="445">IFERROR(ROUND(L163*$M$2,2),)</f>
        <v>0</v>
      </c>
      <c r="O163" s="54">
        <f t="shared" ref="O163" si="446">SUM(L163:N163)</f>
        <v>0</v>
      </c>
      <c r="P163" s="38">
        <f t="shared" ref="P163" si="447">E163*O163</f>
        <v>0</v>
      </c>
    </row>
    <row r="164" spans="1:16" ht="157.5" x14ac:dyDescent="0.25">
      <c r="A164" s="8"/>
      <c r="B164" s="8"/>
      <c r="C164" s="8"/>
      <c r="D164" s="9" t="s">
        <v>239</v>
      </c>
      <c r="E164" s="19"/>
      <c r="F164" s="19"/>
      <c r="G164" s="19"/>
      <c r="H164" s="19"/>
      <c r="I164" s="19"/>
      <c r="J164" s="21"/>
      <c r="L164" s="39"/>
      <c r="M164" s="40"/>
      <c r="N164" s="40"/>
      <c r="O164" s="55"/>
      <c r="P164" s="41"/>
    </row>
    <row r="165" spans="1:16" x14ac:dyDescent="0.25">
      <c r="A165" s="6" t="s">
        <v>240</v>
      </c>
      <c r="B165" s="6" t="s">
        <v>9</v>
      </c>
      <c r="C165" s="6" t="s">
        <v>83</v>
      </c>
      <c r="D165" s="7" t="s">
        <v>241</v>
      </c>
      <c r="E165" s="19">
        <v>1</v>
      </c>
      <c r="F165" s="19">
        <v>7.01</v>
      </c>
      <c r="G165" s="19">
        <f>ROUND(F165*0.09,2)</f>
        <v>0.63</v>
      </c>
      <c r="H165" s="19">
        <f>ROUND(F165*0.06,2)</f>
        <v>0.42</v>
      </c>
      <c r="I165" s="19">
        <f t="shared" ref="I165" si="448">SUM(F165:H165)</f>
        <v>8.06</v>
      </c>
      <c r="J165" s="20">
        <f t="shared" ref="J165" si="449">E165*I165</f>
        <v>8.06</v>
      </c>
      <c r="L165" s="36"/>
      <c r="M165" s="37">
        <f t="shared" ref="M165" si="450">IFERROR(ROUND(L165*$M$1,2),)</f>
        <v>0</v>
      </c>
      <c r="N165" s="37">
        <f t="shared" ref="N165" si="451">IFERROR(ROUND(L165*$M$2,2),)</f>
        <v>0</v>
      </c>
      <c r="O165" s="54">
        <f t="shared" ref="O165" si="452">SUM(L165:N165)</f>
        <v>0</v>
      </c>
      <c r="P165" s="38">
        <f t="shared" ref="P165" si="453">E165*O165</f>
        <v>0</v>
      </c>
    </row>
    <row r="166" spans="1:16" ht="157.5" x14ac:dyDescent="0.25">
      <c r="A166" s="8"/>
      <c r="B166" s="8"/>
      <c r="C166" s="8"/>
      <c r="D166" s="9" t="s">
        <v>242</v>
      </c>
      <c r="E166" s="19"/>
      <c r="F166" s="19"/>
      <c r="G166" s="19"/>
      <c r="H166" s="19"/>
      <c r="I166" s="19"/>
      <c r="J166" s="21"/>
      <c r="L166" s="39"/>
      <c r="M166" s="40"/>
      <c r="N166" s="40"/>
      <c r="O166" s="55"/>
      <c r="P166" s="41"/>
    </row>
    <row r="167" spans="1:16" x14ac:dyDescent="0.25">
      <c r="A167" s="6" t="s">
        <v>243</v>
      </c>
      <c r="B167" s="6" t="s">
        <v>9</v>
      </c>
      <c r="C167" s="6" t="s">
        <v>83</v>
      </c>
      <c r="D167" s="7" t="s">
        <v>244</v>
      </c>
      <c r="E167" s="19">
        <v>1</v>
      </c>
      <c r="F167" s="19">
        <v>8.49</v>
      </c>
      <c r="G167" s="19">
        <f>ROUND(F167*0.09,2)</f>
        <v>0.76</v>
      </c>
      <c r="H167" s="19">
        <f>ROUND(F167*0.06,2)</f>
        <v>0.51</v>
      </c>
      <c r="I167" s="19">
        <f t="shared" ref="I167" si="454">SUM(F167:H167)</f>
        <v>9.76</v>
      </c>
      <c r="J167" s="20">
        <f t="shared" ref="J167" si="455">E167*I167</f>
        <v>9.76</v>
      </c>
      <c r="L167" s="36"/>
      <c r="M167" s="37">
        <f t="shared" ref="M167" si="456">IFERROR(ROUND(L167*$M$1,2),)</f>
        <v>0</v>
      </c>
      <c r="N167" s="37">
        <f t="shared" ref="N167" si="457">IFERROR(ROUND(L167*$M$2,2),)</f>
        <v>0</v>
      </c>
      <c r="O167" s="54">
        <f t="shared" ref="O167" si="458">SUM(L167:N167)</f>
        <v>0</v>
      </c>
      <c r="P167" s="38">
        <f t="shared" ref="P167" si="459">E167*O167</f>
        <v>0</v>
      </c>
    </row>
    <row r="168" spans="1:16" ht="157.5" x14ac:dyDescent="0.25">
      <c r="A168" s="8"/>
      <c r="B168" s="8"/>
      <c r="C168" s="8"/>
      <c r="D168" s="9" t="s">
        <v>245</v>
      </c>
      <c r="E168" s="19"/>
      <c r="F168" s="19"/>
      <c r="G168" s="19"/>
      <c r="H168" s="19"/>
      <c r="I168" s="19"/>
      <c r="J168" s="21"/>
      <c r="L168" s="39"/>
      <c r="M168" s="40"/>
      <c r="N168" s="40"/>
      <c r="O168" s="55"/>
      <c r="P168" s="41"/>
    </row>
    <row r="169" spans="1:16" x14ac:dyDescent="0.25">
      <c r="A169" s="6" t="s">
        <v>246</v>
      </c>
      <c r="B169" s="6" t="s">
        <v>9</v>
      </c>
      <c r="C169" s="6" t="s">
        <v>83</v>
      </c>
      <c r="D169" s="7" t="s">
        <v>247</v>
      </c>
      <c r="E169" s="19">
        <v>1</v>
      </c>
      <c r="F169" s="19">
        <v>11.59</v>
      </c>
      <c r="G169" s="19">
        <f>ROUND(F169*0.09,2)</f>
        <v>1.04</v>
      </c>
      <c r="H169" s="19">
        <f>ROUND(F169*0.06,2)</f>
        <v>0.7</v>
      </c>
      <c r="I169" s="19">
        <f t="shared" ref="I169" si="460">SUM(F169:H169)</f>
        <v>13.33</v>
      </c>
      <c r="J169" s="20">
        <f t="shared" ref="J169" si="461">E169*I169</f>
        <v>13.33</v>
      </c>
      <c r="L169" s="36"/>
      <c r="M169" s="37">
        <f t="shared" ref="M169" si="462">IFERROR(ROUND(L169*$M$1,2),)</f>
        <v>0</v>
      </c>
      <c r="N169" s="37">
        <f t="shared" ref="N169" si="463">IFERROR(ROUND(L169*$M$2,2),)</f>
        <v>0</v>
      </c>
      <c r="O169" s="54">
        <f t="shared" ref="O169" si="464">SUM(L169:N169)</f>
        <v>0</v>
      </c>
      <c r="P169" s="38">
        <f t="shared" ref="P169" si="465">E169*O169</f>
        <v>0</v>
      </c>
    </row>
    <row r="170" spans="1:16" ht="147" customHeight="1" x14ac:dyDescent="0.25">
      <c r="A170" s="8"/>
      <c r="B170" s="8"/>
      <c r="C170" s="8"/>
      <c r="D170" s="9" t="s">
        <v>248</v>
      </c>
      <c r="E170" s="19"/>
      <c r="F170" s="19"/>
      <c r="G170" s="19"/>
      <c r="H170" s="19"/>
      <c r="I170" s="19"/>
      <c r="J170" s="21"/>
      <c r="L170" s="39"/>
      <c r="M170" s="40"/>
      <c r="N170" s="40"/>
      <c r="O170" s="55"/>
      <c r="P170" s="41"/>
    </row>
    <row r="171" spans="1:16" x14ac:dyDescent="0.25">
      <c r="A171" s="6" t="s">
        <v>249</v>
      </c>
      <c r="B171" s="6" t="s">
        <v>9</v>
      </c>
      <c r="C171" s="6" t="s">
        <v>83</v>
      </c>
      <c r="D171" s="7" t="s">
        <v>250</v>
      </c>
      <c r="E171" s="19">
        <v>1</v>
      </c>
      <c r="F171" s="19">
        <v>14.13</v>
      </c>
      <c r="G171" s="19">
        <f>ROUND(F171*0.09,2)</f>
        <v>1.27</v>
      </c>
      <c r="H171" s="19">
        <f>ROUND(F171*0.06,2)</f>
        <v>0.85</v>
      </c>
      <c r="I171" s="19">
        <f t="shared" ref="I171" si="466">SUM(F171:H171)</f>
        <v>16.25</v>
      </c>
      <c r="J171" s="20">
        <f t="shared" ref="J171" si="467">E171*I171</f>
        <v>16.25</v>
      </c>
      <c r="L171" s="36"/>
      <c r="M171" s="37">
        <f t="shared" ref="M171" si="468">IFERROR(ROUND(L171*$M$1,2),)</f>
        <v>0</v>
      </c>
      <c r="N171" s="37">
        <f t="shared" ref="N171" si="469">IFERROR(ROUND(L171*$M$2,2),)</f>
        <v>0</v>
      </c>
      <c r="O171" s="54">
        <f t="shared" ref="O171" si="470">SUM(L171:N171)</f>
        <v>0</v>
      </c>
      <c r="P171" s="38">
        <f t="shared" ref="P171" si="471">E171*O171</f>
        <v>0</v>
      </c>
    </row>
    <row r="172" spans="1:16" ht="157.5" x14ac:dyDescent="0.25">
      <c r="A172" s="8"/>
      <c r="B172" s="8"/>
      <c r="C172" s="8"/>
      <c r="D172" s="9" t="s">
        <v>251</v>
      </c>
      <c r="E172" s="19"/>
      <c r="F172" s="19"/>
      <c r="G172" s="19"/>
      <c r="H172" s="19"/>
      <c r="I172" s="19"/>
      <c r="J172" s="21"/>
      <c r="L172" s="39"/>
      <c r="M172" s="40"/>
      <c r="N172" s="40"/>
      <c r="O172" s="55"/>
      <c r="P172" s="41"/>
    </row>
    <row r="173" spans="1:16" x14ac:dyDescent="0.25">
      <c r="A173" s="6" t="s">
        <v>252</v>
      </c>
      <c r="B173" s="6" t="s">
        <v>9</v>
      </c>
      <c r="C173" s="6" t="s">
        <v>83</v>
      </c>
      <c r="D173" s="7" t="s">
        <v>253</v>
      </c>
      <c r="E173" s="19">
        <v>1</v>
      </c>
      <c r="F173" s="19">
        <v>1.83</v>
      </c>
      <c r="G173" s="19">
        <f>ROUND(F173*0.09,2)</f>
        <v>0.16</v>
      </c>
      <c r="H173" s="19">
        <f>ROUND(F173*0.06,2)</f>
        <v>0.11</v>
      </c>
      <c r="I173" s="19">
        <f t="shared" ref="I173" si="472">SUM(F173:H173)</f>
        <v>2.1</v>
      </c>
      <c r="J173" s="20">
        <f t="shared" ref="J173" si="473">E173*I173</f>
        <v>2.1</v>
      </c>
      <c r="L173" s="36"/>
      <c r="M173" s="37">
        <f t="shared" ref="M173" si="474">IFERROR(ROUND(L173*$M$1,2),)</f>
        <v>0</v>
      </c>
      <c r="N173" s="37">
        <f t="shared" ref="N173" si="475">IFERROR(ROUND(L173*$M$2,2),)</f>
        <v>0</v>
      </c>
      <c r="O173" s="54">
        <f t="shared" ref="O173" si="476">SUM(L173:N173)</f>
        <v>0</v>
      </c>
      <c r="P173" s="38">
        <f t="shared" ref="P173" si="477">E173*O173</f>
        <v>0</v>
      </c>
    </row>
    <row r="174" spans="1:16" ht="135" x14ac:dyDescent="0.25">
      <c r="A174" s="8"/>
      <c r="B174" s="8"/>
      <c r="C174" s="8"/>
      <c r="D174" s="9" t="s">
        <v>254</v>
      </c>
      <c r="E174" s="19"/>
      <c r="F174" s="19"/>
      <c r="G174" s="19"/>
      <c r="H174" s="19"/>
      <c r="I174" s="19"/>
      <c r="J174" s="21"/>
      <c r="L174" s="39"/>
      <c r="M174" s="40"/>
      <c r="N174" s="40"/>
      <c r="O174" s="55"/>
      <c r="P174" s="41"/>
    </row>
    <row r="175" spans="1:16" x14ac:dyDescent="0.25">
      <c r="A175" s="6" t="s">
        <v>255</v>
      </c>
      <c r="B175" s="6" t="s">
        <v>9</v>
      </c>
      <c r="C175" s="6" t="s">
        <v>83</v>
      </c>
      <c r="D175" s="7" t="s">
        <v>256</v>
      </c>
      <c r="E175" s="19">
        <v>1</v>
      </c>
      <c r="F175" s="19">
        <v>2.1800000000000002</v>
      </c>
      <c r="G175" s="19">
        <f>ROUND(F175*0.09,2)</f>
        <v>0.2</v>
      </c>
      <c r="H175" s="19">
        <f>ROUND(F175*0.06,2)</f>
        <v>0.13</v>
      </c>
      <c r="I175" s="19">
        <f t="shared" ref="I175" si="478">SUM(F175:H175)</f>
        <v>2.5099999999999998</v>
      </c>
      <c r="J175" s="20">
        <f t="shared" ref="J175" si="479">E175*I175</f>
        <v>2.5099999999999998</v>
      </c>
      <c r="L175" s="36"/>
      <c r="M175" s="37">
        <f t="shared" ref="M175" si="480">IFERROR(ROUND(L175*$M$1,2),)</f>
        <v>0</v>
      </c>
      <c r="N175" s="37">
        <f t="shared" ref="N175" si="481">IFERROR(ROUND(L175*$M$2,2),)</f>
        <v>0</v>
      </c>
      <c r="O175" s="54">
        <f t="shared" ref="O175" si="482">SUM(L175:N175)</f>
        <v>0</v>
      </c>
      <c r="P175" s="38">
        <f t="shared" ref="P175" si="483">E175*O175</f>
        <v>0</v>
      </c>
    </row>
    <row r="176" spans="1:16" ht="135" x14ac:dyDescent="0.25">
      <c r="A176" s="8"/>
      <c r="B176" s="8"/>
      <c r="C176" s="8"/>
      <c r="D176" s="9" t="s">
        <v>257</v>
      </c>
      <c r="E176" s="19"/>
      <c r="F176" s="19"/>
      <c r="G176" s="19"/>
      <c r="H176" s="19"/>
      <c r="I176" s="19"/>
      <c r="J176" s="21"/>
      <c r="L176" s="39"/>
      <c r="M176" s="40"/>
      <c r="N176" s="40"/>
      <c r="O176" s="55"/>
      <c r="P176" s="41"/>
    </row>
    <row r="177" spans="1:16" x14ac:dyDescent="0.25">
      <c r="A177" s="6" t="s">
        <v>258</v>
      </c>
      <c r="B177" s="6" t="s">
        <v>9</v>
      </c>
      <c r="C177" s="6" t="s">
        <v>83</v>
      </c>
      <c r="D177" s="7" t="s">
        <v>259</v>
      </c>
      <c r="E177" s="19">
        <v>1</v>
      </c>
      <c r="F177" s="19">
        <v>3.21</v>
      </c>
      <c r="G177" s="19">
        <f>ROUND(F177*0.09,2)</f>
        <v>0.28999999999999998</v>
      </c>
      <c r="H177" s="19">
        <f>ROUND(F177*0.06,2)</f>
        <v>0.19</v>
      </c>
      <c r="I177" s="19">
        <f t="shared" ref="I177" si="484">SUM(F177:H177)</f>
        <v>3.69</v>
      </c>
      <c r="J177" s="20">
        <f t="shared" ref="J177" si="485">E177*I177</f>
        <v>3.69</v>
      </c>
      <c r="L177" s="36"/>
      <c r="M177" s="37">
        <f t="shared" ref="M177" si="486">IFERROR(ROUND(L177*$M$1,2),)</f>
        <v>0</v>
      </c>
      <c r="N177" s="37">
        <f t="shared" ref="N177" si="487">IFERROR(ROUND(L177*$M$2,2),)</f>
        <v>0</v>
      </c>
      <c r="O177" s="54">
        <f t="shared" ref="O177" si="488">SUM(L177:N177)</f>
        <v>0</v>
      </c>
      <c r="P177" s="38">
        <f t="shared" ref="P177" si="489">E177*O177</f>
        <v>0</v>
      </c>
    </row>
    <row r="178" spans="1:16" ht="135" x14ac:dyDescent="0.25">
      <c r="A178" s="8"/>
      <c r="B178" s="8"/>
      <c r="C178" s="8"/>
      <c r="D178" s="9" t="s">
        <v>260</v>
      </c>
      <c r="E178" s="19"/>
      <c r="F178" s="19"/>
      <c r="G178" s="19"/>
      <c r="H178" s="19"/>
      <c r="I178" s="19"/>
      <c r="J178" s="21"/>
      <c r="L178" s="39"/>
      <c r="M178" s="40"/>
      <c r="N178" s="40"/>
      <c r="O178" s="55"/>
      <c r="P178" s="41"/>
    </row>
    <row r="179" spans="1:16" x14ac:dyDescent="0.25">
      <c r="A179" s="6" t="s">
        <v>261</v>
      </c>
      <c r="B179" s="6" t="s">
        <v>9</v>
      </c>
      <c r="C179" s="6" t="s">
        <v>83</v>
      </c>
      <c r="D179" s="7" t="s">
        <v>262</v>
      </c>
      <c r="E179" s="19">
        <v>1</v>
      </c>
      <c r="F179" s="19">
        <v>4.25</v>
      </c>
      <c r="G179" s="19">
        <f>ROUND(F179*0.09,2)</f>
        <v>0.38</v>
      </c>
      <c r="H179" s="19">
        <f>ROUND(F179*0.06,2)</f>
        <v>0.26</v>
      </c>
      <c r="I179" s="19">
        <f t="shared" ref="I179" si="490">SUM(F179:H179)</f>
        <v>4.8899999999999997</v>
      </c>
      <c r="J179" s="20">
        <f t="shared" ref="J179" si="491">E179*I179</f>
        <v>4.8899999999999997</v>
      </c>
      <c r="L179" s="36"/>
      <c r="M179" s="37">
        <f t="shared" ref="M179" si="492">IFERROR(ROUND(L179*$M$1,2),)</f>
        <v>0</v>
      </c>
      <c r="N179" s="37">
        <f t="shared" ref="N179" si="493">IFERROR(ROUND(L179*$M$2,2),)</f>
        <v>0</v>
      </c>
      <c r="O179" s="54">
        <f t="shared" ref="O179" si="494">SUM(L179:N179)</f>
        <v>0</v>
      </c>
      <c r="P179" s="38">
        <f t="shared" ref="P179" si="495">E179*O179</f>
        <v>0</v>
      </c>
    </row>
    <row r="180" spans="1:16" ht="135" x14ac:dyDescent="0.25">
      <c r="A180" s="8"/>
      <c r="B180" s="8"/>
      <c r="C180" s="8"/>
      <c r="D180" s="9" t="s">
        <v>263</v>
      </c>
      <c r="E180" s="19"/>
      <c r="F180" s="19"/>
      <c r="G180" s="19"/>
      <c r="H180" s="19"/>
      <c r="I180" s="19"/>
      <c r="J180" s="21"/>
      <c r="L180" s="39"/>
      <c r="M180" s="40"/>
      <c r="N180" s="40"/>
      <c r="O180" s="55"/>
      <c r="P180" s="41"/>
    </row>
    <row r="181" spans="1:16" x14ac:dyDescent="0.25">
      <c r="A181" s="6" t="s">
        <v>264</v>
      </c>
      <c r="B181" s="6" t="s">
        <v>9</v>
      </c>
      <c r="C181" s="6" t="s">
        <v>83</v>
      </c>
      <c r="D181" s="7" t="s">
        <v>265</v>
      </c>
      <c r="E181" s="19">
        <v>1</v>
      </c>
      <c r="F181" s="19">
        <v>5.99</v>
      </c>
      <c r="G181" s="19">
        <f>ROUND(F181*0.09,2)</f>
        <v>0.54</v>
      </c>
      <c r="H181" s="19">
        <f>ROUND(F181*0.06,2)</f>
        <v>0.36</v>
      </c>
      <c r="I181" s="19">
        <f t="shared" ref="I181" si="496">SUM(F181:H181)</f>
        <v>6.89</v>
      </c>
      <c r="J181" s="20">
        <f t="shared" ref="J181" si="497">E181*I181</f>
        <v>6.89</v>
      </c>
      <c r="L181" s="36"/>
      <c r="M181" s="37">
        <f t="shared" ref="M181" si="498">IFERROR(ROUND(L181*$M$1,2),)</f>
        <v>0</v>
      </c>
      <c r="N181" s="37">
        <f t="shared" ref="N181" si="499">IFERROR(ROUND(L181*$M$2,2),)</f>
        <v>0</v>
      </c>
      <c r="O181" s="54">
        <f t="shared" ref="O181" si="500">SUM(L181:N181)</f>
        <v>0</v>
      </c>
      <c r="P181" s="38">
        <f t="shared" ref="P181" si="501">E181*O181</f>
        <v>0</v>
      </c>
    </row>
    <row r="182" spans="1:16" ht="135" x14ac:dyDescent="0.25">
      <c r="A182" s="8"/>
      <c r="B182" s="8"/>
      <c r="C182" s="8"/>
      <c r="D182" s="9" t="s">
        <v>266</v>
      </c>
      <c r="E182" s="19"/>
      <c r="F182" s="19"/>
      <c r="G182" s="19"/>
      <c r="H182" s="19"/>
      <c r="I182" s="19"/>
      <c r="J182" s="21"/>
      <c r="L182" s="39"/>
      <c r="M182" s="40"/>
      <c r="N182" s="40"/>
      <c r="O182" s="55"/>
      <c r="P182" s="41"/>
    </row>
    <row r="183" spans="1:16" x14ac:dyDescent="0.25">
      <c r="A183" s="6" t="s">
        <v>267</v>
      </c>
      <c r="B183" s="6" t="s">
        <v>9</v>
      </c>
      <c r="C183" s="6" t="s">
        <v>83</v>
      </c>
      <c r="D183" s="7" t="s">
        <v>268</v>
      </c>
      <c r="E183" s="19">
        <v>1</v>
      </c>
      <c r="F183" s="19">
        <v>8.2200000000000006</v>
      </c>
      <c r="G183" s="19">
        <f>ROUND(F183*0.09,2)</f>
        <v>0.74</v>
      </c>
      <c r="H183" s="19">
        <f>ROUND(F183*0.06,2)</f>
        <v>0.49</v>
      </c>
      <c r="I183" s="19">
        <f t="shared" ref="I183" si="502">SUM(F183:H183)</f>
        <v>9.4499999999999993</v>
      </c>
      <c r="J183" s="20">
        <f t="shared" ref="J183" si="503">E183*I183</f>
        <v>9.4499999999999993</v>
      </c>
      <c r="L183" s="36"/>
      <c r="M183" s="37">
        <f t="shared" ref="M183" si="504">IFERROR(ROUND(L183*$M$1,2),)</f>
        <v>0</v>
      </c>
      <c r="N183" s="37">
        <f t="shared" ref="N183" si="505">IFERROR(ROUND(L183*$M$2,2),)</f>
        <v>0</v>
      </c>
      <c r="O183" s="54">
        <f t="shared" ref="O183" si="506">SUM(L183:N183)</f>
        <v>0</v>
      </c>
      <c r="P183" s="38">
        <f t="shared" ref="P183" si="507">E183*O183</f>
        <v>0</v>
      </c>
    </row>
    <row r="184" spans="1:16" ht="135" x14ac:dyDescent="0.25">
      <c r="A184" s="8"/>
      <c r="B184" s="8"/>
      <c r="C184" s="8"/>
      <c r="D184" s="9" t="s">
        <v>269</v>
      </c>
      <c r="E184" s="19"/>
      <c r="F184" s="19"/>
      <c r="G184" s="19"/>
      <c r="H184" s="19"/>
      <c r="I184" s="19"/>
      <c r="J184" s="21"/>
      <c r="L184" s="39"/>
      <c r="M184" s="40"/>
      <c r="N184" s="40"/>
      <c r="O184" s="55"/>
      <c r="P184" s="41"/>
    </row>
    <row r="185" spans="1:16" x14ac:dyDescent="0.25">
      <c r="A185" s="6" t="s">
        <v>270</v>
      </c>
      <c r="B185" s="6" t="s">
        <v>9</v>
      </c>
      <c r="C185" s="6" t="s">
        <v>83</v>
      </c>
      <c r="D185" s="7" t="s">
        <v>271</v>
      </c>
      <c r="E185" s="19">
        <v>1</v>
      </c>
      <c r="F185" s="19">
        <v>11.55</v>
      </c>
      <c r="G185" s="19">
        <f>ROUND(F185*0.09,2)</f>
        <v>1.04</v>
      </c>
      <c r="H185" s="19">
        <f>ROUND(F185*0.06,2)</f>
        <v>0.69</v>
      </c>
      <c r="I185" s="19">
        <f t="shared" ref="I185" si="508">SUM(F185:H185)</f>
        <v>13.28</v>
      </c>
      <c r="J185" s="20">
        <f t="shared" ref="J185" si="509">E185*I185</f>
        <v>13.28</v>
      </c>
      <c r="L185" s="36"/>
      <c r="M185" s="37">
        <f t="shared" ref="M185" si="510">IFERROR(ROUND(L185*$M$1,2),)</f>
        <v>0</v>
      </c>
      <c r="N185" s="37">
        <f t="shared" ref="N185" si="511">IFERROR(ROUND(L185*$M$2,2),)</f>
        <v>0</v>
      </c>
      <c r="O185" s="54">
        <f t="shared" ref="O185" si="512">SUM(L185:N185)</f>
        <v>0</v>
      </c>
      <c r="P185" s="38">
        <f t="shared" ref="P185" si="513">E185*O185</f>
        <v>0</v>
      </c>
    </row>
    <row r="186" spans="1:16" ht="135" x14ac:dyDescent="0.25">
      <c r="A186" s="8"/>
      <c r="B186" s="8"/>
      <c r="C186" s="8"/>
      <c r="D186" s="9" t="s">
        <v>272</v>
      </c>
      <c r="E186" s="19"/>
      <c r="F186" s="19"/>
      <c r="G186" s="19"/>
      <c r="H186" s="19"/>
      <c r="I186" s="19"/>
      <c r="J186" s="21"/>
      <c r="L186" s="39"/>
      <c r="M186" s="40"/>
      <c r="N186" s="40"/>
      <c r="O186" s="55"/>
      <c r="P186" s="41"/>
    </row>
    <row r="187" spans="1:16" x14ac:dyDescent="0.25">
      <c r="A187" s="6" t="s">
        <v>273</v>
      </c>
      <c r="B187" s="6" t="s">
        <v>9</v>
      </c>
      <c r="C187" s="6" t="s">
        <v>83</v>
      </c>
      <c r="D187" s="7" t="s">
        <v>274</v>
      </c>
      <c r="E187" s="19">
        <v>1</v>
      </c>
      <c r="F187" s="19">
        <v>14</v>
      </c>
      <c r="G187" s="19">
        <f>ROUND(F187*0.09,2)</f>
        <v>1.26</v>
      </c>
      <c r="H187" s="19">
        <f>ROUND(F187*0.06,2)</f>
        <v>0.84</v>
      </c>
      <c r="I187" s="19">
        <f t="shared" ref="I187" si="514">SUM(F187:H187)</f>
        <v>16.100000000000001</v>
      </c>
      <c r="J187" s="20">
        <f t="shared" ref="J187" si="515">E187*I187</f>
        <v>16.100000000000001</v>
      </c>
      <c r="L187" s="36"/>
      <c r="M187" s="37">
        <f t="shared" ref="M187" si="516">IFERROR(ROUND(L187*$M$1,2),)</f>
        <v>0</v>
      </c>
      <c r="N187" s="37">
        <f t="shared" ref="N187" si="517">IFERROR(ROUND(L187*$M$2,2),)</f>
        <v>0</v>
      </c>
      <c r="O187" s="54">
        <f t="shared" ref="O187" si="518">SUM(L187:N187)</f>
        <v>0</v>
      </c>
      <c r="P187" s="38">
        <f t="shared" ref="P187" si="519">E187*O187</f>
        <v>0</v>
      </c>
    </row>
    <row r="188" spans="1:16" ht="135" x14ac:dyDescent="0.25">
      <c r="A188" s="8"/>
      <c r="B188" s="8"/>
      <c r="C188" s="8"/>
      <c r="D188" s="9" t="s">
        <v>275</v>
      </c>
      <c r="E188" s="19"/>
      <c r="F188" s="19"/>
      <c r="G188" s="19"/>
      <c r="H188" s="19"/>
      <c r="I188" s="19"/>
      <c r="J188" s="21"/>
      <c r="L188" s="39"/>
      <c r="M188" s="40"/>
      <c r="N188" s="40"/>
      <c r="O188" s="55"/>
      <c r="P188" s="41"/>
    </row>
    <row r="189" spans="1:16" x14ac:dyDescent="0.25">
      <c r="A189" s="6" t="s">
        <v>276</v>
      </c>
      <c r="B189" s="6" t="s">
        <v>9</v>
      </c>
      <c r="C189" s="6" t="s">
        <v>83</v>
      </c>
      <c r="D189" s="7" t="s">
        <v>277</v>
      </c>
      <c r="E189" s="19">
        <v>1</v>
      </c>
      <c r="F189" s="19">
        <v>15.14</v>
      </c>
      <c r="G189" s="19">
        <f>ROUND(F189*0.09,2)</f>
        <v>1.36</v>
      </c>
      <c r="H189" s="19">
        <f>ROUND(F189*0.06,2)</f>
        <v>0.91</v>
      </c>
      <c r="I189" s="19">
        <f t="shared" ref="I189" si="520">SUM(F189:H189)</f>
        <v>17.41</v>
      </c>
      <c r="J189" s="20">
        <f t="shared" ref="J189" si="521">E189*I189</f>
        <v>17.41</v>
      </c>
      <c r="L189" s="36"/>
      <c r="M189" s="37">
        <f t="shared" ref="M189" si="522">IFERROR(ROUND(L189*$M$1,2),)</f>
        <v>0</v>
      </c>
      <c r="N189" s="37">
        <f t="shared" ref="N189" si="523">IFERROR(ROUND(L189*$M$2,2),)</f>
        <v>0</v>
      </c>
      <c r="O189" s="54">
        <f t="shared" ref="O189" si="524">SUM(L189:N189)</f>
        <v>0</v>
      </c>
      <c r="P189" s="38">
        <f t="shared" ref="P189" si="525">E189*O189</f>
        <v>0</v>
      </c>
    </row>
    <row r="190" spans="1:16" ht="135" x14ac:dyDescent="0.25">
      <c r="A190" s="8"/>
      <c r="B190" s="8"/>
      <c r="C190" s="8"/>
      <c r="D190" s="9" t="s">
        <v>278</v>
      </c>
      <c r="E190" s="19"/>
      <c r="F190" s="19"/>
      <c r="G190" s="19"/>
      <c r="H190" s="19"/>
      <c r="I190" s="19"/>
      <c r="J190" s="21"/>
      <c r="L190" s="39"/>
      <c r="M190" s="40"/>
      <c r="N190" s="40"/>
      <c r="O190" s="55"/>
      <c r="P190" s="41"/>
    </row>
    <row r="191" spans="1:16" ht="22.5" x14ac:dyDescent="0.25">
      <c r="A191" s="6" t="s">
        <v>279</v>
      </c>
      <c r="B191" s="6" t="s">
        <v>9</v>
      </c>
      <c r="C191" s="6" t="s">
        <v>83</v>
      </c>
      <c r="D191" s="7" t="s">
        <v>280</v>
      </c>
      <c r="E191" s="19">
        <v>1</v>
      </c>
      <c r="F191" s="19">
        <v>2.1</v>
      </c>
      <c r="G191" s="19">
        <f>ROUND(F191*0.09,2)</f>
        <v>0.19</v>
      </c>
      <c r="H191" s="19">
        <f>ROUND(F191*0.06,2)</f>
        <v>0.13</v>
      </c>
      <c r="I191" s="19">
        <f t="shared" ref="I191" si="526">SUM(F191:H191)</f>
        <v>2.42</v>
      </c>
      <c r="J191" s="20">
        <f t="shared" ref="J191" si="527">E191*I191</f>
        <v>2.42</v>
      </c>
      <c r="L191" s="36"/>
      <c r="M191" s="37">
        <f t="shared" ref="M191" si="528">IFERROR(ROUND(L191*$M$1,2),)</f>
        <v>0</v>
      </c>
      <c r="N191" s="37">
        <f t="shared" ref="N191" si="529">IFERROR(ROUND(L191*$M$2,2),)</f>
        <v>0</v>
      </c>
      <c r="O191" s="54">
        <f t="shared" ref="O191" si="530">SUM(L191:N191)</f>
        <v>0</v>
      </c>
      <c r="P191" s="38">
        <f t="shared" ref="P191" si="531">E191*O191</f>
        <v>0</v>
      </c>
    </row>
    <row r="192" spans="1:16" ht="135" x14ac:dyDescent="0.25">
      <c r="A192" s="8"/>
      <c r="B192" s="8"/>
      <c r="C192" s="8"/>
      <c r="D192" s="9" t="s">
        <v>281</v>
      </c>
      <c r="E192" s="19"/>
      <c r="F192" s="19"/>
      <c r="G192" s="19"/>
      <c r="H192" s="19"/>
      <c r="I192" s="19"/>
      <c r="J192" s="21"/>
      <c r="L192" s="39"/>
      <c r="M192" s="40"/>
      <c r="N192" s="40"/>
      <c r="O192" s="55"/>
      <c r="P192" s="41"/>
    </row>
    <row r="193" spans="1:16" ht="22.5" x14ac:dyDescent="0.25">
      <c r="A193" s="6" t="s">
        <v>282</v>
      </c>
      <c r="B193" s="6" t="s">
        <v>9</v>
      </c>
      <c r="C193" s="6" t="s">
        <v>83</v>
      </c>
      <c r="D193" s="7" t="s">
        <v>283</v>
      </c>
      <c r="E193" s="19">
        <v>1</v>
      </c>
      <c r="F193" s="19">
        <v>2.61</v>
      </c>
      <c r="G193" s="19">
        <f>ROUND(F193*0.09,2)</f>
        <v>0.23</v>
      </c>
      <c r="H193" s="19">
        <f>ROUND(F193*0.06,2)</f>
        <v>0.16</v>
      </c>
      <c r="I193" s="19">
        <f t="shared" ref="I193" si="532">SUM(F193:H193)</f>
        <v>3</v>
      </c>
      <c r="J193" s="20">
        <f t="shared" ref="J193" si="533">E193*I193</f>
        <v>3</v>
      </c>
      <c r="L193" s="36"/>
      <c r="M193" s="37">
        <f t="shared" ref="M193" si="534">IFERROR(ROUND(L193*$M$1,2),)</f>
        <v>0</v>
      </c>
      <c r="N193" s="37">
        <f t="shared" ref="N193" si="535">IFERROR(ROUND(L193*$M$2,2),)</f>
        <v>0</v>
      </c>
      <c r="O193" s="54">
        <f t="shared" ref="O193" si="536">SUM(L193:N193)</f>
        <v>0</v>
      </c>
      <c r="P193" s="38">
        <f t="shared" ref="P193" si="537">E193*O193</f>
        <v>0</v>
      </c>
    </row>
    <row r="194" spans="1:16" ht="146.25" x14ac:dyDescent="0.25">
      <c r="A194" s="8"/>
      <c r="B194" s="8"/>
      <c r="C194" s="8"/>
      <c r="D194" s="9" t="s">
        <v>284</v>
      </c>
      <c r="E194" s="19"/>
      <c r="F194" s="19"/>
      <c r="G194" s="19"/>
      <c r="H194" s="19"/>
      <c r="I194" s="19"/>
      <c r="J194" s="21"/>
      <c r="L194" s="39"/>
      <c r="M194" s="40"/>
      <c r="N194" s="40"/>
      <c r="O194" s="55"/>
      <c r="P194" s="41"/>
    </row>
    <row r="195" spans="1:16" x14ac:dyDescent="0.25">
      <c r="A195" s="6" t="s">
        <v>285</v>
      </c>
      <c r="B195" s="6" t="s">
        <v>9</v>
      </c>
      <c r="C195" s="6" t="s">
        <v>83</v>
      </c>
      <c r="D195" s="7" t="s">
        <v>286</v>
      </c>
      <c r="E195" s="19">
        <v>1</v>
      </c>
      <c r="F195" s="19">
        <v>3.61</v>
      </c>
      <c r="G195" s="19">
        <f>ROUND(F195*0.09,2)</f>
        <v>0.32</v>
      </c>
      <c r="H195" s="19">
        <f>ROUND(F195*0.06,2)</f>
        <v>0.22</v>
      </c>
      <c r="I195" s="19">
        <f t="shared" ref="I195" si="538">SUM(F195:H195)</f>
        <v>4.1500000000000004</v>
      </c>
      <c r="J195" s="20">
        <f t="shared" ref="J195" si="539">E195*I195</f>
        <v>4.1500000000000004</v>
      </c>
      <c r="L195" s="36"/>
      <c r="M195" s="37">
        <f t="shared" ref="M195" si="540">IFERROR(ROUND(L195*$M$1,2),)</f>
        <v>0</v>
      </c>
      <c r="N195" s="37">
        <f t="shared" ref="N195" si="541">IFERROR(ROUND(L195*$M$2,2),)</f>
        <v>0</v>
      </c>
      <c r="O195" s="54">
        <f t="shared" ref="O195" si="542">SUM(L195:N195)</f>
        <v>0</v>
      </c>
      <c r="P195" s="38">
        <f t="shared" ref="P195" si="543">E195*O195</f>
        <v>0</v>
      </c>
    </row>
    <row r="196" spans="1:16" ht="157.5" x14ac:dyDescent="0.25">
      <c r="A196" s="8"/>
      <c r="B196" s="8"/>
      <c r="C196" s="8"/>
      <c r="D196" s="9" t="s">
        <v>287</v>
      </c>
      <c r="E196" s="19"/>
      <c r="F196" s="19"/>
      <c r="G196" s="19"/>
      <c r="H196" s="19"/>
      <c r="I196" s="19"/>
      <c r="J196" s="21"/>
      <c r="L196" s="39"/>
      <c r="M196" s="40"/>
      <c r="N196" s="40"/>
      <c r="O196" s="55"/>
      <c r="P196" s="41"/>
    </row>
    <row r="197" spans="1:16" x14ac:dyDescent="0.25">
      <c r="A197" s="6" t="s">
        <v>288</v>
      </c>
      <c r="B197" s="6" t="s">
        <v>9</v>
      </c>
      <c r="C197" s="6" t="s">
        <v>83</v>
      </c>
      <c r="D197" s="7" t="s">
        <v>289</v>
      </c>
      <c r="E197" s="19">
        <v>1</v>
      </c>
      <c r="F197" s="19">
        <v>4.96</v>
      </c>
      <c r="G197" s="19">
        <f>ROUND(F197*0.09,2)</f>
        <v>0.45</v>
      </c>
      <c r="H197" s="19">
        <f>ROUND(F197*0.06,2)</f>
        <v>0.3</v>
      </c>
      <c r="I197" s="19">
        <f t="shared" ref="I197" si="544">SUM(F197:H197)</f>
        <v>5.71</v>
      </c>
      <c r="J197" s="20">
        <f t="shared" ref="J197" si="545">E197*I197</f>
        <v>5.71</v>
      </c>
      <c r="L197" s="36"/>
      <c r="M197" s="37">
        <f t="shared" ref="M197" si="546">IFERROR(ROUND(L197*$M$1,2),)</f>
        <v>0</v>
      </c>
      <c r="N197" s="37">
        <f t="shared" ref="N197" si="547">IFERROR(ROUND(L197*$M$2,2),)</f>
        <v>0</v>
      </c>
      <c r="O197" s="54">
        <f t="shared" ref="O197" si="548">SUM(L197:N197)</f>
        <v>0</v>
      </c>
      <c r="P197" s="38">
        <f t="shared" ref="P197" si="549">E197*O197</f>
        <v>0</v>
      </c>
    </row>
    <row r="198" spans="1:16" ht="144.75" customHeight="1" x14ac:dyDescent="0.25">
      <c r="A198" s="8"/>
      <c r="B198" s="8"/>
      <c r="C198" s="8"/>
      <c r="D198" s="9" t="s">
        <v>290</v>
      </c>
      <c r="E198" s="19"/>
      <c r="F198" s="19"/>
      <c r="G198" s="19"/>
      <c r="H198" s="19"/>
      <c r="I198" s="19"/>
      <c r="J198" s="21"/>
      <c r="L198" s="39"/>
      <c r="M198" s="40"/>
      <c r="N198" s="40"/>
      <c r="O198" s="55"/>
      <c r="P198" s="41"/>
    </row>
    <row r="199" spans="1:16" x14ac:dyDescent="0.25">
      <c r="A199" s="6" t="s">
        <v>291</v>
      </c>
      <c r="B199" s="6" t="s">
        <v>9</v>
      </c>
      <c r="C199" s="6" t="s">
        <v>83</v>
      </c>
      <c r="D199" s="7" t="s">
        <v>292</v>
      </c>
      <c r="E199" s="19">
        <v>1</v>
      </c>
      <c r="F199" s="19">
        <v>6.72</v>
      </c>
      <c r="G199" s="19">
        <f>ROUND(F199*0.09,2)</f>
        <v>0.6</v>
      </c>
      <c r="H199" s="19">
        <f>ROUND(F199*0.06,2)</f>
        <v>0.4</v>
      </c>
      <c r="I199" s="19">
        <f t="shared" ref="I199" si="550">SUM(F199:H199)</f>
        <v>7.72</v>
      </c>
      <c r="J199" s="20">
        <f t="shared" ref="J199" si="551">E199*I199</f>
        <v>7.72</v>
      </c>
      <c r="L199" s="36"/>
      <c r="M199" s="37">
        <f t="shared" ref="M199" si="552">IFERROR(ROUND(L199*$M$1,2),)</f>
        <v>0</v>
      </c>
      <c r="N199" s="37">
        <f t="shared" ref="N199" si="553">IFERROR(ROUND(L199*$M$2,2),)</f>
        <v>0</v>
      </c>
      <c r="O199" s="54">
        <f t="shared" ref="O199" si="554">SUM(L199:N199)</f>
        <v>0</v>
      </c>
      <c r="P199" s="38">
        <f t="shared" ref="P199" si="555">E199*O199</f>
        <v>0</v>
      </c>
    </row>
    <row r="200" spans="1:16" ht="135" x14ac:dyDescent="0.25">
      <c r="A200" s="8"/>
      <c r="B200" s="8"/>
      <c r="C200" s="8"/>
      <c r="D200" s="9" t="s">
        <v>293</v>
      </c>
      <c r="E200" s="19"/>
      <c r="F200" s="19"/>
      <c r="G200" s="19"/>
      <c r="H200" s="19"/>
      <c r="I200" s="19"/>
      <c r="J200" s="21"/>
      <c r="L200" s="39"/>
      <c r="M200" s="40"/>
      <c r="N200" s="40"/>
      <c r="O200" s="55"/>
      <c r="P200" s="41"/>
    </row>
    <row r="201" spans="1:16" x14ac:dyDescent="0.25">
      <c r="A201" s="6" t="s">
        <v>294</v>
      </c>
      <c r="B201" s="6" t="s">
        <v>9</v>
      </c>
      <c r="C201" s="6" t="s">
        <v>83</v>
      </c>
      <c r="D201" s="7" t="s">
        <v>295</v>
      </c>
      <c r="E201" s="19">
        <v>1</v>
      </c>
      <c r="F201" s="19">
        <v>9.93</v>
      </c>
      <c r="G201" s="19">
        <f>ROUND(F201*0.09,2)</f>
        <v>0.89</v>
      </c>
      <c r="H201" s="19">
        <f>ROUND(F201*0.06,2)</f>
        <v>0.6</v>
      </c>
      <c r="I201" s="19">
        <f t="shared" ref="I201" si="556">SUM(F201:H201)</f>
        <v>11.42</v>
      </c>
      <c r="J201" s="20">
        <f t="shared" ref="J201" si="557">E201*I201</f>
        <v>11.42</v>
      </c>
      <c r="L201" s="36"/>
      <c r="M201" s="37">
        <f t="shared" ref="M201" si="558">IFERROR(ROUND(L201*$M$1,2),)</f>
        <v>0</v>
      </c>
      <c r="N201" s="37">
        <f t="shared" ref="N201" si="559">IFERROR(ROUND(L201*$M$2,2),)</f>
        <v>0</v>
      </c>
      <c r="O201" s="54">
        <f t="shared" ref="O201" si="560">SUM(L201:N201)</f>
        <v>0</v>
      </c>
      <c r="P201" s="38">
        <f t="shared" ref="P201" si="561">E201*O201</f>
        <v>0</v>
      </c>
    </row>
    <row r="202" spans="1:16" ht="135" x14ac:dyDescent="0.25">
      <c r="A202" s="8"/>
      <c r="B202" s="8"/>
      <c r="C202" s="8"/>
      <c r="D202" s="9" t="s">
        <v>296</v>
      </c>
      <c r="E202" s="19"/>
      <c r="F202" s="19"/>
      <c r="G202" s="19"/>
      <c r="H202" s="19"/>
      <c r="I202" s="19"/>
      <c r="J202" s="21"/>
      <c r="L202" s="39"/>
      <c r="M202" s="40"/>
      <c r="N202" s="40"/>
      <c r="O202" s="55"/>
      <c r="P202" s="41"/>
    </row>
    <row r="203" spans="1:16" x14ac:dyDescent="0.25">
      <c r="A203" s="6" t="s">
        <v>297</v>
      </c>
      <c r="B203" s="6" t="s">
        <v>9</v>
      </c>
      <c r="C203" s="6" t="s">
        <v>83</v>
      </c>
      <c r="D203" s="7" t="s">
        <v>298</v>
      </c>
      <c r="E203" s="19">
        <v>1</v>
      </c>
      <c r="F203" s="19">
        <v>14.35</v>
      </c>
      <c r="G203" s="19">
        <f>ROUND(F203*0.09,2)</f>
        <v>1.29</v>
      </c>
      <c r="H203" s="19">
        <f>ROUND(F203*0.06,2)</f>
        <v>0.86</v>
      </c>
      <c r="I203" s="19">
        <f t="shared" ref="I203" si="562">SUM(F203:H203)</f>
        <v>16.5</v>
      </c>
      <c r="J203" s="20">
        <f t="shared" ref="J203" si="563">E203*I203</f>
        <v>16.5</v>
      </c>
      <c r="L203" s="36"/>
      <c r="M203" s="37">
        <f t="shared" ref="M203" si="564">IFERROR(ROUND(L203*$M$1,2),)</f>
        <v>0</v>
      </c>
      <c r="N203" s="37">
        <f t="shared" ref="N203" si="565">IFERROR(ROUND(L203*$M$2,2),)</f>
        <v>0</v>
      </c>
      <c r="O203" s="54">
        <f t="shared" ref="O203" si="566">SUM(L203:N203)</f>
        <v>0</v>
      </c>
      <c r="P203" s="38">
        <f t="shared" ref="P203" si="567">E203*O203</f>
        <v>0</v>
      </c>
    </row>
    <row r="204" spans="1:16" ht="135" x14ac:dyDescent="0.25">
      <c r="A204" s="8"/>
      <c r="B204" s="8"/>
      <c r="C204" s="8"/>
      <c r="D204" s="9" t="s">
        <v>299</v>
      </c>
      <c r="E204" s="19"/>
      <c r="F204" s="19"/>
      <c r="G204" s="19"/>
      <c r="H204" s="19"/>
      <c r="I204" s="19"/>
      <c r="J204" s="21"/>
      <c r="L204" s="39"/>
      <c r="M204" s="40"/>
      <c r="N204" s="40"/>
      <c r="O204" s="55"/>
      <c r="P204" s="41"/>
    </row>
    <row r="205" spans="1:16" x14ac:dyDescent="0.25">
      <c r="A205" s="6" t="s">
        <v>300</v>
      </c>
      <c r="B205" s="6" t="s">
        <v>9</v>
      </c>
      <c r="C205" s="6" t="s">
        <v>83</v>
      </c>
      <c r="D205" s="7" t="s">
        <v>301</v>
      </c>
      <c r="E205" s="19">
        <v>1</v>
      </c>
      <c r="F205" s="19">
        <v>16.29</v>
      </c>
      <c r="G205" s="19">
        <f>ROUND(F205*0.09,2)</f>
        <v>1.47</v>
      </c>
      <c r="H205" s="19">
        <f>ROUND(F205*0.06,2)</f>
        <v>0.98</v>
      </c>
      <c r="I205" s="19">
        <f t="shared" ref="I205" si="568">SUM(F205:H205)</f>
        <v>18.739999999999998</v>
      </c>
      <c r="J205" s="20">
        <f t="shared" ref="J205" si="569">E205*I205</f>
        <v>18.739999999999998</v>
      </c>
      <c r="L205" s="36"/>
      <c r="M205" s="37">
        <f t="shared" ref="M205" si="570">IFERROR(ROUND(L205*$M$1,2),)</f>
        <v>0</v>
      </c>
      <c r="N205" s="37">
        <f t="shared" ref="N205" si="571">IFERROR(ROUND(L205*$M$2,2),)</f>
        <v>0</v>
      </c>
      <c r="O205" s="54">
        <f t="shared" ref="O205" si="572">SUM(L205:N205)</f>
        <v>0</v>
      </c>
      <c r="P205" s="38">
        <f t="shared" ref="P205" si="573">E205*O205</f>
        <v>0</v>
      </c>
    </row>
    <row r="206" spans="1:16" ht="146.25" x14ac:dyDescent="0.25">
      <c r="A206" s="8"/>
      <c r="B206" s="8"/>
      <c r="C206" s="8"/>
      <c r="D206" s="9" t="s">
        <v>302</v>
      </c>
      <c r="E206" s="19"/>
      <c r="F206" s="19"/>
      <c r="G206" s="19"/>
      <c r="H206" s="19"/>
      <c r="I206" s="19"/>
      <c r="J206" s="21"/>
      <c r="L206" s="39"/>
      <c r="M206" s="40"/>
      <c r="N206" s="40"/>
      <c r="O206" s="55"/>
      <c r="P206" s="41"/>
    </row>
    <row r="207" spans="1:16" x14ac:dyDescent="0.25">
      <c r="A207" s="6" t="s">
        <v>303</v>
      </c>
      <c r="B207" s="6" t="s">
        <v>9</v>
      </c>
      <c r="C207" s="6" t="s">
        <v>83</v>
      </c>
      <c r="D207" s="7" t="s">
        <v>304</v>
      </c>
      <c r="E207" s="19">
        <v>1</v>
      </c>
      <c r="F207" s="19">
        <v>18.079999999999998</v>
      </c>
      <c r="G207" s="19">
        <f>ROUND(F207*0.09,2)</f>
        <v>1.63</v>
      </c>
      <c r="H207" s="19">
        <f>ROUND(F207*0.06,2)</f>
        <v>1.08</v>
      </c>
      <c r="I207" s="19">
        <f t="shared" ref="I207" si="574">SUM(F207:H207)</f>
        <v>20.79</v>
      </c>
      <c r="J207" s="20">
        <f t="shared" ref="J207" si="575">E207*I207</f>
        <v>20.79</v>
      </c>
      <c r="L207" s="36"/>
      <c r="M207" s="37">
        <f t="shared" ref="M207" si="576">IFERROR(ROUND(L207*$M$1,2),)</f>
        <v>0</v>
      </c>
      <c r="N207" s="37">
        <f t="shared" ref="N207" si="577">IFERROR(ROUND(L207*$M$2,2),)</f>
        <v>0</v>
      </c>
      <c r="O207" s="54">
        <f t="shared" ref="O207" si="578">SUM(L207:N207)</f>
        <v>0</v>
      </c>
      <c r="P207" s="38">
        <f t="shared" ref="P207" si="579">E207*O207</f>
        <v>0</v>
      </c>
    </row>
    <row r="208" spans="1:16" ht="157.5" x14ac:dyDescent="0.25">
      <c r="A208" s="8"/>
      <c r="B208" s="8"/>
      <c r="C208" s="8"/>
      <c r="D208" s="9" t="s">
        <v>305</v>
      </c>
      <c r="E208" s="19"/>
      <c r="F208" s="19"/>
      <c r="G208" s="19"/>
      <c r="H208" s="19"/>
      <c r="I208" s="19"/>
      <c r="J208" s="21"/>
      <c r="L208" s="39"/>
      <c r="M208" s="40"/>
      <c r="N208" s="40"/>
      <c r="O208" s="55"/>
      <c r="P208" s="41"/>
    </row>
    <row r="209" spans="1:16" x14ac:dyDescent="0.25">
      <c r="A209" s="6" t="s">
        <v>306</v>
      </c>
      <c r="B209" s="6" t="s">
        <v>9</v>
      </c>
      <c r="C209" s="6" t="s">
        <v>83</v>
      </c>
      <c r="D209" s="7" t="s">
        <v>307</v>
      </c>
      <c r="E209" s="19">
        <v>1</v>
      </c>
      <c r="F209" s="19">
        <v>18.96</v>
      </c>
      <c r="G209" s="19">
        <f>ROUND(F209*0.09,2)</f>
        <v>1.71</v>
      </c>
      <c r="H209" s="19">
        <f>ROUND(F209*0.06,2)</f>
        <v>1.1399999999999999</v>
      </c>
      <c r="I209" s="19">
        <f t="shared" ref="I209" si="580">SUM(F209:H209)</f>
        <v>21.81</v>
      </c>
      <c r="J209" s="20">
        <f t="shared" ref="J209" si="581">E209*I209</f>
        <v>21.81</v>
      </c>
      <c r="L209" s="36"/>
      <c r="M209" s="37">
        <f t="shared" ref="M209" si="582">IFERROR(ROUND(L209*$M$1,2),)</f>
        <v>0</v>
      </c>
      <c r="N209" s="37">
        <f t="shared" ref="N209" si="583">IFERROR(ROUND(L209*$M$2,2),)</f>
        <v>0</v>
      </c>
      <c r="O209" s="54">
        <f t="shared" ref="O209" si="584">SUM(L209:N209)</f>
        <v>0</v>
      </c>
      <c r="P209" s="38">
        <f t="shared" ref="P209" si="585">E209*O209</f>
        <v>0</v>
      </c>
    </row>
    <row r="210" spans="1:16" ht="157.5" x14ac:dyDescent="0.25">
      <c r="A210" s="8"/>
      <c r="B210" s="8"/>
      <c r="C210" s="8"/>
      <c r="D210" s="9" t="s">
        <v>308</v>
      </c>
      <c r="E210" s="19"/>
      <c r="F210" s="19"/>
      <c r="G210" s="19"/>
      <c r="H210" s="19"/>
      <c r="I210" s="19"/>
      <c r="J210" s="21"/>
      <c r="L210" s="39"/>
      <c r="M210" s="40"/>
      <c r="N210" s="40"/>
      <c r="O210" s="55"/>
      <c r="P210" s="41"/>
    </row>
    <row r="211" spans="1:16" x14ac:dyDescent="0.25">
      <c r="A211" s="6" t="s">
        <v>309</v>
      </c>
      <c r="B211" s="6" t="s">
        <v>9</v>
      </c>
      <c r="C211" s="6" t="s">
        <v>83</v>
      </c>
      <c r="D211" s="7" t="s">
        <v>310</v>
      </c>
      <c r="E211" s="19">
        <v>1</v>
      </c>
      <c r="F211" s="19">
        <v>22.67</v>
      </c>
      <c r="G211" s="19">
        <f>ROUND(F211*0.09,2)</f>
        <v>2.04</v>
      </c>
      <c r="H211" s="19">
        <f>ROUND(F211*0.06,2)</f>
        <v>1.36</v>
      </c>
      <c r="I211" s="19">
        <f t="shared" ref="I211" si="586">SUM(F211:H211)</f>
        <v>26.07</v>
      </c>
      <c r="J211" s="20">
        <f t="shared" ref="J211" si="587">E211*I211</f>
        <v>26.07</v>
      </c>
      <c r="L211" s="36"/>
      <c r="M211" s="37">
        <f t="shared" ref="M211" si="588">IFERROR(ROUND(L211*$M$1,2),)</f>
        <v>0</v>
      </c>
      <c r="N211" s="37">
        <f t="shared" ref="N211" si="589">IFERROR(ROUND(L211*$M$2,2),)</f>
        <v>0</v>
      </c>
      <c r="O211" s="54">
        <f t="shared" ref="O211" si="590">SUM(L211:N211)</f>
        <v>0</v>
      </c>
      <c r="P211" s="38">
        <f t="shared" ref="P211" si="591">E211*O211</f>
        <v>0</v>
      </c>
    </row>
    <row r="212" spans="1:16" ht="146.25" x14ac:dyDescent="0.25">
      <c r="A212" s="8"/>
      <c r="B212" s="8"/>
      <c r="C212" s="8"/>
      <c r="D212" s="9" t="s">
        <v>311</v>
      </c>
      <c r="E212" s="19"/>
      <c r="F212" s="19"/>
      <c r="G212" s="19"/>
      <c r="H212" s="19"/>
      <c r="I212" s="19"/>
      <c r="J212" s="21"/>
      <c r="L212" s="39"/>
      <c r="M212" s="40"/>
      <c r="N212" s="40"/>
      <c r="O212" s="55"/>
      <c r="P212" s="41"/>
    </row>
    <row r="213" spans="1:16" x14ac:dyDescent="0.25">
      <c r="A213" s="6" t="s">
        <v>312</v>
      </c>
      <c r="B213" s="6" t="s">
        <v>9</v>
      </c>
      <c r="C213" s="6" t="s">
        <v>83</v>
      </c>
      <c r="D213" s="7" t="s">
        <v>313</v>
      </c>
      <c r="E213" s="19">
        <v>1</v>
      </c>
      <c r="F213" s="19">
        <v>24.32</v>
      </c>
      <c r="G213" s="19">
        <f>ROUND(F213*0.09,2)</f>
        <v>2.19</v>
      </c>
      <c r="H213" s="19">
        <f>ROUND(F213*0.06,2)</f>
        <v>1.46</v>
      </c>
      <c r="I213" s="19">
        <f t="shared" ref="I213" si="592">SUM(F213:H213)</f>
        <v>27.97</v>
      </c>
      <c r="J213" s="20">
        <f t="shared" ref="J213" si="593">E213*I213</f>
        <v>27.97</v>
      </c>
      <c r="L213" s="36"/>
      <c r="M213" s="37">
        <f t="shared" ref="M213" si="594">IFERROR(ROUND(L213*$M$1,2),)</f>
        <v>0</v>
      </c>
      <c r="N213" s="37">
        <f t="shared" ref="N213" si="595">IFERROR(ROUND(L213*$M$2,2),)</f>
        <v>0</v>
      </c>
      <c r="O213" s="54">
        <f t="shared" ref="O213" si="596">SUM(L213:N213)</f>
        <v>0</v>
      </c>
      <c r="P213" s="38">
        <f t="shared" ref="P213" si="597">E213*O213</f>
        <v>0</v>
      </c>
    </row>
    <row r="214" spans="1:16" ht="135" x14ac:dyDescent="0.25">
      <c r="A214" s="8"/>
      <c r="B214" s="8"/>
      <c r="C214" s="8"/>
      <c r="D214" s="9" t="s">
        <v>314</v>
      </c>
      <c r="E214" s="19"/>
      <c r="F214" s="19"/>
      <c r="G214" s="19"/>
      <c r="H214" s="19"/>
      <c r="I214" s="19"/>
      <c r="J214" s="21"/>
      <c r="L214" s="39"/>
      <c r="M214" s="40"/>
      <c r="N214" s="40"/>
      <c r="O214" s="55"/>
      <c r="P214" s="41"/>
    </row>
    <row r="215" spans="1:16" ht="22.5" x14ac:dyDescent="0.25">
      <c r="A215" s="6" t="s">
        <v>315</v>
      </c>
      <c r="B215" s="6" t="s">
        <v>9</v>
      </c>
      <c r="C215" s="6" t="s">
        <v>83</v>
      </c>
      <c r="D215" s="7" t="s">
        <v>316</v>
      </c>
      <c r="E215" s="19">
        <v>1</v>
      </c>
      <c r="F215" s="19">
        <v>14.56</v>
      </c>
      <c r="G215" s="19">
        <f>ROUND(F215*0.09,2)</f>
        <v>1.31</v>
      </c>
      <c r="H215" s="19">
        <f>ROUND(F215*0.06,2)</f>
        <v>0.87</v>
      </c>
      <c r="I215" s="19">
        <f t="shared" ref="I215" si="598">SUM(F215:H215)</f>
        <v>16.739999999999998</v>
      </c>
      <c r="J215" s="20">
        <f t="shared" ref="J215" si="599">E215*I215</f>
        <v>16.739999999999998</v>
      </c>
      <c r="L215" s="36"/>
      <c r="M215" s="37">
        <f t="shared" ref="M215" si="600">IFERROR(ROUND(L215*$M$1,2),)</f>
        <v>0</v>
      </c>
      <c r="N215" s="37">
        <f t="shared" ref="N215" si="601">IFERROR(ROUND(L215*$M$2,2),)</f>
        <v>0</v>
      </c>
      <c r="O215" s="54">
        <f t="shared" ref="O215" si="602">SUM(L215:N215)</f>
        <v>0</v>
      </c>
      <c r="P215" s="38">
        <f t="shared" ref="P215" si="603">E215*O215</f>
        <v>0</v>
      </c>
    </row>
    <row r="216" spans="1:16" ht="135" x14ac:dyDescent="0.25">
      <c r="A216" s="8"/>
      <c r="B216" s="8"/>
      <c r="C216" s="8"/>
      <c r="D216" s="9" t="s">
        <v>317</v>
      </c>
      <c r="E216" s="19"/>
      <c r="F216" s="19"/>
      <c r="G216" s="19"/>
      <c r="H216" s="19"/>
      <c r="I216" s="19"/>
      <c r="J216" s="21"/>
      <c r="L216" s="39"/>
      <c r="M216" s="40"/>
      <c r="N216" s="40"/>
      <c r="O216" s="55"/>
      <c r="P216" s="41"/>
    </row>
    <row r="217" spans="1:16" ht="22.5" x14ac:dyDescent="0.25">
      <c r="A217" s="6" t="s">
        <v>318</v>
      </c>
      <c r="B217" s="6" t="s">
        <v>9</v>
      </c>
      <c r="C217" s="6" t="s">
        <v>83</v>
      </c>
      <c r="D217" s="7" t="s">
        <v>319</v>
      </c>
      <c r="E217" s="19">
        <v>1</v>
      </c>
      <c r="F217" s="19">
        <v>16.46</v>
      </c>
      <c r="G217" s="19">
        <f>ROUND(F217*0.09,2)</f>
        <v>1.48</v>
      </c>
      <c r="H217" s="19">
        <f>ROUND(F217*0.06,2)</f>
        <v>0.99</v>
      </c>
      <c r="I217" s="19">
        <f t="shared" ref="I217" si="604">SUM(F217:H217)</f>
        <v>18.93</v>
      </c>
      <c r="J217" s="20">
        <f t="shared" ref="J217" si="605">E217*I217</f>
        <v>18.93</v>
      </c>
      <c r="L217" s="36"/>
      <c r="M217" s="37">
        <f t="shared" ref="M217" si="606">IFERROR(ROUND(L217*$M$1,2),)</f>
        <v>0</v>
      </c>
      <c r="N217" s="37">
        <f t="shared" ref="N217" si="607">IFERROR(ROUND(L217*$M$2,2),)</f>
        <v>0</v>
      </c>
      <c r="O217" s="54">
        <f t="shared" ref="O217" si="608">SUM(L217:N217)</f>
        <v>0</v>
      </c>
      <c r="P217" s="38">
        <f t="shared" ref="P217" si="609">E217*O217</f>
        <v>0</v>
      </c>
    </row>
    <row r="218" spans="1:16" ht="135" x14ac:dyDescent="0.25">
      <c r="A218" s="8"/>
      <c r="B218" s="8"/>
      <c r="C218" s="8"/>
      <c r="D218" s="9" t="s">
        <v>320</v>
      </c>
      <c r="E218" s="19"/>
      <c r="F218" s="19"/>
      <c r="G218" s="19"/>
      <c r="H218" s="19"/>
      <c r="I218" s="19"/>
      <c r="J218" s="21"/>
      <c r="L218" s="39"/>
      <c r="M218" s="40"/>
      <c r="N218" s="40"/>
      <c r="O218" s="55"/>
      <c r="P218" s="41"/>
    </row>
    <row r="219" spans="1:16" ht="22.5" x14ac:dyDescent="0.25">
      <c r="A219" s="6" t="s">
        <v>321</v>
      </c>
      <c r="B219" s="6" t="s">
        <v>9</v>
      </c>
      <c r="C219" s="6" t="s">
        <v>83</v>
      </c>
      <c r="D219" s="7" t="s">
        <v>322</v>
      </c>
      <c r="E219" s="19">
        <v>1</v>
      </c>
      <c r="F219" s="19">
        <v>18.18</v>
      </c>
      <c r="G219" s="19">
        <f>ROUND(F219*0.09,2)</f>
        <v>1.64</v>
      </c>
      <c r="H219" s="19">
        <f>ROUND(F219*0.06,2)</f>
        <v>1.0900000000000001</v>
      </c>
      <c r="I219" s="19">
        <f t="shared" ref="I219" si="610">SUM(F219:H219)</f>
        <v>20.91</v>
      </c>
      <c r="J219" s="20">
        <f t="shared" ref="J219" si="611">E219*I219</f>
        <v>20.91</v>
      </c>
      <c r="L219" s="36"/>
      <c r="M219" s="37">
        <f t="shared" ref="M219" si="612">IFERROR(ROUND(L219*$M$1,2),)</f>
        <v>0</v>
      </c>
      <c r="N219" s="37">
        <f t="shared" ref="N219" si="613">IFERROR(ROUND(L219*$M$2,2),)</f>
        <v>0</v>
      </c>
      <c r="O219" s="54">
        <f t="shared" ref="O219" si="614">SUM(L219:N219)</f>
        <v>0</v>
      </c>
      <c r="P219" s="38">
        <f t="shared" ref="P219" si="615">E219*O219</f>
        <v>0</v>
      </c>
    </row>
    <row r="220" spans="1:16" ht="135" x14ac:dyDescent="0.25">
      <c r="A220" s="8"/>
      <c r="B220" s="8"/>
      <c r="C220" s="8"/>
      <c r="D220" s="9" t="s">
        <v>323</v>
      </c>
      <c r="E220" s="19"/>
      <c r="F220" s="19"/>
      <c r="G220" s="19"/>
      <c r="H220" s="19"/>
      <c r="I220" s="19"/>
      <c r="J220" s="21"/>
      <c r="L220" s="39"/>
      <c r="M220" s="40"/>
      <c r="N220" s="40"/>
      <c r="O220" s="55"/>
      <c r="P220" s="41"/>
    </row>
    <row r="221" spans="1:16" ht="22.5" x14ac:dyDescent="0.25">
      <c r="A221" s="6" t="s">
        <v>324</v>
      </c>
      <c r="B221" s="6" t="s">
        <v>9</v>
      </c>
      <c r="C221" s="6" t="s">
        <v>83</v>
      </c>
      <c r="D221" s="7" t="s">
        <v>325</v>
      </c>
      <c r="E221" s="19">
        <v>1</v>
      </c>
      <c r="F221" s="19">
        <v>19.559999999999999</v>
      </c>
      <c r="G221" s="19">
        <f>ROUND(F221*0.09,2)</f>
        <v>1.76</v>
      </c>
      <c r="H221" s="19">
        <f>ROUND(F221*0.06,2)</f>
        <v>1.17</v>
      </c>
      <c r="I221" s="19">
        <f t="shared" ref="I221" si="616">SUM(F221:H221)</f>
        <v>22.49</v>
      </c>
      <c r="J221" s="20">
        <f t="shared" ref="J221" si="617">E221*I221</f>
        <v>22.49</v>
      </c>
      <c r="L221" s="36"/>
      <c r="M221" s="37">
        <f t="shared" ref="M221" si="618">IFERROR(ROUND(L221*$M$1,2),)</f>
        <v>0</v>
      </c>
      <c r="N221" s="37">
        <f t="shared" ref="N221" si="619">IFERROR(ROUND(L221*$M$2,2),)</f>
        <v>0</v>
      </c>
      <c r="O221" s="54">
        <f t="shared" ref="O221" si="620">SUM(L221:N221)</f>
        <v>0</v>
      </c>
      <c r="P221" s="38">
        <f t="shared" ref="P221" si="621">E221*O221</f>
        <v>0</v>
      </c>
    </row>
    <row r="222" spans="1:16" ht="135" x14ac:dyDescent="0.25">
      <c r="A222" s="8"/>
      <c r="B222" s="8"/>
      <c r="C222" s="8"/>
      <c r="D222" s="9" t="s">
        <v>326</v>
      </c>
      <c r="E222" s="19"/>
      <c r="F222" s="19"/>
      <c r="G222" s="19"/>
      <c r="H222" s="19"/>
      <c r="I222" s="19"/>
      <c r="J222" s="21"/>
      <c r="L222" s="39"/>
      <c r="M222" s="40"/>
      <c r="N222" s="40"/>
      <c r="O222" s="55"/>
      <c r="P222" s="41"/>
    </row>
    <row r="223" spans="1:16" ht="22.5" x14ac:dyDescent="0.25">
      <c r="A223" s="6" t="s">
        <v>327</v>
      </c>
      <c r="B223" s="6" t="s">
        <v>9</v>
      </c>
      <c r="C223" s="6" t="s">
        <v>83</v>
      </c>
      <c r="D223" s="7" t="s">
        <v>328</v>
      </c>
      <c r="E223" s="19">
        <v>1</v>
      </c>
      <c r="F223" s="19">
        <v>23.55</v>
      </c>
      <c r="G223" s="19">
        <f>ROUND(F223*0.09,2)</f>
        <v>2.12</v>
      </c>
      <c r="H223" s="19">
        <f>ROUND(F223*0.06,2)</f>
        <v>1.41</v>
      </c>
      <c r="I223" s="19">
        <f t="shared" ref="I223" si="622">SUM(F223:H223)</f>
        <v>27.08</v>
      </c>
      <c r="J223" s="20">
        <f t="shared" ref="J223" si="623">E223*I223</f>
        <v>27.08</v>
      </c>
      <c r="L223" s="36"/>
      <c r="M223" s="37">
        <f t="shared" ref="M223" si="624">IFERROR(ROUND(L223*$M$1,2),)</f>
        <v>0</v>
      </c>
      <c r="N223" s="37">
        <f t="shared" ref="N223" si="625">IFERROR(ROUND(L223*$M$2,2),)</f>
        <v>0</v>
      </c>
      <c r="O223" s="54">
        <f t="shared" ref="O223" si="626">SUM(L223:N223)</f>
        <v>0</v>
      </c>
      <c r="P223" s="38">
        <f t="shared" ref="P223" si="627">E223*O223</f>
        <v>0</v>
      </c>
    </row>
    <row r="224" spans="1:16" ht="135" x14ac:dyDescent="0.25">
      <c r="A224" s="8"/>
      <c r="B224" s="8"/>
      <c r="C224" s="8"/>
      <c r="D224" s="9" t="s">
        <v>329</v>
      </c>
      <c r="E224" s="19"/>
      <c r="F224" s="19"/>
      <c r="G224" s="19"/>
      <c r="H224" s="19"/>
      <c r="I224" s="19"/>
      <c r="J224" s="21"/>
      <c r="L224" s="39"/>
      <c r="M224" s="40"/>
      <c r="N224" s="40"/>
      <c r="O224" s="55"/>
      <c r="P224" s="41"/>
    </row>
    <row r="225" spans="1:16" ht="22.5" x14ac:dyDescent="0.25">
      <c r="A225" s="6" t="s">
        <v>330</v>
      </c>
      <c r="B225" s="6" t="s">
        <v>9</v>
      </c>
      <c r="C225" s="6" t="s">
        <v>83</v>
      </c>
      <c r="D225" s="7" t="s">
        <v>331</v>
      </c>
      <c r="E225" s="19">
        <v>1</v>
      </c>
      <c r="F225" s="19">
        <v>25.22</v>
      </c>
      <c r="G225" s="19">
        <f>ROUND(F225*0.09,2)</f>
        <v>2.27</v>
      </c>
      <c r="H225" s="19">
        <f>ROUND(F225*0.06,2)</f>
        <v>1.51</v>
      </c>
      <c r="I225" s="19">
        <f t="shared" ref="I225" si="628">SUM(F225:H225)</f>
        <v>29</v>
      </c>
      <c r="J225" s="20">
        <f t="shared" ref="J225" si="629">E225*I225</f>
        <v>29</v>
      </c>
      <c r="L225" s="36"/>
      <c r="M225" s="37">
        <f t="shared" ref="M225" si="630">IFERROR(ROUND(L225*$M$1,2),)</f>
        <v>0</v>
      </c>
      <c r="N225" s="37">
        <f t="shared" ref="N225" si="631">IFERROR(ROUND(L225*$M$2,2),)</f>
        <v>0</v>
      </c>
      <c r="O225" s="54">
        <f t="shared" ref="O225" si="632">SUM(L225:N225)</f>
        <v>0</v>
      </c>
      <c r="P225" s="38">
        <f t="shared" ref="P225" si="633">E225*O225</f>
        <v>0</v>
      </c>
    </row>
    <row r="226" spans="1:16" ht="135" x14ac:dyDescent="0.25">
      <c r="A226" s="8"/>
      <c r="B226" s="8"/>
      <c r="C226" s="8"/>
      <c r="D226" s="9" t="s">
        <v>332</v>
      </c>
      <c r="E226" s="19"/>
      <c r="F226" s="19"/>
      <c r="G226" s="19"/>
      <c r="H226" s="19"/>
      <c r="I226" s="19"/>
      <c r="J226" s="21"/>
      <c r="L226" s="39"/>
      <c r="M226" s="40"/>
      <c r="N226" s="40"/>
      <c r="O226" s="55"/>
      <c r="P226" s="41"/>
    </row>
    <row r="227" spans="1:16" ht="22.5" x14ac:dyDescent="0.25">
      <c r="A227" s="6" t="s">
        <v>333</v>
      </c>
      <c r="B227" s="6" t="s">
        <v>9</v>
      </c>
      <c r="C227" s="6" t="s">
        <v>83</v>
      </c>
      <c r="D227" s="7" t="s">
        <v>334</v>
      </c>
      <c r="E227" s="19">
        <v>1</v>
      </c>
      <c r="F227" s="19">
        <v>2.42</v>
      </c>
      <c r="G227" s="19">
        <f>ROUND(F227*0.09,2)</f>
        <v>0.22</v>
      </c>
      <c r="H227" s="19">
        <f>ROUND(F227*0.06,2)</f>
        <v>0.15</v>
      </c>
      <c r="I227" s="19">
        <f t="shared" ref="I227" si="634">SUM(F227:H227)</f>
        <v>2.79</v>
      </c>
      <c r="J227" s="20">
        <f t="shared" ref="J227" si="635">E227*I227</f>
        <v>2.79</v>
      </c>
      <c r="L227" s="36"/>
      <c r="M227" s="37">
        <f t="shared" ref="M227" si="636">IFERROR(ROUND(L227*$M$1,2),)</f>
        <v>0</v>
      </c>
      <c r="N227" s="37">
        <f t="shared" ref="N227" si="637">IFERROR(ROUND(L227*$M$2,2),)</f>
        <v>0</v>
      </c>
      <c r="O227" s="54">
        <f t="shared" ref="O227" si="638">SUM(L227:N227)</f>
        <v>0</v>
      </c>
      <c r="P227" s="38">
        <f t="shared" ref="P227" si="639">E227*O227</f>
        <v>0</v>
      </c>
    </row>
    <row r="228" spans="1:16" ht="135" x14ac:dyDescent="0.25">
      <c r="A228" s="8"/>
      <c r="B228" s="8"/>
      <c r="C228" s="8"/>
      <c r="D228" s="9" t="s">
        <v>335</v>
      </c>
      <c r="E228" s="19"/>
      <c r="F228" s="19"/>
      <c r="G228" s="19"/>
      <c r="H228" s="19"/>
      <c r="I228" s="19"/>
      <c r="J228" s="21"/>
      <c r="L228" s="39"/>
      <c r="M228" s="40"/>
      <c r="N228" s="40"/>
      <c r="O228" s="55"/>
      <c r="P228" s="41"/>
    </row>
    <row r="229" spans="1:16" ht="22.5" x14ac:dyDescent="0.25">
      <c r="A229" s="6" t="s">
        <v>336</v>
      </c>
      <c r="B229" s="6" t="s">
        <v>9</v>
      </c>
      <c r="C229" s="6" t="s">
        <v>83</v>
      </c>
      <c r="D229" s="7" t="s">
        <v>337</v>
      </c>
      <c r="E229" s="19">
        <v>1</v>
      </c>
      <c r="F229" s="19">
        <v>2.97</v>
      </c>
      <c r="G229" s="19">
        <f>ROUND(F229*0.09,2)</f>
        <v>0.27</v>
      </c>
      <c r="H229" s="19">
        <f>ROUND(F229*0.06,2)</f>
        <v>0.18</v>
      </c>
      <c r="I229" s="19">
        <f t="shared" ref="I229" si="640">SUM(F229:H229)</f>
        <v>3.42</v>
      </c>
      <c r="J229" s="20">
        <f t="shared" ref="J229" si="641">E229*I229</f>
        <v>3.42</v>
      </c>
      <c r="L229" s="36"/>
      <c r="M229" s="37">
        <f t="shared" ref="M229" si="642">IFERROR(ROUND(L229*$M$1,2),)</f>
        <v>0</v>
      </c>
      <c r="N229" s="37">
        <f t="shared" ref="N229" si="643">IFERROR(ROUND(L229*$M$2,2),)</f>
        <v>0</v>
      </c>
      <c r="O229" s="54">
        <f t="shared" ref="O229" si="644">SUM(L229:N229)</f>
        <v>0</v>
      </c>
      <c r="P229" s="38">
        <f t="shared" ref="P229" si="645">E229*O229</f>
        <v>0</v>
      </c>
    </row>
    <row r="230" spans="1:16" ht="135" x14ac:dyDescent="0.25">
      <c r="A230" s="8"/>
      <c r="B230" s="8"/>
      <c r="C230" s="8"/>
      <c r="D230" s="9" t="s">
        <v>338</v>
      </c>
      <c r="E230" s="19"/>
      <c r="F230" s="19"/>
      <c r="G230" s="19"/>
      <c r="H230" s="19"/>
      <c r="I230" s="19"/>
      <c r="J230" s="21"/>
      <c r="L230" s="39"/>
      <c r="M230" s="40"/>
      <c r="N230" s="40"/>
      <c r="O230" s="55"/>
      <c r="P230" s="41"/>
    </row>
    <row r="231" spans="1:16" x14ac:dyDescent="0.25">
      <c r="A231" s="6" t="s">
        <v>339</v>
      </c>
      <c r="B231" s="6" t="s">
        <v>9</v>
      </c>
      <c r="C231" s="6" t="s">
        <v>83</v>
      </c>
      <c r="D231" s="7" t="s">
        <v>340</v>
      </c>
      <c r="E231" s="19">
        <v>1</v>
      </c>
      <c r="F231" s="19">
        <v>3.93</v>
      </c>
      <c r="G231" s="19">
        <f>ROUND(F231*0.09,2)</f>
        <v>0.35</v>
      </c>
      <c r="H231" s="19">
        <f>ROUND(F231*0.06,2)</f>
        <v>0.24</v>
      </c>
      <c r="I231" s="19">
        <f t="shared" ref="I231" si="646">SUM(F231:H231)</f>
        <v>4.5199999999999996</v>
      </c>
      <c r="J231" s="20">
        <f t="shared" ref="J231" si="647">E231*I231</f>
        <v>4.5199999999999996</v>
      </c>
      <c r="L231" s="36"/>
      <c r="M231" s="37">
        <f t="shared" ref="M231" si="648">IFERROR(ROUND(L231*$M$1,2),)</f>
        <v>0</v>
      </c>
      <c r="N231" s="37">
        <f t="shared" ref="N231" si="649">IFERROR(ROUND(L231*$M$2,2),)</f>
        <v>0</v>
      </c>
      <c r="O231" s="54">
        <f t="shared" ref="O231" si="650">SUM(L231:N231)</f>
        <v>0</v>
      </c>
      <c r="P231" s="38">
        <f t="shared" ref="P231" si="651">E231*O231</f>
        <v>0</v>
      </c>
    </row>
    <row r="232" spans="1:16" ht="135" x14ac:dyDescent="0.25">
      <c r="A232" s="8"/>
      <c r="B232" s="8"/>
      <c r="C232" s="8"/>
      <c r="D232" s="9" t="s">
        <v>341</v>
      </c>
      <c r="E232" s="19"/>
      <c r="F232" s="19"/>
      <c r="G232" s="19"/>
      <c r="H232" s="19"/>
      <c r="I232" s="19"/>
      <c r="J232" s="21"/>
      <c r="L232" s="39"/>
      <c r="M232" s="40"/>
      <c r="N232" s="40"/>
      <c r="O232" s="55"/>
      <c r="P232" s="41"/>
    </row>
    <row r="233" spans="1:16" x14ac:dyDescent="0.25">
      <c r="A233" s="6" t="s">
        <v>342</v>
      </c>
      <c r="B233" s="6" t="s">
        <v>9</v>
      </c>
      <c r="C233" s="6" t="s">
        <v>83</v>
      </c>
      <c r="D233" s="7" t="s">
        <v>343</v>
      </c>
      <c r="E233" s="19">
        <v>1</v>
      </c>
      <c r="F233" s="19">
        <v>5.9</v>
      </c>
      <c r="G233" s="19">
        <f>ROUND(F233*0.09,2)</f>
        <v>0.53</v>
      </c>
      <c r="H233" s="19">
        <f>ROUND(F233*0.06,2)</f>
        <v>0.35</v>
      </c>
      <c r="I233" s="19">
        <f t="shared" ref="I233" si="652">SUM(F233:H233)</f>
        <v>6.78</v>
      </c>
      <c r="J233" s="20">
        <f t="shared" ref="J233" si="653">E233*I233</f>
        <v>6.78</v>
      </c>
      <c r="L233" s="36"/>
      <c r="M233" s="37">
        <f t="shared" ref="M233" si="654">IFERROR(ROUND(L233*$M$1,2),)</f>
        <v>0</v>
      </c>
      <c r="N233" s="37">
        <f t="shared" ref="N233" si="655">IFERROR(ROUND(L233*$M$2,2),)</f>
        <v>0</v>
      </c>
      <c r="O233" s="54">
        <f t="shared" ref="O233" si="656">SUM(L233:N233)</f>
        <v>0</v>
      </c>
      <c r="P233" s="38">
        <f t="shared" ref="P233" si="657">E233*O233</f>
        <v>0</v>
      </c>
    </row>
    <row r="234" spans="1:16" ht="135" x14ac:dyDescent="0.25">
      <c r="A234" s="8"/>
      <c r="B234" s="8"/>
      <c r="C234" s="8"/>
      <c r="D234" s="9" t="s">
        <v>344</v>
      </c>
      <c r="E234" s="19"/>
      <c r="F234" s="19"/>
      <c r="G234" s="19"/>
      <c r="H234" s="19"/>
      <c r="I234" s="19"/>
      <c r="J234" s="21"/>
      <c r="L234" s="39"/>
      <c r="M234" s="40"/>
      <c r="N234" s="40"/>
      <c r="O234" s="55"/>
      <c r="P234" s="41"/>
    </row>
    <row r="235" spans="1:16" x14ac:dyDescent="0.25">
      <c r="A235" s="6" t="s">
        <v>345</v>
      </c>
      <c r="B235" s="6" t="s">
        <v>9</v>
      </c>
      <c r="C235" s="6" t="s">
        <v>83</v>
      </c>
      <c r="D235" s="7" t="s">
        <v>346</v>
      </c>
      <c r="E235" s="19">
        <v>1</v>
      </c>
      <c r="F235" s="19">
        <v>7.58</v>
      </c>
      <c r="G235" s="19">
        <f>ROUND(F235*0.09,2)</f>
        <v>0.68</v>
      </c>
      <c r="H235" s="19">
        <f>ROUND(F235*0.06,2)</f>
        <v>0.45</v>
      </c>
      <c r="I235" s="19">
        <f t="shared" ref="I235" si="658">SUM(F235:H235)</f>
        <v>8.7100000000000009</v>
      </c>
      <c r="J235" s="20">
        <f t="shared" ref="J235" si="659">E235*I235</f>
        <v>8.7100000000000009</v>
      </c>
      <c r="L235" s="36"/>
      <c r="M235" s="37">
        <f t="shared" ref="M235" si="660">IFERROR(ROUND(L235*$M$1,2),)</f>
        <v>0</v>
      </c>
      <c r="N235" s="37">
        <f t="shared" ref="N235" si="661">IFERROR(ROUND(L235*$M$2,2),)</f>
        <v>0</v>
      </c>
      <c r="O235" s="54">
        <f t="shared" ref="O235" si="662">SUM(L235:N235)</f>
        <v>0</v>
      </c>
      <c r="P235" s="38">
        <f t="shared" ref="P235" si="663">E235*O235</f>
        <v>0</v>
      </c>
    </row>
    <row r="236" spans="1:16" ht="135" x14ac:dyDescent="0.25">
      <c r="A236" s="8"/>
      <c r="B236" s="8"/>
      <c r="C236" s="8"/>
      <c r="D236" s="9" t="s">
        <v>347</v>
      </c>
      <c r="E236" s="19"/>
      <c r="F236" s="19"/>
      <c r="G236" s="19"/>
      <c r="H236" s="19"/>
      <c r="I236" s="19"/>
      <c r="J236" s="21"/>
      <c r="L236" s="39"/>
      <c r="M236" s="40"/>
      <c r="N236" s="40"/>
      <c r="O236" s="55"/>
      <c r="P236" s="41"/>
    </row>
    <row r="237" spans="1:16" x14ac:dyDescent="0.25">
      <c r="A237" s="6" t="s">
        <v>348</v>
      </c>
      <c r="B237" s="6" t="s">
        <v>9</v>
      </c>
      <c r="C237" s="6" t="s">
        <v>83</v>
      </c>
      <c r="D237" s="7" t="s">
        <v>349</v>
      </c>
      <c r="E237" s="19">
        <v>1</v>
      </c>
      <c r="F237" s="19">
        <v>10.34</v>
      </c>
      <c r="G237" s="19">
        <f>ROUND(F237*0.09,2)</f>
        <v>0.93</v>
      </c>
      <c r="H237" s="19">
        <f>ROUND(F237*0.06,2)</f>
        <v>0.62</v>
      </c>
      <c r="I237" s="19">
        <f t="shared" ref="I237" si="664">SUM(F237:H237)</f>
        <v>11.89</v>
      </c>
      <c r="J237" s="20">
        <f t="shared" ref="J237" si="665">E237*I237</f>
        <v>11.89</v>
      </c>
      <c r="L237" s="36"/>
      <c r="M237" s="37">
        <f t="shared" ref="M237" si="666">IFERROR(ROUND(L237*$M$1,2),)</f>
        <v>0</v>
      </c>
      <c r="N237" s="37">
        <f t="shared" ref="N237" si="667">IFERROR(ROUND(L237*$M$2,2),)</f>
        <v>0</v>
      </c>
      <c r="O237" s="54">
        <f t="shared" ref="O237" si="668">SUM(L237:N237)</f>
        <v>0</v>
      </c>
      <c r="P237" s="38">
        <f t="shared" ref="P237" si="669">E237*O237</f>
        <v>0</v>
      </c>
    </row>
    <row r="238" spans="1:16" ht="135" x14ac:dyDescent="0.25">
      <c r="A238" s="8"/>
      <c r="B238" s="8"/>
      <c r="C238" s="8"/>
      <c r="D238" s="9" t="s">
        <v>350</v>
      </c>
      <c r="E238" s="19"/>
      <c r="F238" s="19"/>
      <c r="G238" s="19"/>
      <c r="H238" s="19"/>
      <c r="I238" s="19"/>
      <c r="J238" s="21"/>
      <c r="L238" s="39"/>
      <c r="M238" s="40"/>
      <c r="N238" s="40"/>
      <c r="O238" s="55"/>
      <c r="P238" s="41"/>
    </row>
    <row r="239" spans="1:16" x14ac:dyDescent="0.25">
      <c r="A239" s="6" t="s">
        <v>351</v>
      </c>
      <c r="B239" s="6" t="s">
        <v>9</v>
      </c>
      <c r="C239" s="6" t="s">
        <v>83</v>
      </c>
      <c r="D239" s="7" t="s">
        <v>352</v>
      </c>
      <c r="E239" s="19">
        <v>1</v>
      </c>
      <c r="F239" s="19">
        <v>14.73</v>
      </c>
      <c r="G239" s="19">
        <f>ROUND(F239*0.09,2)</f>
        <v>1.33</v>
      </c>
      <c r="H239" s="19">
        <f>ROUND(F239*0.06,2)</f>
        <v>0.88</v>
      </c>
      <c r="I239" s="19">
        <f t="shared" ref="I239" si="670">SUM(F239:H239)</f>
        <v>16.940000000000001</v>
      </c>
      <c r="J239" s="20">
        <f t="shared" ref="J239" si="671">E239*I239</f>
        <v>16.940000000000001</v>
      </c>
      <c r="L239" s="36"/>
      <c r="M239" s="37">
        <f t="shared" ref="M239" si="672">IFERROR(ROUND(L239*$M$1,2),)</f>
        <v>0</v>
      </c>
      <c r="N239" s="37">
        <f t="shared" ref="N239" si="673">IFERROR(ROUND(L239*$M$2,2),)</f>
        <v>0</v>
      </c>
      <c r="O239" s="54">
        <f t="shared" ref="O239" si="674">SUM(L239:N239)</f>
        <v>0</v>
      </c>
      <c r="P239" s="38">
        <f t="shared" ref="P239" si="675">E239*O239</f>
        <v>0</v>
      </c>
    </row>
    <row r="240" spans="1:16" ht="135" x14ac:dyDescent="0.25">
      <c r="A240" s="8"/>
      <c r="B240" s="8"/>
      <c r="C240" s="8"/>
      <c r="D240" s="9" t="s">
        <v>353</v>
      </c>
      <c r="E240" s="19"/>
      <c r="F240" s="19"/>
      <c r="G240" s="19"/>
      <c r="H240" s="19"/>
      <c r="I240" s="19"/>
      <c r="J240" s="21"/>
      <c r="L240" s="39"/>
      <c r="M240" s="40"/>
      <c r="N240" s="40"/>
      <c r="O240" s="55"/>
      <c r="P240" s="41"/>
    </row>
    <row r="241" spans="1:16" x14ac:dyDescent="0.25">
      <c r="A241" s="6" t="s">
        <v>354</v>
      </c>
      <c r="B241" s="6" t="s">
        <v>9</v>
      </c>
      <c r="C241" s="6" t="s">
        <v>83</v>
      </c>
      <c r="D241" s="7" t="s">
        <v>355</v>
      </c>
      <c r="E241" s="19">
        <v>1</v>
      </c>
      <c r="F241" s="19">
        <v>17.989999999999998</v>
      </c>
      <c r="G241" s="19">
        <f>ROUND(F241*0.09,2)</f>
        <v>1.62</v>
      </c>
      <c r="H241" s="19">
        <f>ROUND(F241*0.06,2)</f>
        <v>1.08</v>
      </c>
      <c r="I241" s="19">
        <f t="shared" ref="I241" si="676">SUM(F241:H241)</f>
        <v>20.69</v>
      </c>
      <c r="J241" s="20">
        <f t="shared" ref="J241" si="677">E241*I241</f>
        <v>20.69</v>
      </c>
      <c r="L241" s="36"/>
      <c r="M241" s="37">
        <f t="shared" ref="M241" si="678">IFERROR(ROUND(L241*$M$1,2),)</f>
        <v>0</v>
      </c>
      <c r="N241" s="37">
        <f t="shared" ref="N241" si="679">IFERROR(ROUND(L241*$M$2,2),)</f>
        <v>0</v>
      </c>
      <c r="O241" s="54">
        <f t="shared" ref="O241" si="680">SUM(L241:N241)</f>
        <v>0</v>
      </c>
      <c r="P241" s="38">
        <f t="shared" ref="P241" si="681">E241*O241</f>
        <v>0</v>
      </c>
    </row>
    <row r="242" spans="1:16" ht="135" x14ac:dyDescent="0.25">
      <c r="A242" s="8"/>
      <c r="B242" s="8"/>
      <c r="C242" s="8"/>
      <c r="D242" s="9" t="s">
        <v>356</v>
      </c>
      <c r="E242" s="19"/>
      <c r="F242" s="19"/>
      <c r="G242" s="19"/>
      <c r="H242" s="19"/>
      <c r="I242" s="19"/>
      <c r="J242" s="21"/>
      <c r="L242" s="39"/>
      <c r="M242" s="40"/>
      <c r="N242" s="40"/>
      <c r="O242" s="55"/>
      <c r="P242" s="41"/>
    </row>
    <row r="243" spans="1:16" x14ac:dyDescent="0.25">
      <c r="A243" s="6" t="s">
        <v>357</v>
      </c>
      <c r="B243" s="6" t="s">
        <v>9</v>
      </c>
      <c r="C243" s="6" t="s">
        <v>83</v>
      </c>
      <c r="D243" s="7" t="s">
        <v>358</v>
      </c>
      <c r="E243" s="19">
        <v>1</v>
      </c>
      <c r="F243" s="19">
        <v>20.36</v>
      </c>
      <c r="G243" s="19">
        <f>ROUND(F243*0.09,2)</f>
        <v>1.83</v>
      </c>
      <c r="H243" s="19">
        <f>ROUND(F243*0.06,2)</f>
        <v>1.22</v>
      </c>
      <c r="I243" s="19">
        <f t="shared" ref="I243" si="682">SUM(F243:H243)</f>
        <v>23.41</v>
      </c>
      <c r="J243" s="20">
        <f t="shared" ref="J243" si="683">E243*I243</f>
        <v>23.41</v>
      </c>
      <c r="L243" s="36"/>
      <c r="M243" s="37">
        <f t="shared" ref="M243" si="684">IFERROR(ROUND(L243*$M$1,2),)</f>
        <v>0</v>
      </c>
      <c r="N243" s="37">
        <f t="shared" ref="N243" si="685">IFERROR(ROUND(L243*$M$2,2),)</f>
        <v>0</v>
      </c>
      <c r="O243" s="54">
        <f t="shared" ref="O243" si="686">SUM(L243:N243)</f>
        <v>0</v>
      </c>
      <c r="P243" s="38">
        <f t="shared" ref="P243" si="687">E243*O243</f>
        <v>0</v>
      </c>
    </row>
    <row r="244" spans="1:16" ht="135" x14ac:dyDescent="0.25">
      <c r="A244" s="8"/>
      <c r="B244" s="8"/>
      <c r="C244" s="8"/>
      <c r="D244" s="9" t="s">
        <v>359</v>
      </c>
      <c r="E244" s="19"/>
      <c r="F244" s="19"/>
      <c r="G244" s="19"/>
      <c r="H244" s="19"/>
      <c r="I244" s="19"/>
      <c r="J244" s="21"/>
      <c r="L244" s="39"/>
      <c r="M244" s="40"/>
      <c r="N244" s="40"/>
      <c r="O244" s="55"/>
      <c r="P244" s="41"/>
    </row>
    <row r="245" spans="1:16" x14ac:dyDescent="0.25">
      <c r="A245" s="6" t="s">
        <v>360</v>
      </c>
      <c r="B245" s="6" t="s">
        <v>9</v>
      </c>
      <c r="C245" s="6" t="s">
        <v>83</v>
      </c>
      <c r="D245" s="7" t="s">
        <v>361</v>
      </c>
      <c r="E245" s="19">
        <v>1</v>
      </c>
      <c r="F245" s="19">
        <v>22.87</v>
      </c>
      <c r="G245" s="19">
        <f>ROUND(F245*0.09,2)</f>
        <v>2.06</v>
      </c>
      <c r="H245" s="19">
        <f>ROUND(F245*0.06,2)</f>
        <v>1.37</v>
      </c>
      <c r="I245" s="19">
        <f t="shared" ref="I245" si="688">SUM(F245:H245)</f>
        <v>26.3</v>
      </c>
      <c r="J245" s="20">
        <f t="shared" ref="J245" si="689">E245*I245</f>
        <v>26.3</v>
      </c>
      <c r="L245" s="36"/>
      <c r="M245" s="37">
        <f t="shared" ref="M245" si="690">IFERROR(ROUND(L245*$M$1,2),)</f>
        <v>0</v>
      </c>
      <c r="N245" s="37">
        <f t="shared" ref="N245" si="691">IFERROR(ROUND(L245*$M$2,2),)</f>
        <v>0</v>
      </c>
      <c r="O245" s="54">
        <f t="shared" ref="O245" si="692">SUM(L245:N245)</f>
        <v>0</v>
      </c>
      <c r="P245" s="38">
        <f t="shared" ref="P245" si="693">E245*O245</f>
        <v>0</v>
      </c>
    </row>
    <row r="246" spans="1:16" ht="135" x14ac:dyDescent="0.25">
      <c r="A246" s="8"/>
      <c r="B246" s="8"/>
      <c r="C246" s="8"/>
      <c r="D246" s="9" t="s">
        <v>362</v>
      </c>
      <c r="E246" s="19"/>
      <c r="F246" s="19"/>
      <c r="G246" s="19"/>
      <c r="H246" s="19"/>
      <c r="I246" s="19"/>
      <c r="J246" s="21"/>
      <c r="L246" s="39"/>
      <c r="M246" s="40"/>
      <c r="N246" s="40"/>
      <c r="O246" s="55"/>
      <c r="P246" s="41"/>
    </row>
    <row r="247" spans="1:16" x14ac:dyDescent="0.25">
      <c r="A247" s="6" t="s">
        <v>363</v>
      </c>
      <c r="B247" s="6" t="s">
        <v>9</v>
      </c>
      <c r="C247" s="6" t="s">
        <v>83</v>
      </c>
      <c r="D247" s="7" t="s">
        <v>364</v>
      </c>
      <c r="E247" s="19">
        <v>1</v>
      </c>
      <c r="F247" s="19">
        <v>25.66</v>
      </c>
      <c r="G247" s="19">
        <f>ROUND(F247*0.09,2)</f>
        <v>2.31</v>
      </c>
      <c r="H247" s="19">
        <f>ROUND(F247*0.06,2)</f>
        <v>1.54</v>
      </c>
      <c r="I247" s="19">
        <f t="shared" ref="I247" si="694">SUM(F247:H247)</f>
        <v>29.51</v>
      </c>
      <c r="J247" s="20">
        <f t="shared" ref="J247" si="695">E247*I247</f>
        <v>29.51</v>
      </c>
      <c r="L247" s="36"/>
      <c r="M247" s="37">
        <f t="shared" ref="M247" si="696">IFERROR(ROUND(L247*$M$1,2),)</f>
        <v>0</v>
      </c>
      <c r="N247" s="37">
        <f t="shared" ref="N247" si="697">IFERROR(ROUND(L247*$M$2,2),)</f>
        <v>0</v>
      </c>
      <c r="O247" s="54">
        <f t="shared" ref="O247" si="698">SUM(L247:N247)</f>
        <v>0</v>
      </c>
      <c r="P247" s="38">
        <f t="shared" ref="P247" si="699">E247*O247</f>
        <v>0</v>
      </c>
    </row>
    <row r="248" spans="1:16" ht="135" x14ac:dyDescent="0.25">
      <c r="A248" s="8"/>
      <c r="B248" s="8"/>
      <c r="C248" s="8"/>
      <c r="D248" s="9" t="s">
        <v>365</v>
      </c>
      <c r="E248" s="19"/>
      <c r="F248" s="19"/>
      <c r="G248" s="19"/>
      <c r="H248" s="19"/>
      <c r="I248" s="19"/>
      <c r="J248" s="21"/>
      <c r="L248" s="39"/>
      <c r="M248" s="40"/>
      <c r="N248" s="40"/>
      <c r="O248" s="55"/>
      <c r="P248" s="41"/>
    </row>
    <row r="249" spans="1:16" x14ac:dyDescent="0.25">
      <c r="A249" s="6" t="s">
        <v>366</v>
      </c>
      <c r="B249" s="6" t="s">
        <v>9</v>
      </c>
      <c r="C249" s="6" t="s">
        <v>83</v>
      </c>
      <c r="D249" s="7" t="s">
        <v>367</v>
      </c>
      <c r="E249" s="19">
        <v>1</v>
      </c>
      <c r="F249" s="19">
        <v>27.75</v>
      </c>
      <c r="G249" s="19">
        <f>ROUND(F249*0.09,2)</f>
        <v>2.5</v>
      </c>
      <c r="H249" s="19">
        <f>ROUND(F249*0.06,2)</f>
        <v>1.67</v>
      </c>
      <c r="I249" s="19">
        <f t="shared" ref="I249" si="700">SUM(F249:H249)</f>
        <v>31.92</v>
      </c>
      <c r="J249" s="20">
        <f t="shared" ref="J249" si="701">E249*I249</f>
        <v>31.92</v>
      </c>
      <c r="L249" s="36"/>
      <c r="M249" s="37">
        <f t="shared" ref="M249" si="702">IFERROR(ROUND(L249*$M$1,2),)</f>
        <v>0</v>
      </c>
      <c r="N249" s="37">
        <f t="shared" ref="N249" si="703">IFERROR(ROUND(L249*$M$2,2),)</f>
        <v>0</v>
      </c>
      <c r="O249" s="54">
        <f t="shared" ref="O249" si="704">SUM(L249:N249)</f>
        <v>0</v>
      </c>
      <c r="P249" s="38">
        <f t="shared" ref="P249" si="705">E249*O249</f>
        <v>0</v>
      </c>
    </row>
    <row r="250" spans="1:16" ht="135" x14ac:dyDescent="0.25">
      <c r="A250" s="8"/>
      <c r="B250" s="8"/>
      <c r="C250" s="8"/>
      <c r="D250" s="9" t="s">
        <v>368</v>
      </c>
      <c r="E250" s="19"/>
      <c r="F250" s="19"/>
      <c r="G250" s="19"/>
      <c r="H250" s="19"/>
      <c r="I250" s="19"/>
      <c r="J250" s="21"/>
      <c r="L250" s="39"/>
      <c r="M250" s="40"/>
      <c r="N250" s="40"/>
      <c r="O250" s="55"/>
      <c r="P250" s="41"/>
    </row>
    <row r="251" spans="1:16" ht="22.5" x14ac:dyDescent="0.25">
      <c r="A251" s="6" t="s">
        <v>369</v>
      </c>
      <c r="B251" s="6" t="s">
        <v>9</v>
      </c>
      <c r="C251" s="6" t="s">
        <v>83</v>
      </c>
      <c r="D251" s="7" t="s">
        <v>370</v>
      </c>
      <c r="E251" s="19">
        <v>1</v>
      </c>
      <c r="F251" s="19">
        <v>2.66</v>
      </c>
      <c r="G251" s="19">
        <f>ROUND(F251*0.09,2)</f>
        <v>0.24</v>
      </c>
      <c r="H251" s="19">
        <f>ROUND(F251*0.06,2)</f>
        <v>0.16</v>
      </c>
      <c r="I251" s="19">
        <f t="shared" ref="I251" si="706">SUM(F251:H251)</f>
        <v>3.06</v>
      </c>
      <c r="J251" s="20">
        <f t="shared" ref="J251" si="707">E251*I251</f>
        <v>3.06</v>
      </c>
      <c r="L251" s="36"/>
      <c r="M251" s="37">
        <f t="shared" ref="M251" si="708">IFERROR(ROUND(L251*$M$1,2),)</f>
        <v>0</v>
      </c>
      <c r="N251" s="37">
        <f t="shared" ref="N251" si="709">IFERROR(ROUND(L251*$M$2,2),)</f>
        <v>0</v>
      </c>
      <c r="O251" s="54">
        <f t="shared" ref="O251" si="710">SUM(L251:N251)</f>
        <v>0</v>
      </c>
      <c r="P251" s="38">
        <f t="shared" ref="P251" si="711">E251*O251</f>
        <v>0</v>
      </c>
    </row>
    <row r="252" spans="1:16" ht="135" x14ac:dyDescent="0.25">
      <c r="A252" s="8"/>
      <c r="B252" s="8"/>
      <c r="C252" s="8"/>
      <c r="D252" s="9" t="s">
        <v>371</v>
      </c>
      <c r="E252" s="19"/>
      <c r="F252" s="19"/>
      <c r="G252" s="19"/>
      <c r="H252" s="19"/>
      <c r="I252" s="19"/>
      <c r="J252" s="21"/>
      <c r="L252" s="39"/>
      <c r="M252" s="40"/>
      <c r="N252" s="40"/>
      <c r="O252" s="55"/>
      <c r="P252" s="41"/>
    </row>
    <row r="253" spans="1:16" ht="22.5" x14ac:dyDescent="0.25">
      <c r="A253" s="6" t="s">
        <v>372</v>
      </c>
      <c r="B253" s="6" t="s">
        <v>9</v>
      </c>
      <c r="C253" s="6" t="s">
        <v>83</v>
      </c>
      <c r="D253" s="7" t="s">
        <v>373</v>
      </c>
      <c r="E253" s="19">
        <v>1</v>
      </c>
      <c r="F253" s="19">
        <v>3.32</v>
      </c>
      <c r="G253" s="19">
        <f>ROUND(F253*0.09,2)</f>
        <v>0.3</v>
      </c>
      <c r="H253" s="19">
        <f>ROUND(F253*0.06,2)</f>
        <v>0.2</v>
      </c>
      <c r="I253" s="19">
        <f t="shared" ref="I253" si="712">SUM(F253:H253)</f>
        <v>3.82</v>
      </c>
      <c r="J253" s="20">
        <f t="shared" ref="J253" si="713">E253*I253</f>
        <v>3.82</v>
      </c>
      <c r="L253" s="36"/>
      <c r="M253" s="37">
        <f t="shared" ref="M253" si="714">IFERROR(ROUND(L253*$M$1,2),)</f>
        <v>0</v>
      </c>
      <c r="N253" s="37">
        <f t="shared" ref="N253" si="715">IFERROR(ROUND(L253*$M$2,2),)</f>
        <v>0</v>
      </c>
      <c r="O253" s="54">
        <f t="shared" ref="O253" si="716">SUM(L253:N253)</f>
        <v>0</v>
      </c>
      <c r="P253" s="38">
        <f t="shared" ref="P253" si="717">E253*O253</f>
        <v>0</v>
      </c>
    </row>
    <row r="254" spans="1:16" ht="135" x14ac:dyDescent="0.25">
      <c r="A254" s="8"/>
      <c r="B254" s="8"/>
      <c r="C254" s="8"/>
      <c r="D254" s="9" t="s">
        <v>374</v>
      </c>
      <c r="E254" s="19"/>
      <c r="F254" s="19"/>
      <c r="G254" s="19"/>
      <c r="H254" s="19"/>
      <c r="I254" s="19"/>
      <c r="J254" s="21"/>
      <c r="L254" s="39"/>
      <c r="M254" s="40"/>
      <c r="N254" s="40"/>
      <c r="O254" s="55"/>
      <c r="P254" s="41"/>
    </row>
    <row r="255" spans="1:16" x14ac:dyDescent="0.25">
      <c r="A255" s="6" t="s">
        <v>375</v>
      </c>
      <c r="B255" s="6" t="s">
        <v>9</v>
      </c>
      <c r="C255" s="6" t="s">
        <v>83</v>
      </c>
      <c r="D255" s="7" t="s">
        <v>376</v>
      </c>
      <c r="E255" s="19">
        <v>1</v>
      </c>
      <c r="F255" s="19">
        <v>4.84</v>
      </c>
      <c r="G255" s="19">
        <f>ROUND(F255*0.09,2)</f>
        <v>0.44</v>
      </c>
      <c r="H255" s="19">
        <f>ROUND(F255*0.06,2)</f>
        <v>0.28999999999999998</v>
      </c>
      <c r="I255" s="19">
        <f t="shared" ref="I255" si="718">SUM(F255:H255)</f>
        <v>5.57</v>
      </c>
      <c r="J255" s="20">
        <f t="shared" ref="J255" si="719">E255*I255</f>
        <v>5.57</v>
      </c>
      <c r="L255" s="36"/>
      <c r="M255" s="37">
        <f t="shared" ref="M255" si="720">IFERROR(ROUND(L255*$M$1,2),)</f>
        <v>0</v>
      </c>
      <c r="N255" s="37">
        <f t="shared" ref="N255" si="721">IFERROR(ROUND(L255*$M$2,2),)</f>
        <v>0</v>
      </c>
      <c r="O255" s="54">
        <f t="shared" ref="O255" si="722">SUM(L255:N255)</f>
        <v>0</v>
      </c>
      <c r="P255" s="38">
        <f t="shared" ref="P255" si="723">E255*O255</f>
        <v>0</v>
      </c>
    </row>
    <row r="256" spans="1:16" ht="135" x14ac:dyDescent="0.25">
      <c r="A256" s="8"/>
      <c r="B256" s="8"/>
      <c r="C256" s="8"/>
      <c r="D256" s="9" t="s">
        <v>377</v>
      </c>
      <c r="E256" s="19"/>
      <c r="F256" s="19"/>
      <c r="G256" s="19"/>
      <c r="H256" s="19"/>
      <c r="I256" s="19"/>
      <c r="J256" s="21"/>
      <c r="L256" s="39"/>
      <c r="M256" s="40"/>
      <c r="N256" s="40"/>
      <c r="O256" s="55"/>
      <c r="P256" s="41"/>
    </row>
    <row r="257" spans="1:16" x14ac:dyDescent="0.25">
      <c r="A257" s="6" t="s">
        <v>378</v>
      </c>
      <c r="B257" s="6" t="s">
        <v>9</v>
      </c>
      <c r="C257" s="6" t="s">
        <v>83</v>
      </c>
      <c r="D257" s="7" t="s">
        <v>379</v>
      </c>
      <c r="E257" s="19">
        <v>1</v>
      </c>
      <c r="F257" s="19">
        <v>6.69</v>
      </c>
      <c r="G257" s="19">
        <f>ROUND(F257*0.09,2)</f>
        <v>0.6</v>
      </c>
      <c r="H257" s="19">
        <f>ROUND(F257*0.06,2)</f>
        <v>0.4</v>
      </c>
      <c r="I257" s="19">
        <f t="shared" ref="I257" si="724">SUM(F257:H257)</f>
        <v>7.69</v>
      </c>
      <c r="J257" s="20">
        <f t="shared" ref="J257" si="725">E257*I257</f>
        <v>7.69</v>
      </c>
      <c r="L257" s="36"/>
      <c r="M257" s="37">
        <f t="shared" ref="M257" si="726">IFERROR(ROUND(L257*$M$1,2),)</f>
        <v>0</v>
      </c>
      <c r="N257" s="37">
        <f t="shared" ref="N257" si="727">IFERROR(ROUND(L257*$M$2,2),)</f>
        <v>0</v>
      </c>
      <c r="O257" s="54">
        <f t="shared" ref="O257" si="728">SUM(L257:N257)</f>
        <v>0</v>
      </c>
      <c r="P257" s="38">
        <f t="shared" ref="P257" si="729">E257*O257</f>
        <v>0</v>
      </c>
    </row>
    <row r="258" spans="1:16" ht="135" x14ac:dyDescent="0.25">
      <c r="A258" s="8"/>
      <c r="B258" s="8"/>
      <c r="C258" s="8"/>
      <c r="D258" s="9" t="s">
        <v>380</v>
      </c>
      <c r="E258" s="19"/>
      <c r="F258" s="19"/>
      <c r="G258" s="19"/>
      <c r="H258" s="19"/>
      <c r="I258" s="19"/>
      <c r="J258" s="21"/>
      <c r="L258" s="39"/>
      <c r="M258" s="40"/>
      <c r="N258" s="40"/>
      <c r="O258" s="55"/>
      <c r="P258" s="41"/>
    </row>
    <row r="259" spans="1:16" x14ac:dyDescent="0.25">
      <c r="A259" s="6" t="s">
        <v>381</v>
      </c>
      <c r="B259" s="6" t="s">
        <v>9</v>
      </c>
      <c r="C259" s="6" t="s">
        <v>83</v>
      </c>
      <c r="D259" s="7" t="s">
        <v>382</v>
      </c>
      <c r="E259" s="19">
        <v>1</v>
      </c>
      <c r="F259" s="19">
        <v>9.1199999999999992</v>
      </c>
      <c r="G259" s="19">
        <f>ROUND(F259*0.09,2)</f>
        <v>0.82</v>
      </c>
      <c r="H259" s="19">
        <f>ROUND(F259*0.06,2)</f>
        <v>0.55000000000000004</v>
      </c>
      <c r="I259" s="19">
        <f t="shared" ref="I259" si="730">SUM(F259:H259)</f>
        <v>10.49</v>
      </c>
      <c r="J259" s="20">
        <f t="shared" ref="J259" si="731">E259*I259</f>
        <v>10.49</v>
      </c>
      <c r="L259" s="36"/>
      <c r="M259" s="37">
        <f t="shared" ref="M259" si="732">IFERROR(ROUND(L259*$M$1,2),)</f>
        <v>0</v>
      </c>
      <c r="N259" s="37">
        <f t="shared" ref="N259" si="733">IFERROR(ROUND(L259*$M$2,2),)</f>
        <v>0</v>
      </c>
      <c r="O259" s="54">
        <f t="shared" ref="O259" si="734">SUM(L259:N259)</f>
        <v>0</v>
      </c>
      <c r="P259" s="38">
        <f t="shared" ref="P259" si="735">E259*O259</f>
        <v>0</v>
      </c>
    </row>
    <row r="260" spans="1:16" ht="142.5" customHeight="1" x14ac:dyDescent="0.25">
      <c r="A260" s="8"/>
      <c r="B260" s="8"/>
      <c r="C260" s="8"/>
      <c r="D260" s="9" t="s">
        <v>383</v>
      </c>
      <c r="E260" s="19"/>
      <c r="F260" s="19"/>
      <c r="G260" s="19"/>
      <c r="H260" s="19"/>
      <c r="I260" s="19"/>
      <c r="J260" s="21"/>
      <c r="L260" s="39"/>
      <c r="M260" s="40"/>
      <c r="N260" s="40"/>
      <c r="O260" s="55"/>
      <c r="P260" s="41"/>
    </row>
    <row r="261" spans="1:16" x14ac:dyDescent="0.25">
      <c r="A261" s="6" t="s">
        <v>384</v>
      </c>
      <c r="B261" s="6" t="s">
        <v>9</v>
      </c>
      <c r="C261" s="6" t="s">
        <v>83</v>
      </c>
      <c r="D261" s="7" t="s">
        <v>385</v>
      </c>
      <c r="E261" s="19">
        <v>1</v>
      </c>
      <c r="F261" s="19">
        <v>14.29</v>
      </c>
      <c r="G261" s="19">
        <f>ROUND(F261*0.09,2)</f>
        <v>1.29</v>
      </c>
      <c r="H261" s="19">
        <f>ROUND(F261*0.06,2)</f>
        <v>0.86</v>
      </c>
      <c r="I261" s="19">
        <f t="shared" ref="I261" si="736">SUM(F261:H261)</f>
        <v>16.440000000000001</v>
      </c>
      <c r="J261" s="20">
        <f t="shared" ref="J261" si="737">E261*I261</f>
        <v>16.440000000000001</v>
      </c>
      <c r="L261" s="36"/>
      <c r="M261" s="37">
        <f t="shared" ref="M261" si="738">IFERROR(ROUND(L261*$M$1,2),)</f>
        <v>0</v>
      </c>
      <c r="N261" s="37">
        <f t="shared" ref="N261" si="739">IFERROR(ROUND(L261*$M$2,2),)</f>
        <v>0</v>
      </c>
      <c r="O261" s="54">
        <f t="shared" ref="O261" si="740">SUM(L261:N261)</f>
        <v>0</v>
      </c>
      <c r="P261" s="38">
        <f t="shared" ref="P261" si="741">E261*O261</f>
        <v>0</v>
      </c>
    </row>
    <row r="262" spans="1:16" ht="139.5" customHeight="1" x14ac:dyDescent="0.25">
      <c r="A262" s="8"/>
      <c r="B262" s="8"/>
      <c r="C262" s="8"/>
      <c r="D262" s="9" t="s">
        <v>386</v>
      </c>
      <c r="E262" s="19"/>
      <c r="F262" s="19"/>
      <c r="G262" s="19"/>
      <c r="H262" s="19"/>
      <c r="I262" s="19"/>
      <c r="J262" s="21"/>
      <c r="L262" s="39"/>
      <c r="M262" s="40"/>
      <c r="N262" s="40"/>
      <c r="O262" s="55"/>
      <c r="P262" s="41"/>
    </row>
    <row r="263" spans="1:16" x14ac:dyDescent="0.25">
      <c r="A263" s="6" t="s">
        <v>387</v>
      </c>
      <c r="B263" s="6" t="s">
        <v>9</v>
      </c>
      <c r="C263" s="6" t="s">
        <v>83</v>
      </c>
      <c r="D263" s="7" t="s">
        <v>388</v>
      </c>
      <c r="E263" s="19">
        <v>1</v>
      </c>
      <c r="F263" s="19">
        <v>18.54</v>
      </c>
      <c r="G263" s="19">
        <f>ROUND(F263*0.09,2)</f>
        <v>1.67</v>
      </c>
      <c r="H263" s="19">
        <f>ROUND(F263*0.06,2)</f>
        <v>1.1100000000000001</v>
      </c>
      <c r="I263" s="19">
        <f t="shared" ref="I263" si="742">SUM(F263:H263)</f>
        <v>21.32</v>
      </c>
      <c r="J263" s="20">
        <f t="shared" ref="J263" si="743">E263*I263</f>
        <v>21.32</v>
      </c>
      <c r="L263" s="36"/>
      <c r="M263" s="37">
        <f t="shared" ref="M263" si="744">IFERROR(ROUND(L263*$M$1,2),)</f>
        <v>0</v>
      </c>
      <c r="N263" s="37">
        <f t="shared" ref="N263" si="745">IFERROR(ROUND(L263*$M$2,2),)</f>
        <v>0</v>
      </c>
      <c r="O263" s="54">
        <f t="shared" ref="O263" si="746">SUM(L263:N263)</f>
        <v>0</v>
      </c>
      <c r="P263" s="38">
        <f t="shared" ref="P263" si="747">E263*O263</f>
        <v>0</v>
      </c>
    </row>
    <row r="264" spans="1:16" ht="143.25" customHeight="1" x14ac:dyDescent="0.25">
      <c r="A264" s="8"/>
      <c r="B264" s="8"/>
      <c r="C264" s="8"/>
      <c r="D264" s="9" t="s">
        <v>389</v>
      </c>
      <c r="E264" s="19"/>
      <c r="F264" s="19"/>
      <c r="G264" s="19"/>
      <c r="H264" s="19"/>
      <c r="I264" s="19"/>
      <c r="J264" s="21"/>
      <c r="L264" s="39"/>
      <c r="M264" s="40"/>
      <c r="N264" s="40"/>
      <c r="O264" s="55"/>
      <c r="P264" s="41"/>
    </row>
    <row r="265" spans="1:16" x14ac:dyDescent="0.25">
      <c r="A265" s="6" t="s">
        <v>390</v>
      </c>
      <c r="B265" s="6" t="s">
        <v>9</v>
      </c>
      <c r="C265" s="6" t="s">
        <v>83</v>
      </c>
      <c r="D265" s="7" t="s">
        <v>391</v>
      </c>
      <c r="E265" s="19">
        <v>1</v>
      </c>
      <c r="F265" s="19">
        <v>19.47</v>
      </c>
      <c r="G265" s="19">
        <f>ROUND(F265*0.09,2)</f>
        <v>1.75</v>
      </c>
      <c r="H265" s="19">
        <f>ROUND(F265*0.06,2)</f>
        <v>1.17</v>
      </c>
      <c r="I265" s="19">
        <f t="shared" ref="I265" si="748">SUM(F265:H265)</f>
        <v>22.39</v>
      </c>
      <c r="J265" s="20">
        <f t="shared" ref="J265" si="749">E265*I265</f>
        <v>22.39</v>
      </c>
      <c r="L265" s="36"/>
      <c r="M265" s="37">
        <f t="shared" ref="M265" si="750">IFERROR(ROUND(L265*$M$1,2),)</f>
        <v>0</v>
      </c>
      <c r="N265" s="37">
        <f t="shared" ref="N265" si="751">IFERROR(ROUND(L265*$M$2,2),)</f>
        <v>0</v>
      </c>
      <c r="O265" s="54">
        <f t="shared" ref="O265" si="752">SUM(L265:N265)</f>
        <v>0</v>
      </c>
      <c r="P265" s="38">
        <f t="shared" ref="P265" si="753">E265*O265</f>
        <v>0</v>
      </c>
    </row>
    <row r="266" spans="1:16" ht="140.25" customHeight="1" x14ac:dyDescent="0.25">
      <c r="A266" s="8"/>
      <c r="B266" s="8"/>
      <c r="C266" s="8"/>
      <c r="D266" s="9" t="s">
        <v>392</v>
      </c>
      <c r="E266" s="19"/>
      <c r="F266" s="19"/>
      <c r="G266" s="19"/>
      <c r="H266" s="19"/>
      <c r="I266" s="19"/>
      <c r="J266" s="21"/>
      <c r="L266" s="39"/>
      <c r="M266" s="40"/>
      <c r="N266" s="40"/>
      <c r="O266" s="55"/>
      <c r="P266" s="41"/>
    </row>
    <row r="267" spans="1:16" ht="22.5" x14ac:dyDescent="0.25">
      <c r="A267" s="6" t="s">
        <v>393</v>
      </c>
      <c r="B267" s="6" t="s">
        <v>9</v>
      </c>
      <c r="C267" s="6" t="s">
        <v>83</v>
      </c>
      <c r="D267" s="7" t="s">
        <v>394</v>
      </c>
      <c r="E267" s="19">
        <v>1</v>
      </c>
      <c r="F267" s="19">
        <v>7.84</v>
      </c>
      <c r="G267" s="19">
        <f>ROUND(F267*0.09,2)</f>
        <v>0.71</v>
      </c>
      <c r="H267" s="19">
        <f>ROUND(F267*0.06,2)</f>
        <v>0.47</v>
      </c>
      <c r="I267" s="19">
        <f t="shared" ref="I267" si="754">SUM(F267:H267)</f>
        <v>9.02</v>
      </c>
      <c r="J267" s="20">
        <f t="shared" ref="J267" si="755">E267*I267</f>
        <v>9.02</v>
      </c>
      <c r="L267" s="36"/>
      <c r="M267" s="37">
        <f t="shared" ref="M267" si="756">IFERROR(ROUND(L267*$M$1,2),)</f>
        <v>0</v>
      </c>
      <c r="N267" s="37">
        <f t="shared" ref="N267" si="757">IFERROR(ROUND(L267*$M$2,2),)</f>
        <v>0</v>
      </c>
      <c r="O267" s="54">
        <f t="shared" ref="O267" si="758">SUM(L267:N267)</f>
        <v>0</v>
      </c>
      <c r="P267" s="38">
        <f t="shared" ref="P267" si="759">E267*O267</f>
        <v>0</v>
      </c>
    </row>
    <row r="268" spans="1:16" ht="191.25" x14ac:dyDescent="0.25">
      <c r="A268" s="8"/>
      <c r="B268" s="8"/>
      <c r="C268" s="8"/>
      <c r="D268" s="9" t="s">
        <v>395</v>
      </c>
      <c r="E268" s="19"/>
      <c r="F268" s="19"/>
      <c r="G268" s="19"/>
      <c r="H268" s="19"/>
      <c r="I268" s="19"/>
      <c r="J268" s="21"/>
      <c r="L268" s="39"/>
      <c r="M268" s="40"/>
      <c r="N268" s="40"/>
      <c r="O268" s="55"/>
      <c r="P268" s="41"/>
    </row>
    <row r="269" spans="1:16" ht="22.5" x14ac:dyDescent="0.25">
      <c r="A269" s="6" t="s">
        <v>396</v>
      </c>
      <c r="B269" s="6" t="s">
        <v>9</v>
      </c>
      <c r="C269" s="6" t="s">
        <v>83</v>
      </c>
      <c r="D269" s="7" t="s">
        <v>397</v>
      </c>
      <c r="E269" s="19">
        <v>1</v>
      </c>
      <c r="F269" s="19">
        <v>8.89</v>
      </c>
      <c r="G269" s="19">
        <f>ROUND(F269*0.09,2)</f>
        <v>0.8</v>
      </c>
      <c r="H269" s="19">
        <f>ROUND(F269*0.06,2)</f>
        <v>0.53</v>
      </c>
      <c r="I269" s="19">
        <f t="shared" ref="I269" si="760">SUM(F269:H269)</f>
        <v>10.220000000000001</v>
      </c>
      <c r="J269" s="20">
        <f t="shared" ref="J269" si="761">E269*I269</f>
        <v>10.220000000000001</v>
      </c>
      <c r="L269" s="36"/>
      <c r="M269" s="37">
        <f t="shared" ref="M269" si="762">IFERROR(ROUND(L269*$M$1,2),)</f>
        <v>0</v>
      </c>
      <c r="N269" s="37">
        <f t="shared" ref="N269" si="763">IFERROR(ROUND(L269*$M$2,2),)</f>
        <v>0</v>
      </c>
      <c r="O269" s="54">
        <f t="shared" ref="O269" si="764">SUM(L269:N269)</f>
        <v>0</v>
      </c>
      <c r="P269" s="38">
        <f t="shared" ref="P269" si="765">E269*O269</f>
        <v>0</v>
      </c>
    </row>
    <row r="270" spans="1:16" ht="191.25" x14ac:dyDescent="0.25">
      <c r="A270" s="8"/>
      <c r="B270" s="8"/>
      <c r="C270" s="8"/>
      <c r="D270" s="9" t="s">
        <v>398</v>
      </c>
      <c r="E270" s="19"/>
      <c r="F270" s="19"/>
      <c r="G270" s="19"/>
      <c r="H270" s="19"/>
      <c r="I270" s="19"/>
      <c r="J270" s="21"/>
      <c r="L270" s="39"/>
      <c r="M270" s="40"/>
      <c r="N270" s="40"/>
      <c r="O270" s="55"/>
      <c r="P270" s="41"/>
    </row>
    <row r="271" spans="1:16" ht="22.5" x14ac:dyDescent="0.25">
      <c r="A271" s="6" t="s">
        <v>399</v>
      </c>
      <c r="B271" s="6" t="s">
        <v>9</v>
      </c>
      <c r="C271" s="6" t="s">
        <v>83</v>
      </c>
      <c r="D271" s="7" t="s">
        <v>400</v>
      </c>
      <c r="E271" s="19">
        <v>1</v>
      </c>
      <c r="F271" s="19">
        <v>9.19</v>
      </c>
      <c r="G271" s="19">
        <f>ROUND(F271*0.09,2)</f>
        <v>0.83</v>
      </c>
      <c r="H271" s="19">
        <f>ROUND(F271*0.06,2)</f>
        <v>0.55000000000000004</v>
      </c>
      <c r="I271" s="19">
        <f t="shared" ref="I271" si="766">SUM(F271:H271)</f>
        <v>10.57</v>
      </c>
      <c r="J271" s="20">
        <f t="shared" ref="J271" si="767">E271*I271</f>
        <v>10.57</v>
      </c>
      <c r="L271" s="36"/>
      <c r="M271" s="37">
        <f t="shared" ref="M271" si="768">IFERROR(ROUND(L271*$M$1,2),)</f>
        <v>0</v>
      </c>
      <c r="N271" s="37">
        <f t="shared" ref="N271" si="769">IFERROR(ROUND(L271*$M$2,2),)</f>
        <v>0</v>
      </c>
      <c r="O271" s="54">
        <f t="shared" ref="O271" si="770">SUM(L271:N271)</f>
        <v>0</v>
      </c>
      <c r="P271" s="38">
        <f t="shared" ref="P271" si="771">E271*O271</f>
        <v>0</v>
      </c>
    </row>
    <row r="272" spans="1:16" ht="191.25" x14ac:dyDescent="0.25">
      <c r="A272" s="8"/>
      <c r="B272" s="8"/>
      <c r="C272" s="8"/>
      <c r="D272" s="9" t="s">
        <v>401</v>
      </c>
      <c r="E272" s="19"/>
      <c r="F272" s="19"/>
      <c r="G272" s="19"/>
      <c r="H272" s="19"/>
      <c r="I272" s="19"/>
      <c r="J272" s="21"/>
      <c r="L272" s="39"/>
      <c r="M272" s="40"/>
      <c r="N272" s="40"/>
      <c r="O272" s="55"/>
      <c r="P272" s="41"/>
    </row>
    <row r="273" spans="1:16" ht="22.5" x14ac:dyDescent="0.25">
      <c r="A273" s="6" t="s">
        <v>402</v>
      </c>
      <c r="B273" s="6" t="s">
        <v>9</v>
      </c>
      <c r="C273" s="6" t="s">
        <v>83</v>
      </c>
      <c r="D273" s="7" t="s">
        <v>403</v>
      </c>
      <c r="E273" s="19">
        <v>1</v>
      </c>
      <c r="F273" s="19">
        <v>10.32</v>
      </c>
      <c r="G273" s="19">
        <f>ROUND(F273*0.09,2)</f>
        <v>0.93</v>
      </c>
      <c r="H273" s="19">
        <f>ROUND(F273*0.06,2)</f>
        <v>0.62</v>
      </c>
      <c r="I273" s="19">
        <f t="shared" ref="I273" si="772">SUM(F273:H273)</f>
        <v>11.87</v>
      </c>
      <c r="J273" s="20">
        <f t="shared" ref="J273" si="773">E273*I273</f>
        <v>11.87</v>
      </c>
      <c r="L273" s="36"/>
      <c r="M273" s="37">
        <f t="shared" ref="M273" si="774">IFERROR(ROUND(L273*$M$1,2),)</f>
        <v>0</v>
      </c>
      <c r="N273" s="37">
        <f t="shared" ref="N273" si="775">IFERROR(ROUND(L273*$M$2,2),)</f>
        <v>0</v>
      </c>
      <c r="O273" s="54">
        <f t="shared" ref="O273" si="776">SUM(L273:N273)</f>
        <v>0</v>
      </c>
      <c r="P273" s="38">
        <f t="shared" ref="P273" si="777">E273*O273</f>
        <v>0</v>
      </c>
    </row>
    <row r="274" spans="1:16" ht="191.25" x14ac:dyDescent="0.25">
      <c r="A274" s="8"/>
      <c r="B274" s="8"/>
      <c r="C274" s="8"/>
      <c r="D274" s="9" t="s">
        <v>404</v>
      </c>
      <c r="E274" s="19"/>
      <c r="F274" s="19"/>
      <c r="G274" s="19"/>
      <c r="H274" s="19"/>
      <c r="I274" s="19"/>
      <c r="J274" s="21"/>
      <c r="L274" s="39"/>
      <c r="M274" s="40"/>
      <c r="N274" s="40"/>
      <c r="O274" s="55"/>
      <c r="P274" s="41"/>
    </row>
    <row r="275" spans="1:16" ht="22.5" x14ac:dyDescent="0.25">
      <c r="A275" s="6" t="s">
        <v>405</v>
      </c>
      <c r="B275" s="6" t="s">
        <v>9</v>
      </c>
      <c r="C275" s="6" t="s">
        <v>83</v>
      </c>
      <c r="D275" s="7" t="s">
        <v>406</v>
      </c>
      <c r="E275" s="19">
        <v>1</v>
      </c>
      <c r="F275" s="19">
        <v>11.4</v>
      </c>
      <c r="G275" s="19">
        <f>ROUND(F275*0.09,2)</f>
        <v>1.03</v>
      </c>
      <c r="H275" s="19">
        <f>ROUND(F275*0.06,2)</f>
        <v>0.68</v>
      </c>
      <c r="I275" s="19">
        <f t="shared" ref="I275" si="778">SUM(F275:H275)</f>
        <v>13.11</v>
      </c>
      <c r="J275" s="20">
        <f t="shared" ref="J275" si="779">E275*I275</f>
        <v>13.11</v>
      </c>
      <c r="L275" s="36"/>
      <c r="M275" s="37">
        <f t="shared" ref="M275" si="780">IFERROR(ROUND(L275*$M$1,2),)</f>
        <v>0</v>
      </c>
      <c r="N275" s="37">
        <f t="shared" ref="N275" si="781">IFERROR(ROUND(L275*$M$2,2),)</f>
        <v>0</v>
      </c>
      <c r="O275" s="54">
        <f t="shared" ref="O275" si="782">SUM(L275:N275)</f>
        <v>0</v>
      </c>
      <c r="P275" s="38">
        <f t="shared" ref="P275" si="783">E275*O275</f>
        <v>0</v>
      </c>
    </row>
    <row r="276" spans="1:16" ht="191.25" x14ac:dyDescent="0.25">
      <c r="A276" s="8"/>
      <c r="B276" s="8"/>
      <c r="C276" s="8"/>
      <c r="D276" s="9" t="s">
        <v>407</v>
      </c>
      <c r="E276" s="19"/>
      <c r="F276" s="19"/>
      <c r="G276" s="19"/>
      <c r="H276" s="19"/>
      <c r="I276" s="19"/>
      <c r="J276" s="21"/>
      <c r="L276" s="39"/>
      <c r="M276" s="40"/>
      <c r="N276" s="40"/>
      <c r="O276" s="55"/>
      <c r="P276" s="41"/>
    </row>
    <row r="277" spans="1:16" ht="22.5" x14ac:dyDescent="0.25">
      <c r="A277" s="6" t="s">
        <v>408</v>
      </c>
      <c r="B277" s="6" t="s">
        <v>9</v>
      </c>
      <c r="C277" s="6" t="s">
        <v>83</v>
      </c>
      <c r="D277" s="7" t="s">
        <v>409</v>
      </c>
      <c r="E277" s="19">
        <v>1</v>
      </c>
      <c r="F277" s="19">
        <v>12.79</v>
      </c>
      <c r="G277" s="19">
        <f>ROUND(F277*0.09,2)</f>
        <v>1.1499999999999999</v>
      </c>
      <c r="H277" s="19">
        <f>ROUND(F277*0.06,2)</f>
        <v>0.77</v>
      </c>
      <c r="I277" s="19">
        <f t="shared" ref="I277" si="784">SUM(F277:H277)</f>
        <v>14.71</v>
      </c>
      <c r="J277" s="20">
        <f t="shared" ref="J277" si="785">E277*I277</f>
        <v>14.71</v>
      </c>
      <c r="L277" s="36"/>
      <c r="M277" s="37">
        <f t="shared" ref="M277" si="786">IFERROR(ROUND(L277*$M$1,2),)</f>
        <v>0</v>
      </c>
      <c r="N277" s="37">
        <f t="shared" ref="N277" si="787">IFERROR(ROUND(L277*$M$2,2),)</f>
        <v>0</v>
      </c>
      <c r="O277" s="54">
        <f t="shared" ref="O277" si="788">SUM(L277:N277)</f>
        <v>0</v>
      </c>
      <c r="P277" s="38">
        <f t="shared" ref="P277" si="789">E277*O277</f>
        <v>0</v>
      </c>
    </row>
    <row r="278" spans="1:16" ht="191.25" x14ac:dyDescent="0.25">
      <c r="A278" s="8"/>
      <c r="B278" s="8"/>
      <c r="C278" s="8"/>
      <c r="D278" s="9" t="s">
        <v>410</v>
      </c>
      <c r="E278" s="19"/>
      <c r="F278" s="19"/>
      <c r="G278" s="19"/>
      <c r="H278" s="19"/>
      <c r="I278" s="19"/>
      <c r="J278" s="21"/>
      <c r="L278" s="39"/>
      <c r="M278" s="40"/>
      <c r="N278" s="40"/>
      <c r="O278" s="55"/>
      <c r="P278" s="41"/>
    </row>
    <row r="279" spans="1:16" x14ac:dyDescent="0.25">
      <c r="A279" s="6" t="s">
        <v>411</v>
      </c>
      <c r="B279" s="6" t="s">
        <v>9</v>
      </c>
      <c r="C279" s="6" t="s">
        <v>31</v>
      </c>
      <c r="D279" s="7" t="s">
        <v>412</v>
      </c>
      <c r="E279" s="19">
        <v>1</v>
      </c>
      <c r="F279" s="19">
        <v>20.18</v>
      </c>
      <c r="G279" s="19">
        <f>ROUND(F279*0.09,2)</f>
        <v>1.82</v>
      </c>
      <c r="H279" s="19">
        <f>ROUND(F279*0.06,2)</f>
        <v>1.21</v>
      </c>
      <c r="I279" s="19">
        <f t="shared" ref="I279" si="790">SUM(F279:H279)</f>
        <v>23.21</v>
      </c>
      <c r="J279" s="20">
        <f t="shared" ref="J279" si="791">E279*I279</f>
        <v>23.21</v>
      </c>
      <c r="L279" s="36"/>
      <c r="M279" s="37">
        <f t="shared" ref="M279" si="792">IFERROR(ROUND(L279*$M$1,2),)</f>
        <v>0</v>
      </c>
      <c r="N279" s="37">
        <f t="shared" ref="N279" si="793">IFERROR(ROUND(L279*$M$2,2),)</f>
        <v>0</v>
      </c>
      <c r="O279" s="54">
        <f t="shared" ref="O279" si="794">SUM(L279:N279)</f>
        <v>0</v>
      </c>
      <c r="P279" s="38">
        <f t="shared" ref="P279" si="795">E279*O279</f>
        <v>0</v>
      </c>
    </row>
    <row r="280" spans="1:16" ht="112.5" x14ac:dyDescent="0.25">
      <c r="A280" s="8"/>
      <c r="B280" s="8"/>
      <c r="C280" s="8"/>
      <c r="D280" s="9" t="s">
        <v>413</v>
      </c>
      <c r="E280" s="19"/>
      <c r="F280" s="19"/>
      <c r="G280" s="19"/>
      <c r="H280" s="19"/>
      <c r="I280" s="19"/>
      <c r="J280" s="21"/>
      <c r="L280" s="39"/>
      <c r="M280" s="40"/>
      <c r="N280" s="40"/>
      <c r="O280" s="55"/>
      <c r="P280" s="41"/>
    </row>
    <row r="281" spans="1:16" x14ac:dyDescent="0.25">
      <c r="A281" s="6" t="s">
        <v>414</v>
      </c>
      <c r="B281" s="6" t="s">
        <v>9</v>
      </c>
      <c r="C281" s="6" t="s">
        <v>31</v>
      </c>
      <c r="D281" s="7" t="s">
        <v>415</v>
      </c>
      <c r="E281" s="19">
        <v>1</v>
      </c>
      <c r="F281" s="19">
        <v>21.37</v>
      </c>
      <c r="G281" s="19">
        <f>ROUND(F281*0.09,2)</f>
        <v>1.92</v>
      </c>
      <c r="H281" s="19">
        <f>ROUND(F281*0.06,2)</f>
        <v>1.28</v>
      </c>
      <c r="I281" s="19">
        <f t="shared" ref="I281" si="796">SUM(F281:H281)</f>
        <v>24.57</v>
      </c>
      <c r="J281" s="20">
        <f t="shared" ref="J281" si="797">E281*I281</f>
        <v>24.57</v>
      </c>
      <c r="L281" s="36"/>
      <c r="M281" s="37">
        <f t="shared" ref="M281" si="798">IFERROR(ROUND(L281*$M$1,2),)</f>
        <v>0</v>
      </c>
      <c r="N281" s="37">
        <f t="shared" ref="N281" si="799">IFERROR(ROUND(L281*$M$2,2),)</f>
        <v>0</v>
      </c>
      <c r="O281" s="54">
        <f t="shared" ref="O281" si="800">SUM(L281:N281)</f>
        <v>0</v>
      </c>
      <c r="P281" s="38">
        <f t="shared" ref="P281" si="801">E281*O281</f>
        <v>0</v>
      </c>
    </row>
    <row r="282" spans="1:16" ht="123.75" x14ac:dyDescent="0.25">
      <c r="A282" s="8"/>
      <c r="B282" s="8"/>
      <c r="C282" s="8"/>
      <c r="D282" s="9" t="s">
        <v>416</v>
      </c>
      <c r="E282" s="19"/>
      <c r="F282" s="19"/>
      <c r="G282" s="19"/>
      <c r="H282" s="19"/>
      <c r="I282" s="19"/>
      <c r="J282" s="21"/>
      <c r="L282" s="39"/>
      <c r="M282" s="40"/>
      <c r="N282" s="40"/>
      <c r="O282" s="55"/>
      <c r="P282" s="41"/>
    </row>
    <row r="283" spans="1:16" x14ac:dyDescent="0.25">
      <c r="A283" s="6" t="s">
        <v>417</v>
      </c>
      <c r="B283" s="6" t="s">
        <v>9</v>
      </c>
      <c r="C283" s="6" t="s">
        <v>31</v>
      </c>
      <c r="D283" s="7" t="s">
        <v>418</v>
      </c>
      <c r="E283" s="19">
        <v>1</v>
      </c>
      <c r="F283" s="19">
        <v>22.2</v>
      </c>
      <c r="G283" s="19">
        <f>ROUND(F283*0.09,2)</f>
        <v>2</v>
      </c>
      <c r="H283" s="19">
        <f>ROUND(F283*0.06,2)</f>
        <v>1.33</v>
      </c>
      <c r="I283" s="19">
        <f t="shared" ref="I283" si="802">SUM(F283:H283)</f>
        <v>25.53</v>
      </c>
      <c r="J283" s="20">
        <f t="shared" ref="J283" si="803">E283*I283</f>
        <v>25.53</v>
      </c>
      <c r="L283" s="36"/>
      <c r="M283" s="37">
        <f t="shared" ref="M283" si="804">IFERROR(ROUND(L283*$M$1,2),)</f>
        <v>0</v>
      </c>
      <c r="N283" s="37">
        <f t="shared" ref="N283" si="805">IFERROR(ROUND(L283*$M$2,2),)</f>
        <v>0</v>
      </c>
      <c r="O283" s="54">
        <f t="shared" ref="O283" si="806">SUM(L283:N283)</f>
        <v>0</v>
      </c>
      <c r="P283" s="38">
        <f t="shared" ref="P283" si="807">E283*O283</f>
        <v>0</v>
      </c>
    </row>
    <row r="284" spans="1:16" ht="112.5" x14ac:dyDescent="0.25">
      <c r="A284" s="8"/>
      <c r="B284" s="8"/>
      <c r="C284" s="8"/>
      <c r="D284" s="9" t="s">
        <v>419</v>
      </c>
      <c r="E284" s="19"/>
      <c r="F284" s="19"/>
      <c r="G284" s="19"/>
      <c r="H284" s="19"/>
      <c r="I284" s="19"/>
      <c r="J284" s="21"/>
      <c r="L284" s="39"/>
      <c r="M284" s="40"/>
      <c r="N284" s="40"/>
      <c r="O284" s="55"/>
      <c r="P284" s="41"/>
    </row>
    <row r="285" spans="1:16" ht="11.45" hidden="1" customHeight="1" x14ac:dyDescent="0.25">
      <c r="A285" s="8"/>
      <c r="B285" s="8"/>
      <c r="C285" s="8"/>
      <c r="D285" s="9"/>
      <c r="E285" s="22"/>
      <c r="F285" s="22"/>
      <c r="G285" s="22"/>
      <c r="H285" s="22"/>
      <c r="I285" s="22"/>
      <c r="J285" s="23">
        <v>71021.16</v>
      </c>
      <c r="L285" s="42"/>
      <c r="M285" s="43"/>
      <c r="N285" s="43"/>
      <c r="O285" s="56"/>
      <c r="P285" s="44"/>
    </row>
    <row r="286" spans="1:16" x14ac:dyDescent="0.25">
      <c r="A286" s="24" t="s">
        <v>420</v>
      </c>
      <c r="B286" s="24" t="s">
        <v>6</v>
      </c>
      <c r="C286" s="24" t="s">
        <v>0</v>
      </c>
      <c r="D286" s="25" t="s">
        <v>421</v>
      </c>
      <c r="E286" s="26"/>
      <c r="F286" s="26"/>
      <c r="G286" s="26"/>
      <c r="H286" s="26"/>
      <c r="I286" s="26"/>
      <c r="J286" s="27">
        <f>SUM(J287:J298)</f>
        <v>2188.02</v>
      </c>
      <c r="L286" s="45"/>
      <c r="M286" s="46"/>
      <c r="N286" s="46"/>
      <c r="O286" s="46"/>
      <c r="P286" s="47">
        <f>SUM(P287:P298)</f>
        <v>0</v>
      </c>
    </row>
    <row r="287" spans="1:16" x14ac:dyDescent="0.25">
      <c r="A287" s="6" t="s">
        <v>422</v>
      </c>
      <c r="B287" s="6" t="s">
        <v>9</v>
      </c>
      <c r="C287" s="6" t="s">
        <v>31</v>
      </c>
      <c r="D287" s="7" t="s">
        <v>423</v>
      </c>
      <c r="E287" s="19">
        <v>3</v>
      </c>
      <c r="F287" s="19">
        <v>45.5</v>
      </c>
      <c r="G287" s="19">
        <f>ROUND(F287*0.09,2)</f>
        <v>4.0999999999999996</v>
      </c>
      <c r="H287" s="19">
        <f>ROUND(F287*0.06,2)</f>
        <v>2.73</v>
      </c>
      <c r="I287" s="19">
        <f t="shared" ref="I287" si="808">SUM(F287:H287)</f>
        <v>52.33</v>
      </c>
      <c r="J287" s="20">
        <f t="shared" ref="J287" si="809">E287*I287</f>
        <v>156.99</v>
      </c>
      <c r="L287" s="36"/>
      <c r="M287" s="37">
        <f t="shared" ref="M287:M297" si="810">IFERROR(ROUND(L287*$M$1,2),)</f>
        <v>0</v>
      </c>
      <c r="N287" s="37">
        <f t="shared" ref="N287" si="811">IFERROR(ROUND(L287*$M$2,2),)</f>
        <v>0</v>
      </c>
      <c r="O287" s="54">
        <f t="shared" ref="O287" si="812">SUM(L287:N287)</f>
        <v>0</v>
      </c>
      <c r="P287" s="38">
        <f t="shared" ref="P287" si="813">E287*O287</f>
        <v>0</v>
      </c>
    </row>
    <row r="288" spans="1:16" ht="39.75" customHeight="1" x14ac:dyDescent="0.25">
      <c r="A288" s="8"/>
      <c r="B288" s="8"/>
      <c r="C288" s="8"/>
      <c r="D288" s="9" t="s">
        <v>424</v>
      </c>
      <c r="E288" s="19"/>
      <c r="F288" s="19"/>
      <c r="G288" s="19"/>
      <c r="H288" s="19"/>
      <c r="I288" s="19"/>
      <c r="J288" s="21"/>
      <c r="L288" s="39"/>
      <c r="M288" s="40"/>
      <c r="N288" s="40"/>
      <c r="O288" s="55"/>
      <c r="P288" s="41"/>
    </row>
    <row r="289" spans="1:16" x14ac:dyDescent="0.25">
      <c r="A289" s="6" t="s">
        <v>425</v>
      </c>
      <c r="B289" s="6" t="s">
        <v>9</v>
      </c>
      <c r="C289" s="6" t="s">
        <v>31</v>
      </c>
      <c r="D289" s="7" t="s">
        <v>426</v>
      </c>
      <c r="E289" s="19">
        <v>3</v>
      </c>
      <c r="F289" s="19">
        <v>265.36</v>
      </c>
      <c r="G289" s="19">
        <f>ROUND(F289*0.09,2)</f>
        <v>23.88</v>
      </c>
      <c r="H289" s="19">
        <f>ROUND(F289*0.06,2)</f>
        <v>15.92</v>
      </c>
      <c r="I289" s="19">
        <f t="shared" ref="I289" si="814">SUM(F289:H289)</f>
        <v>305.16000000000003</v>
      </c>
      <c r="J289" s="20">
        <f t="shared" ref="J289" si="815">E289*I289</f>
        <v>915.48</v>
      </c>
      <c r="L289" s="36"/>
      <c r="M289" s="37">
        <f t="shared" si="810"/>
        <v>0</v>
      </c>
      <c r="N289" s="37">
        <f t="shared" ref="N289" si="816">IFERROR(ROUND(L289*$M$2,2),)</f>
        <v>0</v>
      </c>
      <c r="O289" s="54">
        <f t="shared" ref="O289" si="817">SUM(L289:N289)</f>
        <v>0</v>
      </c>
      <c r="P289" s="38">
        <f t="shared" ref="P289" si="818">E289*O289</f>
        <v>0</v>
      </c>
    </row>
    <row r="290" spans="1:16" ht="129" customHeight="1" x14ac:dyDescent="0.25">
      <c r="A290" s="8"/>
      <c r="B290" s="8"/>
      <c r="C290" s="8"/>
      <c r="D290" s="9" t="s">
        <v>427</v>
      </c>
      <c r="E290" s="19"/>
      <c r="F290" s="19"/>
      <c r="G290" s="19"/>
      <c r="H290" s="19"/>
      <c r="I290" s="19"/>
      <c r="J290" s="21"/>
      <c r="L290" s="39"/>
      <c r="M290" s="40"/>
      <c r="N290" s="40"/>
      <c r="O290" s="55"/>
      <c r="P290" s="41"/>
    </row>
    <row r="291" spans="1:16" x14ac:dyDescent="0.25">
      <c r="A291" s="6" t="s">
        <v>428</v>
      </c>
      <c r="B291" s="6" t="s">
        <v>9</v>
      </c>
      <c r="C291" s="6" t="s">
        <v>31</v>
      </c>
      <c r="D291" s="7" t="s">
        <v>429</v>
      </c>
      <c r="E291" s="19">
        <v>3</v>
      </c>
      <c r="F291" s="19">
        <v>288.10000000000002</v>
      </c>
      <c r="G291" s="19">
        <f>ROUND(F291*0.09,2)</f>
        <v>25.93</v>
      </c>
      <c r="H291" s="19">
        <f>ROUND(F291*0.06,2)</f>
        <v>17.29</v>
      </c>
      <c r="I291" s="19">
        <f t="shared" ref="I291" si="819">SUM(F291:H291)</f>
        <v>331.32</v>
      </c>
      <c r="J291" s="20">
        <f t="shared" ref="J291" si="820">E291*I291</f>
        <v>993.96</v>
      </c>
      <c r="L291" s="36"/>
      <c r="M291" s="37">
        <f t="shared" si="810"/>
        <v>0</v>
      </c>
      <c r="N291" s="37">
        <f t="shared" ref="N291" si="821">IFERROR(ROUND(L291*$M$2,2),)</f>
        <v>0</v>
      </c>
      <c r="O291" s="54">
        <f t="shared" ref="O291" si="822">SUM(L291:N291)</f>
        <v>0</v>
      </c>
      <c r="P291" s="38">
        <f t="shared" ref="P291" si="823">E291*O291</f>
        <v>0</v>
      </c>
    </row>
    <row r="292" spans="1:16" ht="117" customHeight="1" x14ac:dyDescent="0.25">
      <c r="A292" s="8"/>
      <c r="B292" s="8"/>
      <c r="C292" s="8"/>
      <c r="D292" s="9" t="s">
        <v>430</v>
      </c>
      <c r="E292" s="19"/>
      <c r="F292" s="19"/>
      <c r="G292" s="19"/>
      <c r="H292" s="19"/>
      <c r="I292" s="19"/>
      <c r="J292" s="21"/>
      <c r="L292" s="39"/>
      <c r="M292" s="40"/>
      <c r="N292" s="40"/>
      <c r="O292" s="55"/>
      <c r="P292" s="41"/>
    </row>
    <row r="293" spans="1:16" x14ac:dyDescent="0.25">
      <c r="A293" s="6" t="s">
        <v>431</v>
      </c>
      <c r="B293" s="6" t="s">
        <v>9</v>
      </c>
      <c r="C293" s="6" t="s">
        <v>31</v>
      </c>
      <c r="D293" s="7" t="s">
        <v>432</v>
      </c>
      <c r="E293" s="19">
        <v>3</v>
      </c>
      <c r="F293" s="19">
        <v>22.74</v>
      </c>
      <c r="G293" s="19">
        <f>ROUND(F293*0.09,2)</f>
        <v>2.0499999999999998</v>
      </c>
      <c r="H293" s="19">
        <f>ROUND(F293*0.06,2)</f>
        <v>1.36</v>
      </c>
      <c r="I293" s="19">
        <f t="shared" ref="I293" si="824">SUM(F293:H293)</f>
        <v>26.15</v>
      </c>
      <c r="J293" s="20">
        <f t="shared" ref="J293" si="825">E293*I293</f>
        <v>78.45</v>
      </c>
      <c r="L293" s="36"/>
      <c r="M293" s="37">
        <f t="shared" si="810"/>
        <v>0</v>
      </c>
      <c r="N293" s="37">
        <f t="shared" ref="N293" si="826">IFERROR(ROUND(L293*$M$2,2),)</f>
        <v>0</v>
      </c>
      <c r="O293" s="54">
        <f t="shared" ref="O293" si="827">SUM(L293:N293)</f>
        <v>0</v>
      </c>
      <c r="P293" s="38">
        <f t="shared" ref="P293" si="828">E293*O293</f>
        <v>0</v>
      </c>
    </row>
    <row r="294" spans="1:16" ht="123.75" x14ac:dyDescent="0.25">
      <c r="A294" s="8"/>
      <c r="B294" s="8"/>
      <c r="C294" s="8"/>
      <c r="D294" s="9" t="s">
        <v>433</v>
      </c>
      <c r="E294" s="19"/>
      <c r="F294" s="19"/>
      <c r="G294" s="19"/>
      <c r="H294" s="19"/>
      <c r="I294" s="19"/>
      <c r="J294" s="21"/>
      <c r="L294" s="39"/>
      <c r="M294" s="40"/>
      <c r="N294" s="40"/>
      <c r="O294" s="55"/>
      <c r="P294" s="41"/>
    </row>
    <row r="295" spans="1:16" x14ac:dyDescent="0.25">
      <c r="A295" s="6" t="s">
        <v>434</v>
      </c>
      <c r="B295" s="6" t="s">
        <v>9</v>
      </c>
      <c r="C295" s="6" t="s">
        <v>83</v>
      </c>
      <c r="D295" s="7" t="s">
        <v>435</v>
      </c>
      <c r="E295" s="19">
        <v>3</v>
      </c>
      <c r="F295" s="19">
        <v>5.29</v>
      </c>
      <c r="G295" s="19">
        <f>ROUND(F295*0.09,2)</f>
        <v>0.48</v>
      </c>
      <c r="H295" s="19">
        <f>ROUND(F295*0.06,2)</f>
        <v>0.32</v>
      </c>
      <c r="I295" s="19">
        <f t="shared" ref="I295" si="829">SUM(F295:H295)</f>
        <v>6.09</v>
      </c>
      <c r="J295" s="20">
        <f t="shared" ref="J295" si="830">E295*I295</f>
        <v>18.27</v>
      </c>
      <c r="L295" s="36"/>
      <c r="M295" s="37">
        <f t="shared" si="810"/>
        <v>0</v>
      </c>
      <c r="N295" s="37">
        <f t="shared" ref="N295" si="831">IFERROR(ROUND(L295*$M$2,2),)</f>
        <v>0</v>
      </c>
      <c r="O295" s="54">
        <f t="shared" ref="O295" si="832">SUM(L295:N295)</f>
        <v>0</v>
      </c>
      <c r="P295" s="38">
        <f t="shared" ref="P295" si="833">E295*O295</f>
        <v>0</v>
      </c>
    </row>
    <row r="296" spans="1:16" ht="99" customHeight="1" x14ac:dyDescent="0.25">
      <c r="A296" s="8"/>
      <c r="B296" s="8"/>
      <c r="C296" s="8"/>
      <c r="D296" s="9" t="s">
        <v>436</v>
      </c>
      <c r="E296" s="19"/>
      <c r="F296" s="19"/>
      <c r="G296" s="19"/>
      <c r="H296" s="19"/>
      <c r="I296" s="19"/>
      <c r="J296" s="21"/>
      <c r="L296" s="39"/>
      <c r="M296" s="40"/>
      <c r="N296" s="40"/>
      <c r="O296" s="55"/>
      <c r="P296" s="41"/>
    </row>
    <row r="297" spans="1:16" x14ac:dyDescent="0.25">
      <c r="A297" s="6" t="s">
        <v>437</v>
      </c>
      <c r="B297" s="6" t="s">
        <v>9</v>
      </c>
      <c r="C297" s="6" t="s">
        <v>83</v>
      </c>
      <c r="D297" s="7" t="s">
        <v>438</v>
      </c>
      <c r="E297" s="19">
        <v>3</v>
      </c>
      <c r="F297" s="19">
        <v>7.21</v>
      </c>
      <c r="G297" s="19">
        <f>ROUND(F297*0.09,2)</f>
        <v>0.65</v>
      </c>
      <c r="H297" s="19">
        <f>ROUND(F297*0.06,2)</f>
        <v>0.43</v>
      </c>
      <c r="I297" s="19">
        <f t="shared" ref="I297" si="834">SUM(F297:H297)</f>
        <v>8.2899999999999991</v>
      </c>
      <c r="J297" s="20">
        <f t="shared" ref="J297" si="835">E297*I297</f>
        <v>24.87</v>
      </c>
      <c r="L297" s="36"/>
      <c r="M297" s="37">
        <f t="shared" si="810"/>
        <v>0</v>
      </c>
      <c r="N297" s="37">
        <f t="shared" ref="N297" si="836">IFERROR(ROUND(L297*$M$2,2),)</f>
        <v>0</v>
      </c>
      <c r="O297" s="54">
        <f t="shared" ref="O297" si="837">SUM(L297:N297)</f>
        <v>0</v>
      </c>
      <c r="P297" s="38">
        <f t="shared" ref="P297" si="838">E297*O297</f>
        <v>0</v>
      </c>
    </row>
    <row r="298" spans="1:16" ht="87.75" customHeight="1" x14ac:dyDescent="0.25">
      <c r="A298" s="8"/>
      <c r="B298" s="8"/>
      <c r="C298" s="8"/>
      <c r="D298" s="9" t="s">
        <v>439</v>
      </c>
      <c r="E298" s="19"/>
      <c r="F298" s="19"/>
      <c r="G298" s="19"/>
      <c r="H298" s="19"/>
      <c r="I298" s="19"/>
      <c r="J298" s="21"/>
      <c r="L298" s="39"/>
      <c r="M298" s="40"/>
      <c r="N298" s="40"/>
      <c r="O298" s="55"/>
      <c r="P298" s="41"/>
    </row>
    <row r="299" spans="1:16" ht="23.1" hidden="1" customHeight="1" x14ac:dyDescent="0.25">
      <c r="A299" s="8"/>
      <c r="B299" s="8"/>
      <c r="C299" s="8"/>
      <c r="D299" s="9"/>
      <c r="E299" s="22"/>
      <c r="F299" s="22"/>
      <c r="G299" s="22"/>
      <c r="H299" s="22"/>
      <c r="I299" s="22"/>
      <c r="J299" s="23">
        <v>1936.37</v>
      </c>
      <c r="L299" s="42"/>
      <c r="M299" s="43"/>
      <c r="N299" s="43"/>
      <c r="O299" s="56"/>
      <c r="P299" s="44"/>
    </row>
    <row r="300" spans="1:16" x14ac:dyDescent="0.25">
      <c r="A300" s="24" t="s">
        <v>440</v>
      </c>
      <c r="B300" s="24" t="s">
        <v>6</v>
      </c>
      <c r="C300" s="24" t="s">
        <v>0</v>
      </c>
      <c r="D300" s="25" t="s">
        <v>441</v>
      </c>
      <c r="E300" s="26"/>
      <c r="F300" s="26"/>
      <c r="G300" s="26"/>
      <c r="H300" s="26"/>
      <c r="I300" s="26"/>
      <c r="J300" s="27">
        <f>SUM(J301:J325)</f>
        <v>64914.42</v>
      </c>
      <c r="L300" s="45"/>
      <c r="M300" s="46"/>
      <c r="N300" s="46"/>
      <c r="O300" s="46"/>
      <c r="P300" s="47">
        <f>SUM(P301:P325)</f>
        <v>0</v>
      </c>
    </row>
    <row r="301" spans="1:16" x14ac:dyDescent="0.25">
      <c r="A301" s="6" t="s">
        <v>442</v>
      </c>
      <c r="B301" s="6" t="s">
        <v>9</v>
      </c>
      <c r="C301" s="6" t="s">
        <v>444</v>
      </c>
      <c r="D301" s="7" t="s">
        <v>443</v>
      </c>
      <c r="E301" s="19">
        <v>70</v>
      </c>
      <c r="F301" s="19">
        <v>37.909999999999997</v>
      </c>
      <c r="G301" s="19">
        <f>ROUND(F301*0.09,2)</f>
        <v>3.41</v>
      </c>
      <c r="H301" s="19">
        <f>ROUND(F301*0.06,2)</f>
        <v>2.27</v>
      </c>
      <c r="I301" s="19">
        <f>SUM(F301:H301)</f>
        <v>43.59</v>
      </c>
      <c r="J301" s="20">
        <f>E301*I301</f>
        <v>3051.3</v>
      </c>
      <c r="L301" s="36"/>
      <c r="M301" s="37">
        <f t="shared" ref="M301" si="839">IFERROR(ROUND(L301*$M$1,2),)</f>
        <v>0</v>
      </c>
      <c r="N301" s="37">
        <f t="shared" ref="N301" si="840">IFERROR(ROUND(L301*$M$2,2),)</f>
        <v>0</v>
      </c>
      <c r="O301" s="54">
        <f t="shared" ref="O301" si="841">SUM(L301:N301)</f>
        <v>0</v>
      </c>
      <c r="P301" s="38">
        <f t="shared" ref="P301" si="842">E301*O301</f>
        <v>0</v>
      </c>
    </row>
    <row r="302" spans="1:16" ht="25.5" customHeight="1" x14ac:dyDescent="0.25">
      <c r="A302" s="8"/>
      <c r="B302" s="8"/>
      <c r="C302" s="8"/>
      <c r="D302" s="9" t="s">
        <v>445</v>
      </c>
      <c r="E302" s="19"/>
      <c r="F302" s="19"/>
      <c r="G302" s="19"/>
      <c r="H302" s="19"/>
      <c r="I302" s="19"/>
      <c r="J302" s="21"/>
      <c r="L302" s="39"/>
      <c r="M302" s="40"/>
      <c r="N302" s="40"/>
      <c r="O302" s="55"/>
      <c r="P302" s="41"/>
    </row>
    <row r="303" spans="1:16" x14ac:dyDescent="0.25">
      <c r="A303" s="6" t="s">
        <v>446</v>
      </c>
      <c r="B303" s="6" t="s">
        <v>9</v>
      </c>
      <c r="C303" s="6" t="s">
        <v>444</v>
      </c>
      <c r="D303" s="7" t="s">
        <v>447</v>
      </c>
      <c r="E303" s="19">
        <v>70</v>
      </c>
      <c r="F303" s="19">
        <v>26.54</v>
      </c>
      <c r="G303" s="19">
        <f>ROUND(F303*0.09,2)</f>
        <v>2.39</v>
      </c>
      <c r="H303" s="19">
        <f>ROUND(F303*0.06,2)</f>
        <v>1.59</v>
      </c>
      <c r="I303" s="19">
        <f>SUM(F303:H303)</f>
        <v>30.52</v>
      </c>
      <c r="J303" s="20">
        <f>E303*I303</f>
        <v>2136.4</v>
      </c>
      <c r="L303" s="36"/>
      <c r="M303" s="37">
        <f t="shared" ref="M303" si="843">IFERROR(ROUND(L303*$M$1,2),)</f>
        <v>0</v>
      </c>
      <c r="N303" s="37">
        <f t="shared" ref="N303" si="844">IFERROR(ROUND(L303*$M$2,2),)</f>
        <v>0</v>
      </c>
      <c r="O303" s="54">
        <f t="shared" ref="O303" si="845">SUM(L303:N303)</f>
        <v>0</v>
      </c>
      <c r="P303" s="38">
        <f t="shared" ref="P303" si="846">E303*O303</f>
        <v>0</v>
      </c>
    </row>
    <row r="304" spans="1:16" ht="28.5" customHeight="1" x14ac:dyDescent="0.25">
      <c r="A304" s="8"/>
      <c r="B304" s="8"/>
      <c r="C304" s="8"/>
      <c r="D304" s="9" t="s">
        <v>448</v>
      </c>
      <c r="E304" s="19"/>
      <c r="F304" s="19"/>
      <c r="G304" s="19"/>
      <c r="H304" s="19"/>
      <c r="I304" s="19"/>
      <c r="J304" s="20"/>
      <c r="L304" s="39"/>
      <c r="M304" s="40"/>
      <c r="N304" s="40"/>
      <c r="O304" s="55"/>
      <c r="P304" s="41"/>
    </row>
    <row r="305" spans="1:16" x14ac:dyDescent="0.25">
      <c r="A305" s="6" t="s">
        <v>449</v>
      </c>
      <c r="B305" s="6" t="s">
        <v>9</v>
      </c>
      <c r="C305" s="6" t="s">
        <v>444</v>
      </c>
      <c r="D305" s="7" t="s">
        <v>450</v>
      </c>
      <c r="E305" s="19">
        <v>140</v>
      </c>
      <c r="F305" s="19">
        <v>26.54</v>
      </c>
      <c r="G305" s="19">
        <f>ROUND(F305*0.09,2)</f>
        <v>2.39</v>
      </c>
      <c r="H305" s="19">
        <f>ROUND(F305*0.06,2)</f>
        <v>1.59</v>
      </c>
      <c r="I305" s="19">
        <f>SUM(F305:H305)</f>
        <v>30.52</v>
      </c>
      <c r="J305" s="20">
        <f>E305*I305</f>
        <v>4272.8</v>
      </c>
      <c r="L305" s="36"/>
      <c r="M305" s="37">
        <f t="shared" ref="M305" si="847">IFERROR(ROUND(L305*$M$1,2),)</f>
        <v>0</v>
      </c>
      <c r="N305" s="37">
        <f t="shared" ref="N305" si="848">IFERROR(ROUND(L305*$M$2,2),)</f>
        <v>0</v>
      </c>
      <c r="O305" s="54">
        <f t="shared" ref="O305" si="849">SUM(L305:N305)</f>
        <v>0</v>
      </c>
      <c r="P305" s="38">
        <f t="shared" ref="P305" si="850">E305*O305</f>
        <v>0</v>
      </c>
    </row>
    <row r="306" spans="1:16" ht="26.25" customHeight="1" x14ac:dyDescent="0.25">
      <c r="A306" s="8"/>
      <c r="B306" s="8"/>
      <c r="C306" s="8"/>
      <c r="D306" s="9" t="s">
        <v>451</v>
      </c>
      <c r="E306" s="19"/>
      <c r="F306" s="19"/>
      <c r="G306" s="19"/>
      <c r="H306" s="19"/>
      <c r="I306" s="19"/>
      <c r="J306" s="20"/>
      <c r="L306" s="39"/>
      <c r="M306" s="40"/>
      <c r="N306" s="40"/>
      <c r="O306" s="55"/>
      <c r="P306" s="41"/>
    </row>
    <row r="307" spans="1:16" x14ac:dyDescent="0.25">
      <c r="A307" s="6" t="s">
        <v>452</v>
      </c>
      <c r="B307" s="6" t="s">
        <v>9</v>
      </c>
      <c r="C307" s="6" t="s">
        <v>444</v>
      </c>
      <c r="D307" s="7" t="s">
        <v>453</v>
      </c>
      <c r="E307" s="19">
        <v>140</v>
      </c>
      <c r="F307" s="19">
        <v>18.95</v>
      </c>
      <c r="G307" s="19">
        <f>ROUND(F307*0.09,2)</f>
        <v>1.71</v>
      </c>
      <c r="H307" s="19">
        <f>ROUND(F307*0.06,2)</f>
        <v>1.1399999999999999</v>
      </c>
      <c r="I307" s="19">
        <f>SUM(F307:H307)</f>
        <v>21.8</v>
      </c>
      <c r="J307" s="20">
        <f>E307*I307</f>
        <v>3052</v>
      </c>
      <c r="L307" s="36"/>
      <c r="M307" s="37">
        <f t="shared" ref="M307" si="851">IFERROR(ROUND(L307*$M$1,2),)</f>
        <v>0</v>
      </c>
      <c r="N307" s="37">
        <f t="shared" ref="N307" si="852">IFERROR(ROUND(L307*$M$2,2),)</f>
        <v>0</v>
      </c>
      <c r="O307" s="54">
        <f t="shared" ref="O307" si="853">SUM(L307:N307)</f>
        <v>0</v>
      </c>
      <c r="P307" s="38">
        <f t="shared" ref="P307" si="854">E307*O307</f>
        <v>0</v>
      </c>
    </row>
    <row r="308" spans="1:16" ht="30.75" customHeight="1" x14ac:dyDescent="0.25">
      <c r="A308" s="8"/>
      <c r="B308" s="8"/>
      <c r="C308" s="8"/>
      <c r="D308" s="9" t="s">
        <v>454</v>
      </c>
      <c r="E308" s="19"/>
      <c r="F308" s="19"/>
      <c r="G308" s="19"/>
      <c r="H308" s="19"/>
      <c r="I308" s="19"/>
      <c r="J308" s="20"/>
      <c r="L308" s="39"/>
      <c r="M308" s="40"/>
      <c r="N308" s="40"/>
      <c r="O308" s="55"/>
      <c r="P308" s="41"/>
    </row>
    <row r="309" spans="1:16" x14ac:dyDescent="0.25">
      <c r="A309" s="6" t="s">
        <v>455</v>
      </c>
      <c r="B309" s="6" t="s">
        <v>9</v>
      </c>
      <c r="C309" s="6" t="s">
        <v>444</v>
      </c>
      <c r="D309" s="7" t="s">
        <v>456</v>
      </c>
      <c r="E309" s="19">
        <v>140</v>
      </c>
      <c r="F309" s="19">
        <v>21.22</v>
      </c>
      <c r="G309" s="19">
        <f>ROUND(F309*0.09,2)</f>
        <v>1.91</v>
      </c>
      <c r="H309" s="19">
        <f>ROUND(F309*0.06,2)</f>
        <v>1.27</v>
      </c>
      <c r="I309" s="19">
        <f>SUM(F309:H309)</f>
        <v>24.4</v>
      </c>
      <c r="J309" s="20">
        <f>E309*I309</f>
        <v>3416</v>
      </c>
      <c r="L309" s="36"/>
      <c r="M309" s="37">
        <f t="shared" ref="M309" si="855">IFERROR(ROUND(L309*$M$1,2),)</f>
        <v>0</v>
      </c>
      <c r="N309" s="37">
        <f t="shared" ref="N309" si="856">IFERROR(ROUND(L309*$M$2,2),)</f>
        <v>0</v>
      </c>
      <c r="O309" s="54">
        <f t="shared" ref="O309" si="857">SUM(L309:N309)</f>
        <v>0</v>
      </c>
      <c r="P309" s="38">
        <f t="shared" ref="P309" si="858">E309*O309</f>
        <v>0</v>
      </c>
    </row>
    <row r="310" spans="1:16" ht="26.25" customHeight="1" x14ac:dyDescent="0.25">
      <c r="A310" s="8"/>
      <c r="B310" s="8"/>
      <c r="C310" s="8"/>
      <c r="D310" s="9" t="s">
        <v>457</v>
      </c>
      <c r="E310" s="19"/>
      <c r="F310" s="19"/>
      <c r="G310" s="19"/>
      <c r="H310" s="19"/>
      <c r="I310" s="19"/>
      <c r="J310" s="20"/>
      <c r="L310" s="39"/>
      <c r="M310" s="40"/>
      <c r="N310" s="40"/>
      <c r="O310" s="55"/>
      <c r="P310" s="41"/>
    </row>
    <row r="311" spans="1:16" x14ac:dyDescent="0.25">
      <c r="A311" s="6" t="s">
        <v>458</v>
      </c>
      <c r="B311" s="6" t="s">
        <v>9</v>
      </c>
      <c r="C311" s="6" t="s">
        <v>444</v>
      </c>
      <c r="D311" s="7" t="s">
        <v>459</v>
      </c>
      <c r="E311" s="19">
        <v>140</v>
      </c>
      <c r="F311" s="19">
        <v>13.65</v>
      </c>
      <c r="G311" s="19">
        <f>ROUND(F311*0.09,2)</f>
        <v>1.23</v>
      </c>
      <c r="H311" s="19">
        <f>ROUND(F311*0.06,2)</f>
        <v>0.82</v>
      </c>
      <c r="I311" s="19">
        <f>SUM(F311:H311)</f>
        <v>15.7</v>
      </c>
      <c r="J311" s="20">
        <f>E311*I311</f>
        <v>2198</v>
      </c>
      <c r="L311" s="36"/>
      <c r="M311" s="37">
        <f t="shared" ref="M311" si="859">IFERROR(ROUND(L311*$M$1,2),)</f>
        <v>0</v>
      </c>
      <c r="N311" s="37">
        <f t="shared" ref="N311" si="860">IFERROR(ROUND(L311*$M$2,2),)</f>
        <v>0</v>
      </c>
      <c r="O311" s="54">
        <f t="shared" ref="O311" si="861">SUM(L311:N311)</f>
        <v>0</v>
      </c>
      <c r="P311" s="38">
        <f t="shared" ref="P311" si="862">E311*O311</f>
        <v>0</v>
      </c>
    </row>
    <row r="312" spans="1:16" ht="30" customHeight="1" x14ac:dyDescent="0.25">
      <c r="A312" s="8"/>
      <c r="B312" s="8"/>
      <c r="C312" s="8"/>
      <c r="D312" s="9" t="s">
        <v>460</v>
      </c>
      <c r="E312" s="19"/>
      <c r="F312" s="19"/>
      <c r="G312" s="19"/>
      <c r="H312" s="19"/>
      <c r="I312" s="19"/>
      <c r="J312" s="20"/>
      <c r="L312" s="39"/>
      <c r="M312" s="40"/>
      <c r="N312" s="40"/>
      <c r="O312" s="55"/>
      <c r="P312" s="41"/>
    </row>
    <row r="313" spans="1:16" x14ac:dyDescent="0.25">
      <c r="A313" s="6" t="s">
        <v>461</v>
      </c>
      <c r="B313" s="6" t="s">
        <v>9</v>
      </c>
      <c r="C313" s="6" t="s">
        <v>3</v>
      </c>
      <c r="D313" s="7" t="s">
        <v>462</v>
      </c>
      <c r="E313" s="19">
        <v>4</v>
      </c>
      <c r="F313" s="19">
        <v>197.13</v>
      </c>
      <c r="G313" s="19">
        <f>ROUND(F313*0.09,2)</f>
        <v>17.739999999999998</v>
      </c>
      <c r="H313" s="19">
        <f>ROUND(F313*0.06,2)</f>
        <v>11.83</v>
      </c>
      <c r="I313" s="19">
        <f>SUM(F313:H313)</f>
        <v>226.7</v>
      </c>
      <c r="J313" s="20">
        <f>E313*I313</f>
        <v>906.8</v>
      </c>
      <c r="L313" s="36"/>
      <c r="M313" s="37">
        <f t="shared" ref="M313" si="863">IFERROR(ROUND(L313*$M$1,2),)</f>
        <v>0</v>
      </c>
      <c r="N313" s="37">
        <f t="shared" ref="N313" si="864">IFERROR(ROUND(L313*$M$2,2),)</f>
        <v>0</v>
      </c>
      <c r="O313" s="54">
        <f t="shared" ref="O313" si="865">SUM(L313:N313)</f>
        <v>0</v>
      </c>
      <c r="P313" s="38">
        <f t="shared" ref="P313" si="866">E313*O313</f>
        <v>0</v>
      </c>
    </row>
    <row r="314" spans="1:16" ht="27.75" customHeight="1" x14ac:dyDescent="0.25">
      <c r="A314" s="8"/>
      <c r="B314" s="8"/>
      <c r="C314" s="8"/>
      <c r="D314" s="9" t="s">
        <v>463</v>
      </c>
      <c r="E314" s="19"/>
      <c r="F314" s="19"/>
      <c r="G314" s="19"/>
      <c r="H314" s="19"/>
      <c r="I314" s="19"/>
      <c r="J314" s="20"/>
      <c r="L314" s="39"/>
      <c r="M314" s="40"/>
      <c r="N314" s="40"/>
      <c r="O314" s="55"/>
      <c r="P314" s="41"/>
    </row>
    <row r="315" spans="1:16" x14ac:dyDescent="0.25">
      <c r="A315" s="6" t="s">
        <v>464</v>
      </c>
      <c r="B315" s="6" t="s">
        <v>9</v>
      </c>
      <c r="C315" s="6" t="s">
        <v>3</v>
      </c>
      <c r="D315" s="7" t="s">
        <v>465</v>
      </c>
      <c r="E315" s="19">
        <v>2</v>
      </c>
      <c r="F315" s="19">
        <v>144.07</v>
      </c>
      <c r="G315" s="19">
        <f>ROUND(F315*0.09,2)</f>
        <v>12.97</v>
      </c>
      <c r="H315" s="19">
        <f>ROUND(F315*0.06,2)</f>
        <v>8.64</v>
      </c>
      <c r="I315" s="19">
        <f>SUM(F315:H315)</f>
        <v>165.68</v>
      </c>
      <c r="J315" s="20">
        <f>E315*I315</f>
        <v>331.36</v>
      </c>
      <c r="L315" s="36"/>
      <c r="M315" s="37">
        <f t="shared" ref="M315" si="867">IFERROR(ROUND(L315*$M$1,2),)</f>
        <v>0</v>
      </c>
      <c r="N315" s="37">
        <f t="shared" ref="N315" si="868">IFERROR(ROUND(L315*$M$2,2),)</f>
        <v>0</v>
      </c>
      <c r="O315" s="54">
        <f t="shared" ref="O315" si="869">SUM(L315:N315)</f>
        <v>0</v>
      </c>
      <c r="P315" s="38">
        <f t="shared" ref="P315" si="870">E315*O315</f>
        <v>0</v>
      </c>
    </row>
    <row r="316" spans="1:16" ht="39" customHeight="1" x14ac:dyDescent="0.25">
      <c r="A316" s="8"/>
      <c r="B316" s="8"/>
      <c r="C316" s="8"/>
      <c r="D316" s="9" t="s">
        <v>466</v>
      </c>
      <c r="E316" s="19"/>
      <c r="F316" s="19"/>
      <c r="G316" s="19"/>
      <c r="H316" s="19"/>
      <c r="I316" s="19"/>
      <c r="J316" s="20"/>
      <c r="L316" s="39"/>
      <c r="M316" s="40"/>
      <c r="N316" s="40"/>
      <c r="O316" s="55"/>
      <c r="P316" s="41"/>
    </row>
    <row r="317" spans="1:16" x14ac:dyDescent="0.25">
      <c r="A317" s="6" t="s">
        <v>467</v>
      </c>
      <c r="B317" s="6" t="s">
        <v>9</v>
      </c>
      <c r="C317" s="6" t="s">
        <v>3</v>
      </c>
      <c r="D317" s="7" t="s">
        <v>468</v>
      </c>
      <c r="E317" s="19">
        <v>18</v>
      </c>
      <c r="F317" s="19">
        <v>227.45</v>
      </c>
      <c r="G317" s="19">
        <f>ROUND(F317*0.09,2)</f>
        <v>20.47</v>
      </c>
      <c r="H317" s="19">
        <f>ROUND(F317*0.06,2)</f>
        <v>13.65</v>
      </c>
      <c r="I317" s="19">
        <f>SUM(F317:H317)</f>
        <v>261.57</v>
      </c>
      <c r="J317" s="20">
        <f>E317*I317</f>
        <v>4708.26</v>
      </c>
      <c r="L317" s="36"/>
      <c r="M317" s="37">
        <f t="shared" ref="M317" si="871">IFERROR(ROUND(L317*$M$1,2),)</f>
        <v>0</v>
      </c>
      <c r="N317" s="37">
        <f t="shared" ref="N317" si="872">IFERROR(ROUND(L317*$M$2,2),)</f>
        <v>0</v>
      </c>
      <c r="O317" s="54">
        <f t="shared" ref="O317" si="873">SUM(L317:N317)</f>
        <v>0</v>
      </c>
      <c r="P317" s="38">
        <f t="shared" ref="P317" si="874">E317*O317</f>
        <v>0</v>
      </c>
    </row>
    <row r="318" spans="1:16" ht="39.75" customHeight="1" x14ac:dyDescent="0.25">
      <c r="A318" s="8"/>
      <c r="B318" s="8"/>
      <c r="C318" s="8"/>
      <c r="D318" s="9" t="s">
        <v>469</v>
      </c>
      <c r="E318" s="19"/>
      <c r="F318" s="19"/>
      <c r="G318" s="19"/>
      <c r="H318" s="19"/>
      <c r="I318" s="19"/>
      <c r="J318" s="20"/>
      <c r="L318" s="39"/>
      <c r="M318" s="40"/>
      <c r="N318" s="40"/>
      <c r="O318" s="55"/>
      <c r="P318" s="41"/>
    </row>
    <row r="319" spans="1:16" x14ac:dyDescent="0.25">
      <c r="A319" s="6" t="s">
        <v>470</v>
      </c>
      <c r="B319" s="6" t="s">
        <v>9</v>
      </c>
      <c r="C319" s="6" t="s">
        <v>3</v>
      </c>
      <c r="D319" s="7" t="s">
        <v>471</v>
      </c>
      <c r="E319" s="19">
        <v>85</v>
      </c>
      <c r="F319" s="19">
        <v>26.54</v>
      </c>
      <c r="G319" s="19">
        <f>ROUND(F319*0.09,2)</f>
        <v>2.39</v>
      </c>
      <c r="H319" s="19">
        <f>ROUND(F319*0.06,2)</f>
        <v>1.59</v>
      </c>
      <c r="I319" s="19">
        <f>SUM(F319:H319)</f>
        <v>30.52</v>
      </c>
      <c r="J319" s="20">
        <f>E319*I319</f>
        <v>2594.1999999999998</v>
      </c>
      <c r="L319" s="36"/>
      <c r="M319" s="37">
        <f t="shared" ref="M319" si="875">IFERROR(ROUND(L319*$M$1,2),)</f>
        <v>0</v>
      </c>
      <c r="N319" s="37">
        <f t="shared" ref="N319" si="876">IFERROR(ROUND(L319*$M$2,2),)</f>
        <v>0</v>
      </c>
      <c r="O319" s="54">
        <f t="shared" ref="O319" si="877">SUM(L319:N319)</f>
        <v>0</v>
      </c>
      <c r="P319" s="38">
        <f t="shared" ref="P319" si="878">E319*O319</f>
        <v>0</v>
      </c>
    </row>
    <row r="320" spans="1:16" ht="60.75" customHeight="1" x14ac:dyDescent="0.25">
      <c r="A320" s="8"/>
      <c r="B320" s="8"/>
      <c r="C320" s="8"/>
      <c r="D320" s="9" t="s">
        <v>472</v>
      </c>
      <c r="E320" s="19"/>
      <c r="F320" s="19"/>
      <c r="G320" s="19"/>
      <c r="H320" s="19"/>
      <c r="I320" s="19"/>
      <c r="J320" s="20"/>
      <c r="L320" s="39"/>
      <c r="M320" s="40"/>
      <c r="N320" s="40"/>
      <c r="O320" s="55"/>
      <c r="P320" s="41"/>
    </row>
    <row r="321" spans="1:16" x14ac:dyDescent="0.25">
      <c r="A321" s="6" t="s">
        <v>473</v>
      </c>
      <c r="B321" s="6" t="s">
        <v>9</v>
      </c>
      <c r="C321" s="6" t="s">
        <v>3</v>
      </c>
      <c r="D321" s="7" t="s">
        <v>474</v>
      </c>
      <c r="E321" s="19">
        <v>10</v>
      </c>
      <c r="F321" s="19">
        <v>341.18</v>
      </c>
      <c r="G321" s="19">
        <f>ROUND(F321*0.09,2)</f>
        <v>30.71</v>
      </c>
      <c r="H321" s="19">
        <f>ROUND(F321*0.06,2)</f>
        <v>20.47</v>
      </c>
      <c r="I321" s="19">
        <f>SUM(F321:H321)</f>
        <v>392.36</v>
      </c>
      <c r="J321" s="20">
        <f>E321*I321</f>
        <v>3923.6</v>
      </c>
      <c r="L321" s="36"/>
      <c r="M321" s="37">
        <f t="shared" ref="M321" si="879">IFERROR(ROUND(L321*$M$1,2),)</f>
        <v>0</v>
      </c>
      <c r="N321" s="37">
        <f t="shared" ref="N321" si="880">IFERROR(ROUND(L321*$M$2,2),)</f>
        <v>0</v>
      </c>
      <c r="O321" s="54">
        <f t="shared" ref="O321" si="881">SUM(L321:N321)</f>
        <v>0</v>
      </c>
      <c r="P321" s="38">
        <f t="shared" ref="P321" si="882">E321*O321</f>
        <v>0</v>
      </c>
    </row>
    <row r="322" spans="1:16" ht="87" customHeight="1" x14ac:dyDescent="0.25">
      <c r="A322" s="8"/>
      <c r="B322" s="8"/>
      <c r="C322" s="8"/>
      <c r="D322" s="9" t="s">
        <v>475</v>
      </c>
      <c r="E322" s="19"/>
      <c r="F322" s="19"/>
      <c r="G322" s="19"/>
      <c r="H322" s="19"/>
      <c r="I322" s="19"/>
      <c r="J322" s="20"/>
      <c r="L322" s="39"/>
      <c r="M322" s="40"/>
      <c r="N322" s="40"/>
      <c r="O322" s="55"/>
      <c r="P322" s="41"/>
    </row>
    <row r="323" spans="1:16" x14ac:dyDescent="0.25">
      <c r="A323" s="6" t="s">
        <v>476</v>
      </c>
      <c r="B323" s="6" t="s">
        <v>9</v>
      </c>
      <c r="C323" s="6" t="s">
        <v>3</v>
      </c>
      <c r="D323" s="7" t="s">
        <v>477</v>
      </c>
      <c r="E323" s="19">
        <v>10</v>
      </c>
      <c r="F323" s="19">
        <v>287.17</v>
      </c>
      <c r="G323" s="19">
        <f>ROUND(F323*0.09,2)</f>
        <v>25.85</v>
      </c>
      <c r="H323" s="19">
        <f>ROUND(F323*0.06,2)</f>
        <v>17.23</v>
      </c>
      <c r="I323" s="19">
        <f>SUM(F323:H323)</f>
        <v>330.25</v>
      </c>
      <c r="J323" s="20">
        <f>E323*I323</f>
        <v>3302.5</v>
      </c>
      <c r="L323" s="36"/>
      <c r="M323" s="37">
        <f t="shared" ref="M323" si="883">IFERROR(ROUND(L323*$M$1,2),)</f>
        <v>0</v>
      </c>
      <c r="N323" s="37">
        <f t="shared" ref="N323" si="884">IFERROR(ROUND(L323*$M$2,2),)</f>
        <v>0</v>
      </c>
      <c r="O323" s="54">
        <f t="shared" ref="O323" si="885">SUM(L323:N323)</f>
        <v>0</v>
      </c>
      <c r="P323" s="38">
        <f t="shared" ref="P323" si="886">E323*O323</f>
        <v>0</v>
      </c>
    </row>
    <row r="324" spans="1:16" ht="86.25" customHeight="1" x14ac:dyDescent="0.25">
      <c r="A324" s="8"/>
      <c r="B324" s="8"/>
      <c r="C324" s="8"/>
      <c r="D324" s="9" t="s">
        <v>475</v>
      </c>
      <c r="E324" s="19"/>
      <c r="F324" s="19"/>
      <c r="G324" s="19"/>
      <c r="H324" s="19"/>
      <c r="I324" s="19"/>
      <c r="J324" s="20"/>
      <c r="L324" s="39"/>
      <c r="M324" s="40"/>
      <c r="N324" s="40"/>
      <c r="O324" s="55"/>
      <c r="P324" s="41"/>
    </row>
    <row r="325" spans="1:16" ht="14.45" customHeight="1" x14ac:dyDescent="0.25">
      <c r="A325" s="6" t="s">
        <v>478</v>
      </c>
      <c r="B325" s="6" t="s">
        <v>9</v>
      </c>
      <c r="C325" s="6" t="s">
        <v>0</v>
      </c>
      <c r="D325" s="7" t="s">
        <v>479</v>
      </c>
      <c r="E325" s="19">
        <v>140</v>
      </c>
      <c r="F325" s="19">
        <v>192.68</v>
      </c>
      <c r="G325" s="19">
        <f>ROUND(F325*0.09,2)</f>
        <v>17.34</v>
      </c>
      <c r="H325" s="19">
        <f>ROUND(F325*0.06,2)</f>
        <v>11.56</v>
      </c>
      <c r="I325" s="19">
        <f>SUM(F325:H325)</f>
        <v>221.58</v>
      </c>
      <c r="J325" s="20">
        <f>E325*I325</f>
        <v>31021.200000000001</v>
      </c>
      <c r="L325" s="36"/>
      <c r="M325" s="37">
        <f t="shared" ref="M325" si="887">IFERROR(ROUND(L325*$M$1,2),)</f>
        <v>0</v>
      </c>
      <c r="N325" s="37">
        <f t="shared" ref="N325" si="888">IFERROR(ROUND(L325*$M$2,2),)</f>
        <v>0</v>
      </c>
      <c r="O325" s="54">
        <f t="shared" ref="O325" si="889">SUM(L325:N325)</f>
        <v>0</v>
      </c>
      <c r="P325" s="38">
        <f t="shared" ref="P325" si="890">E325*O325</f>
        <v>0</v>
      </c>
    </row>
    <row r="326" spans="1:16" hidden="1" x14ac:dyDescent="0.25">
      <c r="A326" s="8"/>
      <c r="B326" s="8"/>
      <c r="C326" s="8"/>
      <c r="D326" s="9"/>
      <c r="E326" s="22"/>
      <c r="F326" s="22"/>
      <c r="G326" s="22"/>
      <c r="H326" s="22"/>
      <c r="I326" s="22"/>
      <c r="J326" s="23">
        <v>65476.03</v>
      </c>
      <c r="L326" s="39"/>
      <c r="M326" s="40"/>
      <c r="N326" s="40"/>
      <c r="O326" s="55"/>
      <c r="P326" s="41"/>
    </row>
    <row r="327" spans="1:16" x14ac:dyDescent="0.25">
      <c r="B327" s="8"/>
      <c r="C327" s="8"/>
      <c r="D327" s="9"/>
      <c r="E327" s="13"/>
      <c r="F327" s="13"/>
      <c r="G327" s="13"/>
      <c r="H327" s="13"/>
      <c r="I327" s="18" t="s">
        <v>483</v>
      </c>
      <c r="J327" s="18">
        <f>J6+J14+J46+J286+J300</f>
        <v>290388.56</v>
      </c>
      <c r="K327" t="s">
        <v>484</v>
      </c>
      <c r="P327"/>
    </row>
    <row r="328" spans="1:16" x14ac:dyDescent="0.25">
      <c r="B328" s="8"/>
      <c r="C328" s="12" t="s">
        <v>484</v>
      </c>
      <c r="D328" t="s">
        <v>485</v>
      </c>
      <c r="E328" s="15"/>
      <c r="F328" s="15"/>
      <c r="G328" s="15"/>
      <c r="H328" s="15"/>
      <c r="I328" s="15"/>
      <c r="J328" s="15"/>
    </row>
    <row r="329" spans="1:16" ht="14.45" customHeight="1" x14ac:dyDescent="0.25">
      <c r="A329" s="8"/>
      <c r="M329" s="68" t="s">
        <v>494</v>
      </c>
      <c r="N329" s="68"/>
      <c r="O329" s="68"/>
      <c r="P329" s="60"/>
    </row>
    <row r="330" spans="1:16" ht="18.95" customHeight="1" x14ac:dyDescent="0.25">
      <c r="A330" s="8"/>
      <c r="M330" s="68"/>
      <c r="N330" s="68"/>
      <c r="O330" s="68"/>
      <c r="P330" s="60"/>
    </row>
    <row r="331" spans="1:16" x14ac:dyDescent="0.25">
      <c r="A331" s="8"/>
      <c r="I331" s="51"/>
      <c r="J331" s="51"/>
      <c r="K331" s="30"/>
      <c r="L331" s="30" t="s">
        <v>495</v>
      </c>
      <c r="M331" s="70">
        <f>IFERROR(ROUND((M334*1)/(1+M1+M2),2),)</f>
        <v>0</v>
      </c>
      <c r="N331" s="70"/>
      <c r="O331" s="70"/>
      <c r="P331" s="59"/>
    </row>
    <row r="332" spans="1:16" x14ac:dyDescent="0.25">
      <c r="A332" s="8"/>
      <c r="I332" s="51"/>
      <c r="J332" s="51"/>
      <c r="K332" s="30"/>
      <c r="L332" s="57" t="s">
        <v>503</v>
      </c>
      <c r="M332" s="70">
        <f>IFERROR(ROUND((M334*M1)/(1+M1+M2),2),)</f>
        <v>0</v>
      </c>
      <c r="N332" s="70"/>
      <c r="O332" s="70"/>
      <c r="P332" s="59"/>
    </row>
    <row r="333" spans="1:16" x14ac:dyDescent="0.25">
      <c r="A333" s="8"/>
      <c r="I333" s="51"/>
      <c r="J333" s="51"/>
      <c r="K333" s="30"/>
      <c r="L333" s="57" t="s">
        <v>504</v>
      </c>
      <c r="M333" s="70">
        <f>IFERROR(ROUND((M334*M2)/(1+M1+M2),2),)</f>
        <v>0</v>
      </c>
      <c r="N333" s="70"/>
      <c r="O333" s="70"/>
      <c r="P333" s="59"/>
    </row>
    <row r="334" spans="1:16" x14ac:dyDescent="0.25">
      <c r="A334" s="8"/>
      <c r="I334" s="51"/>
      <c r="J334" s="51"/>
      <c r="K334" s="30"/>
      <c r="L334" s="30" t="s">
        <v>505</v>
      </c>
      <c r="M334" s="69">
        <f>P6+P14+P46+P286+P300</f>
        <v>0</v>
      </c>
      <c r="N334" s="69"/>
      <c r="O334" s="69"/>
      <c r="P334" s="59"/>
    </row>
    <row r="335" spans="1:16" x14ac:dyDescent="0.25">
      <c r="I335" s="17"/>
      <c r="K335" s="30" t="s">
        <v>486</v>
      </c>
      <c r="L335" s="58">
        <v>0.21</v>
      </c>
      <c r="M335" s="69">
        <f>M334*L335</f>
        <v>0</v>
      </c>
      <c r="N335" s="69"/>
      <c r="O335" s="69"/>
      <c r="P335" s="59"/>
    </row>
    <row r="336" spans="1:16" x14ac:dyDescent="0.25">
      <c r="K336" s="30"/>
      <c r="L336" s="30" t="s">
        <v>487</v>
      </c>
      <c r="M336" s="69">
        <f>M334+M335</f>
        <v>0</v>
      </c>
      <c r="N336" s="69"/>
      <c r="O336" s="69"/>
      <c r="P336" s="59"/>
    </row>
    <row r="337" spans="2:15" x14ac:dyDescent="0.25">
      <c r="L337" s="49"/>
      <c r="M337" s="50"/>
      <c r="N337" s="50"/>
      <c r="O337" s="50"/>
    </row>
    <row r="339" spans="2:15" ht="45" x14ac:dyDescent="0.25">
      <c r="B339" s="52" t="s">
        <v>496</v>
      </c>
      <c r="D339" s="53" t="s">
        <v>497</v>
      </c>
    </row>
  </sheetData>
  <sheetProtection algorithmName="SHA-512" hashValue="bwlJ2k90aIGWxaWLZvyegLGkwlTI4rW9ONYy5MEvuozfAEwQ5iSPEzpxQ5BJrrvnBlojZa5Hp8iTpNVSdNLPfw==" saltValue="A57qioRB1nWX33eBFfvSrg==" spinCount="100000" sheet="1" selectLockedCells="1" autoFilter="0" pivotTables="0"/>
  <mergeCells count="14">
    <mergeCell ref="M336:O336"/>
    <mergeCell ref="M331:O331"/>
    <mergeCell ref="M332:O332"/>
    <mergeCell ref="M333:O333"/>
    <mergeCell ref="M334:O334"/>
    <mergeCell ref="M335:O335"/>
    <mergeCell ref="P329:P330"/>
    <mergeCell ref="A4:J4"/>
    <mergeCell ref="L4:L5"/>
    <mergeCell ref="M4:M5"/>
    <mergeCell ref="N4:N5"/>
    <mergeCell ref="P4:P5"/>
    <mergeCell ref="O4:O5"/>
    <mergeCell ref="M329:O330"/>
  </mergeCells>
  <dataValidations disablePrompts="1" count="1">
    <dataValidation type="list" allowBlank="1" showInputMessage="1" showErrorMessage="1" sqref="B6:B328" xr:uid="{00000000-0002-0000-0000-000000000000}">
      <formula1>"Capítulo,Partida,Mano de obra,Maquinaria,Material,Otros,"</formula1>
    </dataValidation>
  </dataValidations>
  <pageMargins left="0.7" right="0.7" top="0.75" bottom="0.75" header="0.3" footer="0.3"/>
  <pageSetup paperSize="9" scale="91"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Martín Romero, Mª Jesús</dc:creator>
  <cp:lastModifiedBy>Cañete Mora, Francisco José</cp:lastModifiedBy>
  <cp:lastPrinted>2017-02-28T08:32:00Z</cp:lastPrinted>
  <dcterms:created xsi:type="dcterms:W3CDTF">2017-02-28T07:29:12Z</dcterms:created>
  <dcterms:modified xsi:type="dcterms:W3CDTF">2022-10-14T08:13:23Z</dcterms:modified>
</cp:coreProperties>
</file>