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mc:AlternateContent xmlns:mc="http://schemas.openxmlformats.org/markup-compatibility/2006">
    <mc:Choice Requires="x15">
      <x15ac:absPath xmlns:x15ac="http://schemas.microsoft.com/office/spreadsheetml/2010/11/ac" url="Y:\4. EXP. CONTRATACIÓN\2022\6012200311_6000010623_SeO_BBDD ORACLE\2. Licitacion\A_publicar\"/>
    </mc:Choice>
  </mc:AlternateContent>
  <xr:revisionPtr revIDLastSave="0" documentId="13_ncr:1_{6916EE5C-760B-417E-A738-462387A540B9}" xr6:coauthVersionLast="36" xr6:coauthVersionMax="36" xr10:uidLastSave="{00000000-0000-0000-0000-000000000000}"/>
  <bookViews>
    <workbookView xWindow="0" yWindow="0" windowWidth="17256" windowHeight="8484" xr2:uid="{00000000-000D-0000-FFFF-FFFF00000000}"/>
  </bookViews>
  <sheets>
    <sheet name="Presupuesto 2023-26" sheetId="1" r:id="rId1"/>
  </sheets>
  <calcPr calcId="191029"/>
</workbook>
</file>

<file path=xl/calcChain.xml><?xml version="1.0" encoding="utf-8"?>
<calcChain xmlns="http://schemas.openxmlformats.org/spreadsheetml/2006/main">
  <c r="L13" i="1" l="1"/>
  <c r="L45" i="1"/>
  <c r="J8" i="1"/>
  <c r="L8" i="1" s="1"/>
  <c r="J9" i="1"/>
  <c r="L9" i="1" s="1"/>
  <c r="J10" i="1"/>
  <c r="L10" i="1" s="1"/>
  <c r="J11" i="1"/>
  <c r="L11" i="1" s="1"/>
  <c r="J12" i="1"/>
  <c r="L12" i="1" s="1"/>
  <c r="J13" i="1"/>
  <c r="J14" i="1"/>
  <c r="L14" i="1" s="1"/>
  <c r="J15" i="1"/>
  <c r="L15" i="1" s="1"/>
  <c r="J16" i="1"/>
  <c r="L16" i="1" s="1"/>
  <c r="J17" i="1"/>
  <c r="L17" i="1" s="1"/>
  <c r="J18" i="1"/>
  <c r="L18" i="1" s="1"/>
  <c r="J19" i="1"/>
  <c r="L19" i="1" s="1"/>
  <c r="J20" i="1"/>
  <c r="L20" i="1" s="1"/>
  <c r="J21" i="1"/>
  <c r="L21" i="1" s="1"/>
  <c r="J22" i="1"/>
  <c r="L22" i="1" s="1"/>
  <c r="J23" i="1"/>
  <c r="L23" i="1" s="1"/>
  <c r="J24" i="1"/>
  <c r="L24" i="1" s="1"/>
  <c r="J25" i="1"/>
  <c r="L25" i="1" s="1"/>
  <c r="J26" i="1"/>
  <c r="L26" i="1" s="1"/>
  <c r="J27" i="1"/>
  <c r="L27" i="1" s="1"/>
  <c r="J28" i="1"/>
  <c r="L28" i="1" s="1"/>
  <c r="J29" i="1"/>
  <c r="L29" i="1" s="1"/>
  <c r="J30" i="1"/>
  <c r="L30" i="1" s="1"/>
  <c r="J31" i="1"/>
  <c r="L31" i="1" s="1"/>
  <c r="J32" i="1"/>
  <c r="L32" i="1" s="1"/>
  <c r="J33" i="1"/>
  <c r="L33" i="1" s="1"/>
  <c r="J34" i="1"/>
  <c r="L34" i="1" s="1"/>
  <c r="J35" i="1"/>
  <c r="L35" i="1" s="1"/>
  <c r="J36" i="1"/>
  <c r="L36" i="1" s="1"/>
  <c r="J37" i="1"/>
  <c r="L37" i="1" s="1"/>
  <c r="J38" i="1"/>
  <c r="L38" i="1" s="1"/>
  <c r="J39" i="1"/>
  <c r="L39" i="1" s="1"/>
  <c r="J40" i="1"/>
  <c r="L40" i="1" s="1"/>
  <c r="J41" i="1"/>
  <c r="L41" i="1" s="1"/>
  <c r="J42" i="1"/>
  <c r="L42" i="1" s="1"/>
  <c r="J43" i="1"/>
  <c r="L43" i="1" s="1"/>
  <c r="J44" i="1"/>
  <c r="L44" i="1" s="1"/>
  <c r="J45" i="1"/>
  <c r="J46" i="1"/>
  <c r="L46" i="1" s="1"/>
  <c r="J47" i="1"/>
  <c r="L47" i="1" s="1"/>
  <c r="J48" i="1"/>
  <c r="L48" i="1" s="1"/>
  <c r="J49" i="1"/>
  <c r="L49" i="1" s="1"/>
  <c r="J50" i="1"/>
  <c r="L50" i="1" s="1"/>
  <c r="J51" i="1"/>
  <c r="L51" i="1" s="1"/>
  <c r="J52" i="1"/>
  <c r="L52" i="1" s="1"/>
  <c r="J7" i="1"/>
  <c r="L7" i="1" s="1"/>
  <c r="I17" i="1" l="1"/>
  <c r="M17" i="1" s="1"/>
  <c r="I18" i="1"/>
  <c r="I8" i="1"/>
  <c r="M8" i="1" s="1"/>
  <c r="I9" i="1"/>
  <c r="M9" i="1" s="1"/>
  <c r="I10" i="1"/>
  <c r="I11" i="1"/>
  <c r="M11" i="1" s="1"/>
  <c r="I12" i="1"/>
  <c r="I13" i="1"/>
  <c r="I14" i="1"/>
  <c r="M14" i="1" s="1"/>
  <c r="I15" i="1"/>
  <c r="I16" i="1"/>
  <c r="M16" i="1" s="1"/>
  <c r="I19" i="1"/>
  <c r="I20" i="1"/>
  <c r="I21" i="1"/>
  <c r="M21" i="1" s="1"/>
  <c r="I22" i="1"/>
  <c r="M22" i="1" s="1"/>
  <c r="I23" i="1"/>
  <c r="M23" i="1" s="1"/>
  <c r="I24" i="1"/>
  <c r="I25" i="1"/>
  <c r="M25" i="1" s="1"/>
  <c r="I26" i="1"/>
  <c r="M26" i="1" s="1"/>
  <c r="I27" i="1"/>
  <c r="M27" i="1" s="1"/>
  <c r="I28" i="1"/>
  <c r="I29" i="1"/>
  <c r="I30" i="1"/>
  <c r="M30" i="1" s="1"/>
  <c r="I31" i="1"/>
  <c r="I32" i="1"/>
  <c r="M32" i="1" s="1"/>
  <c r="I33" i="1"/>
  <c r="M33" i="1" s="1"/>
  <c r="I34" i="1"/>
  <c r="I35" i="1"/>
  <c r="M35" i="1" s="1"/>
  <c r="I36" i="1"/>
  <c r="M36" i="1" s="1"/>
  <c r="I37" i="1"/>
  <c r="I38" i="1"/>
  <c r="M38" i="1" s="1"/>
  <c r="I39" i="1"/>
  <c r="M39" i="1" s="1"/>
  <c r="I40" i="1"/>
  <c r="M40" i="1" s="1"/>
  <c r="I41" i="1"/>
  <c r="M41" i="1" s="1"/>
  <c r="I42" i="1"/>
  <c r="I43" i="1"/>
  <c r="M43" i="1" s="1"/>
  <c r="I44" i="1"/>
  <c r="I45" i="1"/>
  <c r="M45" i="1" s="1"/>
  <c r="I46" i="1"/>
  <c r="I47" i="1"/>
  <c r="M47" i="1" s="1"/>
  <c r="I48" i="1"/>
  <c r="M48" i="1" s="1"/>
  <c r="I49" i="1"/>
  <c r="I50" i="1"/>
  <c r="M50" i="1" s="1"/>
  <c r="I51" i="1"/>
  <c r="M51" i="1" s="1"/>
  <c r="I52" i="1"/>
  <c r="K24" i="1" l="1"/>
  <c r="O24" i="1"/>
  <c r="Q24" i="1"/>
  <c r="K46" i="1"/>
  <c r="Q46" i="1"/>
  <c r="O46" i="1"/>
  <c r="K13" i="1"/>
  <c r="Q13" i="1"/>
  <c r="O13" i="1"/>
  <c r="K45" i="1"/>
  <c r="Q45" i="1"/>
  <c r="O45" i="1"/>
  <c r="K12" i="1"/>
  <c r="Q12" i="1"/>
  <c r="O12" i="1"/>
  <c r="K52" i="1"/>
  <c r="Q52" i="1"/>
  <c r="O52" i="1"/>
  <c r="K44" i="1"/>
  <c r="Q44" i="1"/>
  <c r="O44" i="1"/>
  <c r="K37" i="1"/>
  <c r="Q37" i="1"/>
  <c r="O37" i="1"/>
  <c r="K29" i="1"/>
  <c r="Q29" i="1"/>
  <c r="O29" i="1"/>
  <c r="K21" i="1"/>
  <c r="Q21" i="1"/>
  <c r="O21" i="1"/>
  <c r="K11" i="1"/>
  <c r="O11" i="1"/>
  <c r="Q11" i="1"/>
  <c r="M46" i="1"/>
  <c r="K47" i="1"/>
  <c r="O47" i="1"/>
  <c r="Q47" i="1"/>
  <c r="K14" i="1"/>
  <c r="Q14" i="1"/>
  <c r="O14" i="1"/>
  <c r="K39" i="1"/>
  <c r="O39" i="1"/>
  <c r="Q39" i="1"/>
  <c r="M13" i="1"/>
  <c r="K30" i="1"/>
  <c r="Q30" i="1"/>
  <c r="O30" i="1"/>
  <c r="K36" i="1"/>
  <c r="Q36" i="1"/>
  <c r="O36" i="1"/>
  <c r="K20" i="1"/>
  <c r="Q20" i="1"/>
  <c r="O20" i="1"/>
  <c r="M12" i="1"/>
  <c r="M24" i="1"/>
  <c r="K42" i="1"/>
  <c r="O42" i="1"/>
  <c r="Q42" i="1"/>
  <c r="K32" i="1"/>
  <c r="O32" i="1"/>
  <c r="Q32" i="1"/>
  <c r="K31" i="1"/>
  <c r="O31" i="1"/>
  <c r="Q31" i="1"/>
  <c r="K38" i="1"/>
  <c r="Q38" i="1"/>
  <c r="O38" i="1"/>
  <c r="K43" i="1"/>
  <c r="O43" i="1"/>
  <c r="Q43" i="1"/>
  <c r="K10" i="1"/>
  <c r="O10" i="1"/>
  <c r="Q10" i="1"/>
  <c r="K35" i="1"/>
  <c r="O35" i="1"/>
  <c r="Q35" i="1"/>
  <c r="K19" i="1"/>
  <c r="O19" i="1"/>
  <c r="Q19" i="1"/>
  <c r="K49" i="1"/>
  <c r="O49" i="1"/>
  <c r="Q49" i="1"/>
  <c r="K41" i="1"/>
  <c r="K34" i="1"/>
  <c r="O34" i="1"/>
  <c r="Q34" i="1"/>
  <c r="K26" i="1"/>
  <c r="O26" i="1"/>
  <c r="Q26" i="1"/>
  <c r="K16" i="1"/>
  <c r="O16" i="1"/>
  <c r="Q16" i="1"/>
  <c r="K8" i="1"/>
  <c r="O8" i="1"/>
  <c r="Q8" i="1"/>
  <c r="M44" i="1"/>
  <c r="M37" i="1"/>
  <c r="M29" i="1"/>
  <c r="M49" i="1"/>
  <c r="K40" i="1"/>
  <c r="O40" i="1"/>
  <c r="Q40" i="1"/>
  <c r="K17" i="1"/>
  <c r="O17" i="1"/>
  <c r="Q17" i="1"/>
  <c r="K23" i="1"/>
  <c r="O23" i="1"/>
  <c r="Q23" i="1"/>
  <c r="M31" i="1"/>
  <c r="K22" i="1"/>
  <c r="Q22" i="1"/>
  <c r="O22" i="1"/>
  <c r="K51" i="1"/>
  <c r="O51" i="1"/>
  <c r="Q51" i="1"/>
  <c r="K28" i="1"/>
  <c r="Q28" i="1"/>
  <c r="O28" i="1"/>
  <c r="M10" i="1"/>
  <c r="K50" i="1"/>
  <c r="O50" i="1"/>
  <c r="Q50" i="1"/>
  <c r="K27" i="1"/>
  <c r="O27" i="1"/>
  <c r="Q27" i="1"/>
  <c r="K9" i="1"/>
  <c r="O9" i="1"/>
  <c r="Q9" i="1"/>
  <c r="M28" i="1"/>
  <c r="M19" i="1"/>
  <c r="K48" i="1"/>
  <c r="O48" i="1"/>
  <c r="Q48" i="1"/>
  <c r="Q41" i="1"/>
  <c r="O41" i="1"/>
  <c r="K33" i="1"/>
  <c r="O33" i="1"/>
  <c r="Q33" i="1"/>
  <c r="K25" i="1"/>
  <c r="Q25" i="1"/>
  <c r="O25" i="1"/>
  <c r="K15" i="1"/>
  <c r="O15" i="1"/>
  <c r="Q15" i="1"/>
  <c r="K18" i="1"/>
  <c r="O18" i="1"/>
  <c r="Q18" i="1"/>
  <c r="M52" i="1"/>
  <c r="M20" i="1"/>
  <c r="M42" i="1"/>
  <c r="M34" i="1"/>
  <c r="M15" i="1"/>
  <c r="M18" i="1"/>
  <c r="I7" i="1" l="1"/>
  <c r="M7" i="1" l="1"/>
  <c r="M54" i="1" s="1"/>
  <c r="Q7" i="1"/>
  <c r="Q54" i="1" s="1"/>
  <c r="O7" i="1"/>
  <c r="O54" i="1" s="1"/>
  <c r="O57" i="1" l="1"/>
  <c r="O56" i="1"/>
  <c r="Q57" i="1"/>
  <c r="Q56" i="1"/>
  <c r="M57" i="1"/>
  <c r="M56" i="1"/>
  <c r="J65" i="1"/>
  <c r="M58" i="1" l="1"/>
  <c r="Q58" i="1"/>
  <c r="O58" i="1"/>
  <c r="K7" i="1"/>
  <c r="K54" i="1" l="1"/>
  <c r="K57" i="1" s="1"/>
  <c r="K56" i="1" l="1"/>
  <c r="K58" i="1" s="1"/>
  <c r="K60" i="1" s="1"/>
  <c r="K6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3633</author>
  </authors>
  <commentList>
    <comment ref="P86" authorId="0" shapeId="0" xr:uid="{00000000-0006-0000-0000-000002000000}">
      <text>
        <r>
          <rPr>
            <b/>
            <sz val="8"/>
            <color indexed="81"/>
            <rFont val="Tahoma"/>
            <family val="2"/>
          </rPr>
          <t>3633:</t>
        </r>
        <r>
          <rPr>
            <sz val="8"/>
            <color indexed="81"/>
            <rFont val="Tahoma"/>
            <family val="2"/>
          </rPr>
          <t xml:space="preserve">
Comunicado por Juan Pouso el 31/03/2008</t>
        </r>
      </text>
    </comment>
    <comment ref="AM86" authorId="0" shapeId="0" xr:uid="{00000000-0006-0000-0000-000003000000}">
      <text>
        <r>
          <rPr>
            <b/>
            <sz val="8"/>
            <color indexed="81"/>
            <rFont val="Tahoma"/>
            <family val="2"/>
          </rPr>
          <t>3633:</t>
        </r>
        <r>
          <rPr>
            <sz val="8"/>
            <color indexed="81"/>
            <rFont val="Tahoma"/>
            <family val="2"/>
          </rPr>
          <t xml:space="preserve">
Comunicado por Juan Pouso el 31/03/2008</t>
        </r>
      </text>
    </comment>
    <comment ref="BS86" authorId="0" shapeId="0" xr:uid="{00000000-0006-0000-0000-000004000000}">
      <text>
        <r>
          <rPr>
            <b/>
            <sz val="8"/>
            <color indexed="81"/>
            <rFont val="Tahoma"/>
            <family val="2"/>
          </rPr>
          <t>3633:</t>
        </r>
        <r>
          <rPr>
            <sz val="8"/>
            <color indexed="81"/>
            <rFont val="Tahoma"/>
            <family val="2"/>
          </rPr>
          <t xml:space="preserve">
Comunicado por Juan Pouso el 31/03/2008</t>
        </r>
      </text>
    </comment>
    <comment ref="CY86" authorId="0" shapeId="0" xr:uid="{00000000-0006-0000-0000-000005000000}">
      <text>
        <r>
          <rPr>
            <b/>
            <sz val="8"/>
            <color indexed="81"/>
            <rFont val="Tahoma"/>
            <family val="2"/>
          </rPr>
          <t>3633:</t>
        </r>
        <r>
          <rPr>
            <sz val="8"/>
            <color indexed="81"/>
            <rFont val="Tahoma"/>
            <family val="2"/>
          </rPr>
          <t xml:space="preserve">
Comunicado por Juan Pouso el 31/03/2008</t>
        </r>
      </text>
    </comment>
    <comment ref="EE86" authorId="0" shapeId="0" xr:uid="{00000000-0006-0000-0000-000006000000}">
      <text>
        <r>
          <rPr>
            <b/>
            <sz val="8"/>
            <color indexed="81"/>
            <rFont val="Tahoma"/>
            <family val="2"/>
          </rPr>
          <t>3633:</t>
        </r>
        <r>
          <rPr>
            <sz val="8"/>
            <color indexed="81"/>
            <rFont val="Tahoma"/>
            <family val="2"/>
          </rPr>
          <t xml:space="preserve">
Comunicado por Juan Pouso el 31/03/2008</t>
        </r>
      </text>
    </comment>
  </commentList>
</comments>
</file>

<file path=xl/sharedStrings.xml><?xml version="1.0" encoding="utf-8"?>
<sst xmlns="http://schemas.openxmlformats.org/spreadsheetml/2006/main" count="82" uniqueCount="49">
  <si>
    <t>Apartado</t>
  </si>
  <si>
    <t>Elemento</t>
  </si>
  <si>
    <t>Nº Elementos</t>
  </si>
  <si>
    <t>Coste mes item</t>
  </si>
  <si>
    <t>Networker</t>
  </si>
  <si>
    <t>Duración del contrato:</t>
  </si>
  <si>
    <t>Desde</t>
  </si>
  <si>
    <t>Coste</t>
  </si>
  <si>
    <t>Meses del ítem en el periodo</t>
  </si>
  <si>
    <t>Período previsto</t>
  </si>
  <si>
    <t>IVA</t>
  </si>
  <si>
    <t>Software</t>
  </si>
  <si>
    <t>Total presupuesto</t>
  </si>
  <si>
    <t>Gastos generales</t>
  </si>
  <si>
    <t>Beneficio industrial</t>
  </si>
  <si>
    <t>BBDD</t>
  </si>
  <si>
    <r>
      <t xml:space="preserve">Se deben rellenar </t>
    </r>
    <r>
      <rPr>
        <b/>
        <sz val="10"/>
        <rFont val="Arial"/>
        <family val="2"/>
      </rPr>
      <t>todas</t>
    </r>
    <r>
      <rPr>
        <sz val="10"/>
        <rFont val="Arial"/>
        <family val="2"/>
      </rPr>
      <t xml:space="preserve"> las celdas marcadas en verde</t>
    </r>
  </si>
  <si>
    <t>Fecha de inicio en el contrato</t>
  </si>
  <si>
    <t>al</t>
  </si>
  <si>
    <t>CSI</t>
  </si>
  <si>
    <t>Oracle Database Enterprise Edition - Named User Plus Perpetual</t>
  </si>
  <si>
    <t>Oracle Database Enterprise Edition - Processor Perpetual</t>
  </si>
  <si>
    <t>Provisioning and Patch Automation Pack - Named User Plus Perpetual</t>
  </si>
  <si>
    <t>Oracle Diagnostics Pack - Named User Plus Perpetual</t>
  </si>
  <si>
    <t>Oracle Diagnostics Pack - Processor Perpetual</t>
  </si>
  <si>
    <t>Oracle Tuning Pack - Named User Plus Perpetual</t>
  </si>
  <si>
    <t>Oracle Tuning Pack - Processor Perpetual</t>
  </si>
  <si>
    <t>Provisioning and Patch Automation Pack -  Named User Plus Perpetual</t>
  </si>
  <si>
    <t>Oracle Advanced Compression - Processor Perpetual</t>
  </si>
  <si>
    <t>Oracle Partitioning - Processor Perpetual</t>
  </si>
  <si>
    <t>Oracle GoldenGate - Processor Perpetual</t>
  </si>
  <si>
    <t>Oracle Secure Global Desktop for Microsoft Windows, AS/400, Solaris, Unix and Mainframe - Named User Plus Perpetual</t>
  </si>
  <si>
    <t>Oracle Database Standard Edition - Named User Plus Perpetual</t>
  </si>
  <si>
    <t>Oracle Database Standard Edition - Processor Perpetual</t>
  </si>
  <si>
    <t>Oracle Real Application Clusters - Processor Perpetual</t>
  </si>
  <si>
    <t>Oracle Real Application Testing</t>
  </si>
  <si>
    <t>Oracle Database Standard Edition – Data Integrator and Application Adapter for Data Integration - Processor Perpetual</t>
  </si>
  <si>
    <t>Oracle Data Integrator Enterprise Edition - Processor Perpetual</t>
  </si>
  <si>
    <t>Oracle Partitioning - Named User Plus Perpetual</t>
  </si>
  <si>
    <t>Oracle Data Integrator Enterprise Edition – Named User Plus Perpetual</t>
  </si>
  <si>
    <t>Año 1</t>
  </si>
  <si>
    <t>Año 2</t>
  </si>
  <si>
    <t>Año 3</t>
  </si>
  <si>
    <t xml:space="preserve">24191360 </t>
  </si>
  <si>
    <t xml:space="preserve">Serán excluidas las ofertas que excedan del presupuesto de licitación (tanto sin IVA como con IVA), bien en su conjunto bien respecto del lote o lotes a los que la oferta se refiera.  </t>
  </si>
  <si>
    <t xml:space="preserve">Coste unitario mensual </t>
  </si>
  <si>
    <t>Total oferta sin IVA</t>
  </si>
  <si>
    <t>Total oferta con IVA</t>
  </si>
  <si>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</sst>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 _€_-;\-* #,##0.00\ _€_-;_-* &quot;-&quot;??\ _€_-;_-@_-"/>
    <numFmt numFmtId="164" formatCode="dd/mm/yyyy;@"/>
    <numFmt numFmtId="165" formatCode="0.000"/>
    <numFmt numFmtId="166" formatCode="#,##0.0000000"/>
    <numFmt numFmtId="167" formatCode="0.00000"/>
    <numFmt numFmtId="168" formatCode="#0.00&quot; meses&quot;"/>
  </numFmts>
  <fonts count="17" x14ac:knownFonts="1">
    <font>
      <sz val="10"/>
      <name val="Arial"/>
      <family val="2"/>
    </font>
    <font>
      <sz val="10"/>
      <name val="Arial"/>
      <family val="2"/>
    </font>
    <font>
      <sz val="12"/>
      <name val="Arial Narrow"/>
      <family val="2"/>
    </font>
    <font>
      <b/>
      <sz val="10"/>
      <name val="Arial"/>
      <family val="2"/>
    </font>
    <font>
      <b/>
      <sz val="12"/>
      <name val="Trebuchet MS"/>
      <family val="2"/>
    </font>
    <font>
      <sz val="10"/>
      <name val="Verdana"/>
      <family val="2"/>
    </font>
    <font>
      <b/>
      <sz val="10"/>
      <name val="Verdana"/>
      <family val="2"/>
    </font>
    <font>
      <b/>
      <sz val="14"/>
      <name val="Arial"/>
      <family val="2"/>
    </font>
    <font>
      <b/>
      <sz val="12"/>
      <name val="Arial"/>
      <family val="2"/>
    </font>
    <font>
      <b/>
      <sz val="11"/>
      <name val="Arial"/>
      <family val="2"/>
    </font>
    <font>
      <b/>
      <sz val="12"/>
      <color indexed="18"/>
      <name val="Arial"/>
      <family val="2"/>
    </font>
    <font>
      <sz val="10"/>
      <color indexed="10"/>
      <name val="Arial"/>
      <family val="2"/>
    </font>
    <font>
      <b/>
      <sz val="8"/>
      <color indexed="81"/>
      <name val="Tahoma"/>
      <family val="2"/>
    </font>
    <font>
      <sz val="8"/>
      <color indexed="81"/>
      <name val="Tahoma"/>
      <family val="2"/>
    </font>
    <font>
      <b/>
      <sz val="11"/>
      <color theme="0"/>
      <name val="Arial"/>
      <family val="2"/>
    </font>
    <font>
      <sz val="12"/>
      <name val="Arial"/>
      <family val="2"/>
    </font>
    <font>
      <sz val="11"/>
      <name val="Arial"/>
      <family val="2"/>
    </font>
  </fonts>
  <fills count="15">
    <fill>
      <patternFill patternType="none"/>
    </fill>
    <fill>
      <patternFill patternType="gray125"/>
    </fill>
    <fill>
      <patternFill patternType="solid">
        <fgColor indexed="22"/>
        <bgColor indexed="64"/>
      </patternFill>
    </fill>
    <fill>
      <patternFill patternType="solid">
        <fgColor indexed="22"/>
        <bgColor indexed="31"/>
      </patternFill>
    </fill>
    <fill>
      <patternFill patternType="solid">
        <fgColor indexed="31"/>
        <bgColor indexed="64"/>
      </patternFill>
    </fill>
    <fill>
      <patternFill patternType="solid">
        <fgColor theme="0" tint="-4.9989318521683403E-2"/>
        <bgColor indexed="64"/>
      </patternFill>
    </fill>
    <fill>
      <patternFill patternType="solid">
        <fgColor theme="1" tint="0.34998626667073579"/>
        <bgColor theme="4"/>
      </patternFill>
    </fill>
    <fill>
      <patternFill patternType="solid">
        <fgColor theme="3" tint="0.59999389629810485"/>
        <bgColor theme="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0" tint="-4.9989318521683403E-2"/>
        <bgColor theme="4"/>
      </patternFill>
    </fill>
  </fills>
  <borders count="1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theme="0" tint="-0.34998626667073579"/>
      </top>
      <bottom/>
      <diagonal/>
    </border>
    <border>
      <left style="thin">
        <color indexed="64"/>
      </left>
      <right/>
      <top style="thin">
        <color indexed="64"/>
      </top>
      <bottom style="thin">
        <color indexed="64"/>
      </bottom>
      <diagonal/>
    </border>
    <border>
      <left style="medium">
        <color indexed="64"/>
      </left>
      <right/>
      <top style="medium">
        <color indexed="64"/>
      </top>
      <bottom style="thin">
        <color theme="0" tint="-0.34998626667073579"/>
      </bottom>
      <diagonal/>
    </border>
    <border>
      <left/>
      <right style="medium">
        <color indexed="64"/>
      </right>
      <top style="medium">
        <color indexed="64"/>
      </top>
      <bottom style="thin">
        <color theme="0" tint="-0.34998626667073579"/>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theme="0" tint="-0.34998626667073579"/>
      </top>
      <bottom style="medium">
        <color indexed="64"/>
      </bottom>
      <diagonal/>
    </border>
    <border>
      <left/>
      <right style="medium">
        <color indexed="64"/>
      </right>
      <top style="thin">
        <color theme="0" tint="-0.34998626667073579"/>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s>
  <cellStyleXfs count="5">
    <xf numFmtId="0" fontId="0"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92">
    <xf numFmtId="0" fontId="0" fillId="0" borderId="0" xfId="0"/>
    <xf numFmtId="0" fontId="2" fillId="2" borderId="1" xfId="0" applyFont="1" applyFill="1" applyBorder="1" applyAlignment="1" applyProtection="1">
      <alignment vertical="center" wrapText="1"/>
    </xf>
    <xf numFmtId="0" fontId="0" fillId="0" borderId="0" xfId="0" applyProtection="1"/>
    <xf numFmtId="0" fontId="3" fillId="0" borderId="0" xfId="0" applyFont="1" applyProtection="1"/>
    <xf numFmtId="0" fontId="1" fillId="0" borderId="0" xfId="0" applyFont="1" applyBorder="1" applyProtection="1"/>
    <xf numFmtId="164" fontId="0" fillId="0" borderId="0" xfId="0" applyNumberFormat="1" applyBorder="1" applyProtection="1"/>
    <xf numFmtId="2" fontId="0" fillId="0" borderId="0" xfId="0" applyNumberFormat="1" applyFill="1" applyBorder="1" applyProtection="1"/>
    <xf numFmtId="4" fontId="0" fillId="0" borderId="0" xfId="0" applyNumberFormat="1" applyFill="1" applyBorder="1" applyProtection="1"/>
    <xf numFmtId="0" fontId="4" fillId="0" borderId="0" xfId="0" applyFont="1" applyProtection="1"/>
    <xf numFmtId="14" fontId="0" fillId="0" borderId="0" xfId="0" applyNumberFormat="1" applyProtection="1"/>
    <xf numFmtId="0" fontId="5" fillId="0" borderId="0" xfId="0" applyFont="1" applyProtection="1"/>
    <xf numFmtId="0" fontId="3" fillId="4" borderId="0" xfId="0" applyFont="1" applyFill="1" applyProtection="1"/>
    <xf numFmtId="2" fontId="0" fillId="0" borderId="0" xfId="0" applyNumberFormat="1" applyProtection="1"/>
    <xf numFmtId="4" fontId="0" fillId="0" borderId="0" xfId="0" applyNumberFormat="1" applyBorder="1" applyProtection="1"/>
    <xf numFmtId="0" fontId="6" fillId="4" borderId="0" xfId="0" applyFont="1" applyFill="1" applyProtection="1"/>
    <xf numFmtId="14" fontId="0" fillId="0" borderId="0" xfId="0" applyNumberFormat="1" applyFill="1" applyProtection="1"/>
    <xf numFmtId="0" fontId="0" fillId="0" borderId="0" xfId="0" applyFill="1" applyProtection="1"/>
    <xf numFmtId="164" fontId="0" fillId="0" borderId="0" xfId="0" applyNumberFormat="1" applyFill="1" applyBorder="1" applyProtection="1"/>
    <xf numFmtId="4" fontId="0" fillId="0" borderId="0" xfId="0" applyNumberFormat="1" applyProtection="1"/>
    <xf numFmtId="4" fontId="1" fillId="0" borderId="0" xfId="0" applyNumberFormat="1" applyFont="1" applyProtection="1"/>
    <xf numFmtId="4" fontId="0" fillId="0" borderId="0" xfId="0" applyNumberFormat="1" applyFill="1" applyProtection="1"/>
    <xf numFmtId="0" fontId="1" fillId="0" borderId="0" xfId="0" applyFont="1" applyFill="1" applyBorder="1" applyProtection="1"/>
    <xf numFmtId="4" fontId="3" fillId="0" borderId="0" xfId="0" applyNumberFormat="1" applyFont="1" applyFill="1" applyBorder="1" applyProtection="1"/>
    <xf numFmtId="0" fontId="0" fillId="0" borderId="0" xfId="0" applyFill="1" applyBorder="1" applyProtection="1"/>
    <xf numFmtId="0" fontId="3" fillId="0" borderId="0" xfId="0" applyFont="1" applyFill="1" applyBorder="1" applyProtection="1"/>
    <xf numFmtId="0" fontId="3" fillId="0" borderId="0" xfId="0" applyFont="1" applyFill="1" applyBorder="1" applyAlignment="1" applyProtection="1">
      <alignment vertical="center"/>
    </xf>
    <xf numFmtId="0" fontId="10" fillId="0" borderId="0" xfId="0" applyFont="1" applyBorder="1" applyProtection="1"/>
    <xf numFmtId="4" fontId="3" fillId="0" borderId="0" xfId="0" applyNumberFormat="1" applyFont="1" applyBorder="1" applyProtection="1"/>
    <xf numFmtId="0" fontId="3" fillId="0" borderId="0" xfId="0" applyFont="1" applyBorder="1" applyProtection="1"/>
    <xf numFmtId="0" fontId="10" fillId="0" borderId="0" xfId="0" applyFont="1" applyProtection="1"/>
    <xf numFmtId="4" fontId="3" fillId="0" borderId="3" xfId="0" applyNumberFormat="1" applyFont="1" applyBorder="1" applyProtection="1"/>
    <xf numFmtId="0" fontId="0" fillId="0" borderId="0" xfId="0" applyBorder="1" applyProtection="1"/>
    <xf numFmtId="0" fontId="8" fillId="2" borderId="0" xfId="0" applyFont="1" applyFill="1" applyBorder="1" applyAlignment="1" applyProtection="1">
      <alignment horizontal="justify" vertical="center"/>
    </xf>
    <xf numFmtId="4" fontId="0" fillId="8" borderId="3" xfId="0" applyNumberFormat="1" applyFill="1" applyBorder="1" applyProtection="1"/>
    <xf numFmtId="2" fontId="0" fillId="8" borderId="8" xfId="0" applyNumberFormat="1" applyFill="1" applyBorder="1" applyProtection="1"/>
    <xf numFmtId="4" fontId="0" fillId="8" borderId="9" xfId="0" applyNumberFormat="1" applyFill="1" applyBorder="1" applyProtection="1"/>
    <xf numFmtId="0" fontId="1" fillId="9" borderId="2" xfId="0" applyFont="1" applyFill="1" applyBorder="1" applyProtection="1"/>
    <xf numFmtId="2" fontId="0" fillId="8" borderId="13" xfId="0" applyNumberFormat="1" applyFill="1" applyBorder="1" applyProtection="1"/>
    <xf numFmtId="166" fontId="0" fillId="0" borderId="0" xfId="0" applyNumberFormat="1" applyProtection="1"/>
    <xf numFmtId="165" fontId="0" fillId="0" borderId="0" xfId="0" applyNumberFormat="1" applyProtection="1"/>
    <xf numFmtId="14" fontId="11" fillId="0" borderId="0" xfId="0" applyNumberFormat="1" applyFont="1" applyFill="1" applyProtection="1"/>
    <xf numFmtId="44" fontId="9" fillId="8" borderId="14" xfId="2" applyFont="1" applyFill="1" applyBorder="1" applyAlignment="1" applyProtection="1"/>
    <xf numFmtId="44" fontId="9" fillId="8" borderId="15" xfId="2" applyFont="1" applyFill="1" applyBorder="1" applyAlignment="1" applyProtection="1"/>
    <xf numFmtId="2" fontId="0" fillId="8" borderId="16" xfId="0" applyNumberFormat="1" applyFill="1" applyBorder="1" applyProtection="1"/>
    <xf numFmtId="4" fontId="0" fillId="8" borderId="17" xfId="0" applyNumberFormat="1" applyFill="1" applyBorder="1" applyProtection="1"/>
    <xf numFmtId="44" fontId="9" fillId="12" borderId="14" xfId="2" applyFont="1" applyFill="1" applyBorder="1" applyAlignment="1" applyProtection="1"/>
    <xf numFmtId="44" fontId="9" fillId="13" borderId="14" xfId="2" applyFont="1" applyFill="1" applyBorder="1" applyAlignment="1" applyProtection="1"/>
    <xf numFmtId="0" fontId="0" fillId="8" borderId="18" xfId="0" applyFill="1" applyBorder="1" applyProtection="1"/>
    <xf numFmtId="44" fontId="9" fillId="8" borderId="18" xfId="2" applyFont="1" applyFill="1" applyBorder="1" applyAlignment="1" applyProtection="1"/>
    <xf numFmtId="44" fontId="9" fillId="12" borderId="15" xfId="2" applyFont="1" applyFill="1" applyBorder="1" applyAlignment="1" applyProtection="1"/>
    <xf numFmtId="0" fontId="0" fillId="12" borderId="18" xfId="0" applyFill="1" applyBorder="1" applyProtection="1"/>
    <xf numFmtId="44" fontId="9" fillId="12" borderId="18" xfId="2" applyFont="1" applyFill="1" applyBorder="1" applyAlignment="1" applyProtection="1"/>
    <xf numFmtId="44" fontId="9" fillId="13" borderId="15" xfId="2" applyFont="1" applyFill="1" applyBorder="1" applyAlignment="1" applyProtection="1"/>
    <xf numFmtId="0" fontId="0" fillId="13" borderId="18" xfId="0" applyFill="1" applyBorder="1" applyProtection="1"/>
    <xf numFmtId="44" fontId="9" fillId="13" borderId="18" xfId="2" applyFont="1" applyFill="1" applyBorder="1" applyAlignment="1" applyProtection="1"/>
    <xf numFmtId="0" fontId="0" fillId="11" borderId="0" xfId="0" applyFill="1" applyAlignment="1" applyProtection="1">
      <alignment wrapText="1"/>
    </xf>
    <xf numFmtId="0" fontId="0" fillId="10" borderId="18" xfId="0" applyFill="1" applyBorder="1" applyProtection="1"/>
    <xf numFmtId="44" fontId="9" fillId="10" borderId="18" xfId="2" applyFont="1" applyFill="1" applyBorder="1" applyAlignment="1" applyProtection="1"/>
    <xf numFmtId="9" fontId="9" fillId="10" borderId="12" xfId="3" applyFont="1" applyFill="1" applyBorder="1" applyAlignment="1" applyProtection="1"/>
    <xf numFmtId="44" fontId="9" fillId="10" borderId="14" xfId="2" applyFont="1" applyFill="1" applyBorder="1" applyAlignment="1" applyProtection="1"/>
    <xf numFmtId="44" fontId="16" fillId="10" borderId="15" xfId="2" applyFont="1" applyFill="1" applyBorder="1" applyAlignment="1" applyProtection="1"/>
    <xf numFmtId="44" fontId="9" fillId="10" borderId="12" xfId="2" applyFont="1" applyFill="1" applyBorder="1" applyAlignment="1" applyProtection="1"/>
    <xf numFmtId="44" fontId="9" fillId="12" borderId="12" xfId="2" applyFont="1" applyFill="1" applyBorder="1" applyAlignment="1" applyProtection="1"/>
    <xf numFmtId="0" fontId="14" fillId="6" borderId="4" xfId="0" applyFont="1" applyFill="1" applyBorder="1" applyAlignment="1" applyProtection="1">
      <alignment horizontal="left" vertical="center" wrapText="1" indent="1"/>
    </xf>
    <xf numFmtId="0" fontId="14" fillId="6" borderId="4" xfId="0" applyFont="1" applyFill="1" applyBorder="1" applyAlignment="1" applyProtection="1">
      <alignment horizontal="center" vertical="center" wrapText="1"/>
    </xf>
    <xf numFmtId="0" fontId="9" fillId="7" borderId="10" xfId="0" applyFont="1" applyFill="1" applyBorder="1" applyAlignment="1" applyProtection="1">
      <alignment horizontal="center" vertical="center" wrapText="1"/>
    </xf>
    <xf numFmtId="0" fontId="9" fillId="7" borderId="11" xfId="0" applyFont="1" applyFill="1" applyBorder="1" applyAlignment="1" applyProtection="1">
      <alignment horizontal="center" vertical="center" wrapText="1"/>
    </xf>
    <xf numFmtId="4" fontId="0" fillId="9" borderId="5" xfId="0" applyNumberFormat="1" applyFill="1" applyBorder="1" applyProtection="1"/>
    <xf numFmtId="0" fontId="7" fillId="3" borderId="0" xfId="0" applyFont="1" applyFill="1" applyBorder="1" applyAlignment="1" applyProtection="1">
      <alignment horizontal="left" vertical="center"/>
    </xf>
    <xf numFmtId="0" fontId="9" fillId="3" borderId="0" xfId="0" applyFont="1" applyFill="1" applyBorder="1" applyAlignment="1" applyProtection="1">
      <alignment horizontal="right" vertical="center"/>
    </xf>
    <xf numFmtId="14" fontId="15" fillId="3" borderId="0" xfId="0" applyNumberFormat="1" applyFont="1" applyFill="1" applyBorder="1" applyAlignment="1" applyProtection="1">
      <alignment horizontal="right" vertical="center"/>
    </xf>
    <xf numFmtId="4" fontId="0" fillId="11" borderId="2" xfId="0" applyNumberFormat="1" applyFill="1" applyBorder="1" applyProtection="1">
      <protection locked="0"/>
    </xf>
    <xf numFmtId="9" fontId="9" fillId="11" borderId="12" xfId="3" applyFont="1" applyFill="1" applyBorder="1" applyAlignment="1" applyProtection="1">
      <protection locked="0"/>
    </xf>
    <xf numFmtId="49" fontId="5" fillId="0" borderId="0" xfId="0" applyNumberFormat="1" applyFont="1" applyProtection="1"/>
    <xf numFmtId="2" fontId="1" fillId="9" borderId="2" xfId="0" applyNumberFormat="1" applyFont="1" applyFill="1" applyBorder="1" applyProtection="1"/>
    <xf numFmtId="0" fontId="9" fillId="14" borderId="10" xfId="0" applyFont="1" applyFill="1" applyBorder="1" applyAlignment="1" applyProtection="1">
      <alignment horizontal="center" vertical="center" wrapText="1"/>
    </xf>
    <xf numFmtId="0" fontId="9" fillId="14" borderId="11" xfId="0" applyFont="1" applyFill="1" applyBorder="1" applyAlignment="1" applyProtection="1">
      <alignment horizontal="center" vertical="center" wrapText="1"/>
    </xf>
    <xf numFmtId="2" fontId="0" fillId="5" borderId="16" xfId="0" applyNumberFormat="1" applyFill="1" applyBorder="1" applyProtection="1"/>
    <xf numFmtId="4" fontId="0" fillId="5" borderId="17" xfId="0" applyNumberFormat="1" applyFill="1" applyBorder="1" applyProtection="1"/>
    <xf numFmtId="2" fontId="0" fillId="5" borderId="13" xfId="0" applyNumberFormat="1" applyFill="1" applyBorder="1" applyProtection="1"/>
    <xf numFmtId="4" fontId="0" fillId="5" borderId="3" xfId="0" applyNumberFormat="1" applyFill="1" applyBorder="1" applyProtection="1"/>
    <xf numFmtId="2" fontId="0" fillId="5" borderId="8" xfId="0" applyNumberFormat="1" applyFill="1" applyBorder="1" applyProtection="1"/>
    <xf numFmtId="4" fontId="0" fillId="5" borderId="9" xfId="0" applyNumberFormat="1" applyFill="1" applyBorder="1" applyProtection="1"/>
    <xf numFmtId="167" fontId="0" fillId="0" borderId="0" xfId="0" applyNumberFormat="1" applyProtection="1"/>
    <xf numFmtId="44" fontId="9" fillId="8" borderId="12" xfId="2" applyFont="1" applyFill="1" applyBorder="1" applyAlignment="1" applyProtection="1"/>
    <xf numFmtId="43" fontId="0" fillId="0" borderId="0" xfId="4" applyFont="1" applyProtection="1"/>
    <xf numFmtId="168" fontId="3" fillId="3" borderId="0" xfId="0" applyNumberFormat="1" applyFont="1" applyFill="1" applyBorder="1" applyAlignment="1" applyProtection="1">
      <alignment vertical="center"/>
    </xf>
    <xf numFmtId="0" fontId="3" fillId="11" borderId="0" xfId="0" applyFont="1" applyFill="1" applyAlignment="1" applyProtection="1">
      <alignment wrapText="1"/>
    </xf>
    <xf numFmtId="0" fontId="9" fillId="7" borderId="6" xfId="0" applyFont="1" applyFill="1" applyBorder="1" applyAlignment="1" applyProtection="1">
      <alignment horizontal="center" vertical="center" wrapText="1"/>
    </xf>
    <xf numFmtId="0" fontId="9" fillId="7" borderId="7" xfId="0" applyFont="1" applyFill="1" applyBorder="1" applyAlignment="1" applyProtection="1">
      <alignment horizontal="center" vertical="center" wrapText="1"/>
    </xf>
    <xf numFmtId="0" fontId="9" fillId="14" borderId="6" xfId="0" applyFont="1" applyFill="1" applyBorder="1" applyAlignment="1" applyProtection="1">
      <alignment horizontal="center" vertical="center" wrapText="1"/>
    </xf>
    <xf numFmtId="0" fontId="9" fillId="14" borderId="7" xfId="0" applyFont="1" applyFill="1" applyBorder="1" applyAlignment="1" applyProtection="1">
      <alignment horizontal="center" vertical="center" wrapText="1"/>
    </xf>
  </cellXfs>
  <cellStyles count="5">
    <cellStyle name="Millares" xfId="4" builtinId="3"/>
    <cellStyle name="Moneda" xfId="2" builtinId="4"/>
    <cellStyle name="Normal" xfId="0" builtinId="0"/>
    <cellStyle name="Normal 2" xfId="1" xr:uid="{00000000-0005-0000-0000-000001000000}"/>
    <cellStyle name="Porcentaje" xfId="3" builtinId="5"/>
  </cellStyles>
  <dxfs count="0"/>
  <tableStyles count="0" defaultTableStyle="TableStyleMedium2" defaultPivotStyle="PivotStyleLight16"/>
  <colors>
    <mruColors>
      <color rgb="FFFFE2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Alberto">
      <a:dk1>
        <a:sysClr val="windowText" lastClr="000000"/>
      </a:dk1>
      <a:lt1>
        <a:sysClr val="window" lastClr="FFFFFF"/>
      </a:lt1>
      <a:dk2>
        <a:srgbClr val="1F497D"/>
      </a:dk2>
      <a:lt2>
        <a:srgbClr val="EEECE1"/>
      </a:lt2>
      <a:accent1>
        <a:srgbClr val="E15B64"/>
      </a:accent1>
      <a:accent2>
        <a:srgbClr val="F27F62"/>
      </a:accent2>
      <a:accent3>
        <a:srgbClr val="FBB36B"/>
      </a:accent3>
      <a:accent4>
        <a:srgbClr val="ABBC85"/>
      </a:accent4>
      <a:accent5>
        <a:srgbClr val="849B89"/>
      </a:accent5>
      <a:accent6>
        <a:srgbClr val="849BC8"/>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EN113"/>
  <sheetViews>
    <sheetView tabSelected="1" zoomScale="70" zoomScaleNormal="70" workbookViewId="0">
      <pane xSplit="5" ySplit="2" topLeftCell="F39" activePane="bottomRight" state="frozen"/>
      <selection activeCell="B1" sqref="B1"/>
      <selection pane="topRight" activeCell="E1" sqref="E1"/>
      <selection pane="bottomLeft" activeCell="B3" sqref="B3"/>
      <selection pane="bottomRight" activeCell="J57" sqref="J57"/>
    </sheetView>
  </sheetViews>
  <sheetFormatPr baseColWidth="10" defaultColWidth="11.44140625" defaultRowHeight="13.2" x14ac:dyDescent="0.25"/>
  <cols>
    <col min="1" max="1" width="11" style="2" hidden="1" customWidth="1"/>
    <col min="2" max="2" width="9" style="2" customWidth="1"/>
    <col min="3" max="3" width="9.109375" style="2" customWidth="1"/>
    <col min="4" max="4" width="14.44140625" style="2" bestFit="1" customWidth="1"/>
    <col min="5" max="5" width="108.21875" style="2" bestFit="1" customWidth="1"/>
    <col min="6" max="6" width="21.77734375" style="2" customWidth="1"/>
    <col min="7" max="7" width="14.77734375" style="2" customWidth="1"/>
    <col min="8" max="8" width="15.6640625" style="2" customWidth="1"/>
    <col min="9" max="9" width="14.109375" style="2" customWidth="1"/>
    <col min="10" max="10" width="13.33203125" style="2" customWidth="1"/>
    <col min="11" max="11" width="17.109375" style="2" customWidth="1"/>
    <col min="12" max="12" width="13.33203125" style="2" customWidth="1"/>
    <col min="13" max="13" width="17.77734375" style="2" customWidth="1"/>
    <col min="14" max="14" width="13.33203125" style="2" customWidth="1"/>
    <col min="15" max="15" width="17.77734375" style="2" customWidth="1"/>
    <col min="16" max="16" width="13.33203125" style="2" customWidth="1"/>
    <col min="17" max="17" width="17.77734375" style="2" customWidth="1"/>
    <col min="18" max="16384" width="11.44140625" style="2"/>
  </cols>
  <sheetData>
    <row r="1" spans="1:19" ht="28.95" customHeight="1" x14ac:dyDescent="0.25">
      <c r="J1" s="88" t="s">
        <v>9</v>
      </c>
      <c r="K1" s="89"/>
      <c r="L1" s="90" t="s">
        <v>40</v>
      </c>
      <c r="M1" s="91"/>
      <c r="N1" s="90" t="s">
        <v>41</v>
      </c>
      <c r="O1" s="91"/>
      <c r="P1" s="90" t="s">
        <v>42</v>
      </c>
      <c r="Q1" s="91"/>
    </row>
    <row r="2" spans="1:19" ht="42" thickBot="1" x14ac:dyDescent="0.3">
      <c r="A2" s="1" t="s">
        <v>0</v>
      </c>
      <c r="D2" s="63" t="s">
        <v>19</v>
      </c>
      <c r="E2" s="63" t="s">
        <v>1</v>
      </c>
      <c r="F2" s="63" t="s">
        <v>17</v>
      </c>
      <c r="G2" s="64" t="s">
        <v>2</v>
      </c>
      <c r="H2" s="64" t="s">
        <v>45</v>
      </c>
      <c r="I2" s="64" t="s">
        <v>3</v>
      </c>
      <c r="J2" s="65" t="s">
        <v>8</v>
      </c>
      <c r="K2" s="66" t="s">
        <v>7</v>
      </c>
      <c r="L2" s="75" t="s">
        <v>8</v>
      </c>
      <c r="M2" s="76" t="s">
        <v>7</v>
      </c>
      <c r="N2" s="75" t="s">
        <v>8</v>
      </c>
      <c r="O2" s="76" t="s">
        <v>7</v>
      </c>
      <c r="P2" s="75" t="s">
        <v>8</v>
      </c>
      <c r="Q2" s="76" t="s">
        <v>7</v>
      </c>
    </row>
    <row r="3" spans="1:19" ht="12.75" customHeight="1" x14ac:dyDescent="0.25">
      <c r="G3" s="3"/>
      <c r="H3" s="4"/>
      <c r="I3" s="4"/>
      <c r="J3" s="7"/>
      <c r="K3" s="7"/>
    </row>
    <row r="4" spans="1:19" x14ac:dyDescent="0.25">
      <c r="B4" s="10"/>
      <c r="C4" s="10"/>
      <c r="D4" s="10"/>
      <c r="G4" s="12"/>
      <c r="H4" s="12"/>
      <c r="I4" s="12"/>
      <c r="J4" s="12"/>
      <c r="K4" s="12"/>
      <c r="L4" s="12"/>
      <c r="N4" s="12"/>
      <c r="P4" s="12"/>
    </row>
    <row r="5" spans="1:19" ht="16.2" x14ac:dyDescent="0.35">
      <c r="B5" s="8" t="s">
        <v>11</v>
      </c>
      <c r="C5" s="10"/>
      <c r="D5" s="10"/>
      <c r="G5" s="12"/>
      <c r="H5" s="12"/>
      <c r="I5" s="12"/>
      <c r="J5" s="12"/>
      <c r="K5" s="12"/>
      <c r="L5" s="12"/>
      <c r="N5" s="12"/>
      <c r="P5" s="12"/>
    </row>
    <row r="6" spans="1:19" ht="13.8" thickBot="1" x14ac:dyDescent="0.3">
      <c r="A6" s="2" t="s">
        <v>4</v>
      </c>
      <c r="C6" s="14" t="s">
        <v>15</v>
      </c>
      <c r="D6" s="14"/>
      <c r="E6" s="11"/>
      <c r="F6" s="11"/>
      <c r="G6" s="12"/>
      <c r="H6" s="12"/>
      <c r="I6" s="12"/>
      <c r="J6" s="12"/>
      <c r="K6" s="12"/>
      <c r="L6" s="12"/>
      <c r="N6" s="12"/>
      <c r="P6" s="12"/>
    </row>
    <row r="7" spans="1:19" x14ac:dyDescent="0.25">
      <c r="C7" s="10"/>
      <c r="D7" s="73">
        <v>14824385</v>
      </c>
      <c r="E7" s="2" t="s">
        <v>20</v>
      </c>
      <c r="F7" s="9">
        <v>45017</v>
      </c>
      <c r="G7" s="36">
        <v>24</v>
      </c>
      <c r="H7" s="71"/>
      <c r="I7" s="67">
        <f t="shared" ref="I7" si="0">+H7*G7</f>
        <v>0</v>
      </c>
      <c r="J7" s="43">
        <f t="shared" ref="J7:J52" si="1">IF($F7="",J$65,IF($F7&lt;$G$65,J$65,IF($F7&gt;$I$65,0,      TRUNC(DAYS360($F7,$I$65)/30) + (1-(DAY($F7-1)/DAY(EOMONTH($F7-1,0)))) * 30 / DAY(EOMONTH($F7-1,0))      )))</f>
        <v>36</v>
      </c>
      <c r="K7" s="44">
        <f t="shared" ref="K7" si="2">+J7*I7</f>
        <v>0</v>
      </c>
      <c r="L7" s="77">
        <f>J7-24</f>
        <v>12</v>
      </c>
      <c r="M7" s="78">
        <f>+L7*I7</f>
        <v>0</v>
      </c>
      <c r="N7" s="77">
        <v>12</v>
      </c>
      <c r="O7" s="78">
        <f>+N7*I7</f>
        <v>0</v>
      </c>
      <c r="P7" s="77">
        <v>12</v>
      </c>
      <c r="Q7" s="78">
        <f>+P7*I7</f>
        <v>0</v>
      </c>
      <c r="S7" s="83"/>
    </row>
    <row r="8" spans="1:19" x14ac:dyDescent="0.25">
      <c r="C8" s="10"/>
      <c r="D8" s="73">
        <v>15597169</v>
      </c>
      <c r="E8" s="2" t="s">
        <v>20</v>
      </c>
      <c r="F8" s="9">
        <v>45017</v>
      </c>
      <c r="G8" s="36">
        <v>25</v>
      </c>
      <c r="H8" s="71"/>
      <c r="I8" s="67">
        <f t="shared" ref="I8:I52" si="3">+H8*G8</f>
        <v>0</v>
      </c>
      <c r="J8" s="37">
        <f t="shared" si="1"/>
        <v>36</v>
      </c>
      <c r="K8" s="33">
        <f t="shared" ref="K8:K52" si="4">+J8*I8</f>
        <v>0</v>
      </c>
      <c r="L8" s="79">
        <f t="shared" ref="L8:L52" si="5">J8-24</f>
        <v>12</v>
      </c>
      <c r="M8" s="80">
        <f t="shared" ref="M8:M52" si="6">+L8*I8</f>
        <v>0</v>
      </c>
      <c r="N8" s="79">
        <v>12</v>
      </c>
      <c r="O8" s="80">
        <f t="shared" ref="O8:O52" si="7">+N8*I8</f>
        <v>0</v>
      </c>
      <c r="P8" s="79">
        <v>12</v>
      </c>
      <c r="Q8" s="80">
        <f t="shared" ref="Q8:Q52" si="8">+P8*I8</f>
        <v>0</v>
      </c>
      <c r="S8" s="83"/>
    </row>
    <row r="9" spans="1:19" x14ac:dyDescent="0.25">
      <c r="C9" s="10"/>
      <c r="D9" s="73">
        <v>15597169</v>
      </c>
      <c r="E9" s="2" t="s">
        <v>21</v>
      </c>
      <c r="F9" s="9">
        <v>45017</v>
      </c>
      <c r="G9" s="36">
        <v>3</v>
      </c>
      <c r="H9" s="71"/>
      <c r="I9" s="67">
        <f t="shared" si="3"/>
        <v>0</v>
      </c>
      <c r="J9" s="37">
        <f t="shared" si="1"/>
        <v>36</v>
      </c>
      <c r="K9" s="33">
        <f t="shared" si="4"/>
        <v>0</v>
      </c>
      <c r="L9" s="79">
        <f t="shared" si="5"/>
        <v>12</v>
      </c>
      <c r="M9" s="80">
        <f t="shared" si="6"/>
        <v>0</v>
      </c>
      <c r="N9" s="79">
        <v>12</v>
      </c>
      <c r="O9" s="80">
        <f t="shared" si="7"/>
        <v>0</v>
      </c>
      <c r="P9" s="79">
        <v>12</v>
      </c>
      <c r="Q9" s="80">
        <f t="shared" si="8"/>
        <v>0</v>
      </c>
      <c r="S9" s="83"/>
    </row>
    <row r="10" spans="1:19" x14ac:dyDescent="0.25">
      <c r="C10" s="10"/>
      <c r="D10" s="73">
        <v>15682057</v>
      </c>
      <c r="E10" s="2" t="s">
        <v>22</v>
      </c>
      <c r="F10" s="9">
        <v>45017</v>
      </c>
      <c r="G10" s="36">
        <v>150</v>
      </c>
      <c r="H10" s="71"/>
      <c r="I10" s="67">
        <f t="shared" si="3"/>
        <v>0</v>
      </c>
      <c r="J10" s="37">
        <f t="shared" si="1"/>
        <v>36</v>
      </c>
      <c r="K10" s="33">
        <f t="shared" si="4"/>
        <v>0</v>
      </c>
      <c r="L10" s="79">
        <f t="shared" si="5"/>
        <v>12</v>
      </c>
      <c r="M10" s="80">
        <f t="shared" si="6"/>
        <v>0</v>
      </c>
      <c r="N10" s="79">
        <v>12</v>
      </c>
      <c r="O10" s="80">
        <f t="shared" si="7"/>
        <v>0</v>
      </c>
      <c r="P10" s="79">
        <v>12</v>
      </c>
      <c r="Q10" s="80">
        <f t="shared" si="8"/>
        <v>0</v>
      </c>
      <c r="S10" s="83"/>
    </row>
    <row r="11" spans="1:19" x14ac:dyDescent="0.25">
      <c r="C11" s="10"/>
      <c r="D11" s="73">
        <v>15704996</v>
      </c>
      <c r="E11" s="2" t="s">
        <v>21</v>
      </c>
      <c r="F11" s="9">
        <v>45017</v>
      </c>
      <c r="G11" s="36">
        <v>2</v>
      </c>
      <c r="H11" s="71"/>
      <c r="I11" s="67">
        <f t="shared" si="3"/>
        <v>0</v>
      </c>
      <c r="J11" s="37">
        <f t="shared" si="1"/>
        <v>36</v>
      </c>
      <c r="K11" s="33">
        <f t="shared" si="4"/>
        <v>0</v>
      </c>
      <c r="L11" s="79">
        <f t="shared" si="5"/>
        <v>12</v>
      </c>
      <c r="M11" s="80">
        <f t="shared" si="6"/>
        <v>0</v>
      </c>
      <c r="N11" s="79">
        <v>12</v>
      </c>
      <c r="O11" s="80">
        <f t="shared" si="7"/>
        <v>0</v>
      </c>
      <c r="P11" s="79">
        <v>12</v>
      </c>
      <c r="Q11" s="80">
        <f t="shared" si="8"/>
        <v>0</v>
      </c>
      <c r="S11" s="83"/>
    </row>
    <row r="12" spans="1:19" x14ac:dyDescent="0.25">
      <c r="C12" s="10"/>
      <c r="D12" s="73">
        <v>15704996</v>
      </c>
      <c r="E12" s="2" t="s">
        <v>23</v>
      </c>
      <c r="F12" s="9">
        <v>45017</v>
      </c>
      <c r="G12" s="36">
        <v>21</v>
      </c>
      <c r="H12" s="71"/>
      <c r="I12" s="67">
        <f t="shared" si="3"/>
        <v>0</v>
      </c>
      <c r="J12" s="37">
        <f t="shared" si="1"/>
        <v>36</v>
      </c>
      <c r="K12" s="33">
        <f t="shared" si="4"/>
        <v>0</v>
      </c>
      <c r="L12" s="79">
        <f t="shared" si="5"/>
        <v>12</v>
      </c>
      <c r="M12" s="80">
        <f t="shared" si="6"/>
        <v>0</v>
      </c>
      <c r="N12" s="79">
        <v>12</v>
      </c>
      <c r="O12" s="80">
        <f t="shared" si="7"/>
        <v>0</v>
      </c>
      <c r="P12" s="79">
        <v>12</v>
      </c>
      <c r="Q12" s="80">
        <f t="shared" si="8"/>
        <v>0</v>
      </c>
      <c r="S12" s="83"/>
    </row>
    <row r="13" spans="1:19" x14ac:dyDescent="0.25">
      <c r="C13" s="10"/>
      <c r="D13" s="73">
        <v>15704996</v>
      </c>
      <c r="E13" s="2" t="s">
        <v>24</v>
      </c>
      <c r="F13" s="9">
        <v>45017</v>
      </c>
      <c r="G13" s="36">
        <v>9</v>
      </c>
      <c r="H13" s="71"/>
      <c r="I13" s="67">
        <f t="shared" si="3"/>
        <v>0</v>
      </c>
      <c r="J13" s="37">
        <f t="shared" si="1"/>
        <v>36</v>
      </c>
      <c r="K13" s="33">
        <f t="shared" si="4"/>
        <v>0</v>
      </c>
      <c r="L13" s="79">
        <f t="shared" si="5"/>
        <v>12</v>
      </c>
      <c r="M13" s="80">
        <f t="shared" si="6"/>
        <v>0</v>
      </c>
      <c r="N13" s="79">
        <v>12</v>
      </c>
      <c r="O13" s="80">
        <f t="shared" si="7"/>
        <v>0</v>
      </c>
      <c r="P13" s="79">
        <v>12</v>
      </c>
      <c r="Q13" s="80">
        <f t="shared" si="8"/>
        <v>0</v>
      </c>
      <c r="S13" s="83"/>
    </row>
    <row r="14" spans="1:19" x14ac:dyDescent="0.25">
      <c r="C14" s="10"/>
      <c r="D14" s="73">
        <v>15704996</v>
      </c>
      <c r="E14" s="2" t="s">
        <v>25</v>
      </c>
      <c r="F14" s="9">
        <v>45017</v>
      </c>
      <c r="G14" s="36">
        <v>21</v>
      </c>
      <c r="H14" s="71"/>
      <c r="I14" s="67">
        <f t="shared" si="3"/>
        <v>0</v>
      </c>
      <c r="J14" s="37">
        <f t="shared" si="1"/>
        <v>36</v>
      </c>
      <c r="K14" s="33">
        <f t="shared" si="4"/>
        <v>0</v>
      </c>
      <c r="L14" s="79">
        <f t="shared" si="5"/>
        <v>12</v>
      </c>
      <c r="M14" s="80">
        <f t="shared" si="6"/>
        <v>0</v>
      </c>
      <c r="N14" s="79">
        <v>12</v>
      </c>
      <c r="O14" s="80">
        <f t="shared" si="7"/>
        <v>0</v>
      </c>
      <c r="P14" s="79">
        <v>12</v>
      </c>
      <c r="Q14" s="80">
        <f t="shared" si="8"/>
        <v>0</v>
      </c>
      <c r="S14" s="83"/>
    </row>
    <row r="15" spans="1:19" x14ac:dyDescent="0.25">
      <c r="C15" s="10"/>
      <c r="D15" s="73">
        <v>15704996</v>
      </c>
      <c r="E15" s="2" t="s">
        <v>26</v>
      </c>
      <c r="F15" s="9">
        <v>45017</v>
      </c>
      <c r="G15" s="36">
        <v>9</v>
      </c>
      <c r="H15" s="71"/>
      <c r="I15" s="67">
        <f t="shared" si="3"/>
        <v>0</v>
      </c>
      <c r="J15" s="37">
        <f t="shared" si="1"/>
        <v>36</v>
      </c>
      <c r="K15" s="33">
        <f t="shared" si="4"/>
        <v>0</v>
      </c>
      <c r="L15" s="79">
        <f t="shared" si="5"/>
        <v>12</v>
      </c>
      <c r="M15" s="80">
        <f t="shared" si="6"/>
        <v>0</v>
      </c>
      <c r="N15" s="79">
        <v>12</v>
      </c>
      <c r="O15" s="80">
        <f t="shared" si="7"/>
        <v>0</v>
      </c>
      <c r="P15" s="79">
        <v>12</v>
      </c>
      <c r="Q15" s="80">
        <f t="shared" si="8"/>
        <v>0</v>
      </c>
      <c r="S15" s="83"/>
    </row>
    <row r="16" spans="1:19" x14ac:dyDescent="0.25">
      <c r="C16" s="10"/>
      <c r="D16" s="73">
        <v>16119466</v>
      </c>
      <c r="E16" s="2" t="s">
        <v>27</v>
      </c>
      <c r="F16" s="9">
        <v>45017</v>
      </c>
      <c r="G16" s="36">
        <v>150</v>
      </c>
      <c r="H16" s="71"/>
      <c r="I16" s="67">
        <f t="shared" si="3"/>
        <v>0</v>
      </c>
      <c r="J16" s="37">
        <f t="shared" si="1"/>
        <v>36</v>
      </c>
      <c r="K16" s="33">
        <f t="shared" si="4"/>
        <v>0</v>
      </c>
      <c r="L16" s="79">
        <f t="shared" si="5"/>
        <v>12</v>
      </c>
      <c r="M16" s="80">
        <f t="shared" si="6"/>
        <v>0</v>
      </c>
      <c r="N16" s="79">
        <v>12</v>
      </c>
      <c r="O16" s="80">
        <f t="shared" si="7"/>
        <v>0</v>
      </c>
      <c r="P16" s="79">
        <v>12</v>
      </c>
      <c r="Q16" s="80">
        <f t="shared" si="8"/>
        <v>0</v>
      </c>
      <c r="S16" s="83"/>
    </row>
    <row r="17" spans="3:19" x14ac:dyDescent="0.25">
      <c r="C17" s="10"/>
      <c r="D17" s="73">
        <v>17654107</v>
      </c>
      <c r="E17" s="2" t="s">
        <v>24</v>
      </c>
      <c r="F17" s="9">
        <v>45017</v>
      </c>
      <c r="G17" s="36">
        <v>6</v>
      </c>
      <c r="H17" s="71"/>
      <c r="I17" s="67">
        <f t="shared" ref="I17:I18" si="9">+H17*G17</f>
        <v>0</v>
      </c>
      <c r="J17" s="37">
        <f t="shared" si="1"/>
        <v>36</v>
      </c>
      <c r="K17" s="33">
        <f t="shared" ref="K17:K18" si="10">+J17*I17</f>
        <v>0</v>
      </c>
      <c r="L17" s="79">
        <f t="shared" si="5"/>
        <v>12</v>
      </c>
      <c r="M17" s="80">
        <f t="shared" si="6"/>
        <v>0</v>
      </c>
      <c r="N17" s="79">
        <v>12</v>
      </c>
      <c r="O17" s="80">
        <f t="shared" si="7"/>
        <v>0</v>
      </c>
      <c r="P17" s="79">
        <v>12</v>
      </c>
      <c r="Q17" s="80">
        <f t="shared" si="8"/>
        <v>0</v>
      </c>
      <c r="S17" s="83"/>
    </row>
    <row r="18" spans="3:19" x14ac:dyDescent="0.25">
      <c r="C18" s="10"/>
      <c r="D18" s="73">
        <v>17654107</v>
      </c>
      <c r="E18" s="2" t="s">
        <v>26</v>
      </c>
      <c r="F18" s="9">
        <v>45017</v>
      </c>
      <c r="G18" s="36">
        <v>6</v>
      </c>
      <c r="H18" s="71"/>
      <c r="I18" s="67">
        <f t="shared" si="9"/>
        <v>0</v>
      </c>
      <c r="J18" s="37">
        <f t="shared" si="1"/>
        <v>36</v>
      </c>
      <c r="K18" s="33">
        <f t="shared" si="10"/>
        <v>0</v>
      </c>
      <c r="L18" s="79">
        <f t="shared" si="5"/>
        <v>12</v>
      </c>
      <c r="M18" s="80">
        <f t="shared" si="6"/>
        <v>0</v>
      </c>
      <c r="N18" s="79">
        <v>12</v>
      </c>
      <c r="O18" s="80">
        <f t="shared" si="7"/>
        <v>0</v>
      </c>
      <c r="P18" s="79">
        <v>12</v>
      </c>
      <c r="Q18" s="80">
        <f t="shared" si="8"/>
        <v>0</v>
      </c>
      <c r="S18" s="83"/>
    </row>
    <row r="19" spans="3:19" x14ac:dyDescent="0.25">
      <c r="C19" s="10"/>
      <c r="D19" s="73">
        <v>17654107</v>
      </c>
      <c r="E19" s="2" t="s">
        <v>21</v>
      </c>
      <c r="F19" s="9">
        <v>45017</v>
      </c>
      <c r="G19" s="36">
        <v>6</v>
      </c>
      <c r="H19" s="71"/>
      <c r="I19" s="67">
        <f t="shared" si="3"/>
        <v>0</v>
      </c>
      <c r="J19" s="37">
        <f t="shared" si="1"/>
        <v>36</v>
      </c>
      <c r="K19" s="33">
        <f t="shared" si="4"/>
        <v>0</v>
      </c>
      <c r="L19" s="79">
        <f t="shared" si="5"/>
        <v>12</v>
      </c>
      <c r="M19" s="80">
        <f t="shared" si="6"/>
        <v>0</v>
      </c>
      <c r="N19" s="79">
        <v>12</v>
      </c>
      <c r="O19" s="80">
        <f t="shared" si="7"/>
        <v>0</v>
      </c>
      <c r="P19" s="79">
        <v>12</v>
      </c>
      <c r="Q19" s="80">
        <f t="shared" si="8"/>
        <v>0</v>
      </c>
      <c r="S19" s="83"/>
    </row>
    <row r="20" spans="3:19" x14ac:dyDescent="0.25">
      <c r="C20" s="10"/>
      <c r="D20" s="73">
        <v>17654121</v>
      </c>
      <c r="E20" s="2" t="s">
        <v>26</v>
      </c>
      <c r="F20" s="9">
        <v>45017</v>
      </c>
      <c r="G20" s="36">
        <v>9</v>
      </c>
      <c r="H20" s="71"/>
      <c r="I20" s="67">
        <f t="shared" si="3"/>
        <v>0</v>
      </c>
      <c r="J20" s="37">
        <f t="shared" si="1"/>
        <v>36</v>
      </c>
      <c r="K20" s="33">
        <f t="shared" si="4"/>
        <v>0</v>
      </c>
      <c r="L20" s="79">
        <f t="shared" si="5"/>
        <v>12</v>
      </c>
      <c r="M20" s="80">
        <f t="shared" si="6"/>
        <v>0</v>
      </c>
      <c r="N20" s="79">
        <v>12</v>
      </c>
      <c r="O20" s="80">
        <f t="shared" si="7"/>
        <v>0</v>
      </c>
      <c r="P20" s="79">
        <v>12</v>
      </c>
      <c r="Q20" s="80">
        <f t="shared" si="8"/>
        <v>0</v>
      </c>
      <c r="S20" s="83"/>
    </row>
    <row r="21" spans="3:19" x14ac:dyDescent="0.25">
      <c r="C21" s="10"/>
      <c r="D21" s="73">
        <v>17654121</v>
      </c>
      <c r="E21" s="2" t="s">
        <v>28</v>
      </c>
      <c r="F21" s="9">
        <v>45017</v>
      </c>
      <c r="G21" s="36">
        <v>6</v>
      </c>
      <c r="H21" s="71"/>
      <c r="I21" s="67">
        <f t="shared" si="3"/>
        <v>0</v>
      </c>
      <c r="J21" s="37">
        <f t="shared" si="1"/>
        <v>36</v>
      </c>
      <c r="K21" s="33">
        <f t="shared" si="4"/>
        <v>0</v>
      </c>
      <c r="L21" s="79">
        <f t="shared" si="5"/>
        <v>12</v>
      </c>
      <c r="M21" s="80">
        <f t="shared" si="6"/>
        <v>0</v>
      </c>
      <c r="N21" s="79">
        <v>12</v>
      </c>
      <c r="O21" s="80">
        <f t="shared" si="7"/>
        <v>0</v>
      </c>
      <c r="P21" s="79">
        <v>12</v>
      </c>
      <c r="Q21" s="80">
        <f t="shared" si="8"/>
        <v>0</v>
      </c>
      <c r="S21" s="83"/>
    </row>
    <row r="22" spans="3:19" x14ac:dyDescent="0.25">
      <c r="C22" s="10"/>
      <c r="D22" s="73">
        <v>17654121</v>
      </c>
      <c r="E22" s="2" t="s">
        <v>21</v>
      </c>
      <c r="F22" s="9">
        <v>45017</v>
      </c>
      <c r="G22" s="36">
        <v>9</v>
      </c>
      <c r="H22" s="71"/>
      <c r="I22" s="67">
        <f t="shared" si="3"/>
        <v>0</v>
      </c>
      <c r="J22" s="37">
        <f t="shared" si="1"/>
        <v>36</v>
      </c>
      <c r="K22" s="33">
        <f t="shared" si="4"/>
        <v>0</v>
      </c>
      <c r="L22" s="79">
        <f t="shared" si="5"/>
        <v>12</v>
      </c>
      <c r="M22" s="80">
        <f t="shared" si="6"/>
        <v>0</v>
      </c>
      <c r="N22" s="79">
        <v>12</v>
      </c>
      <c r="O22" s="80">
        <f t="shared" si="7"/>
        <v>0</v>
      </c>
      <c r="P22" s="79">
        <v>12</v>
      </c>
      <c r="Q22" s="80">
        <f t="shared" si="8"/>
        <v>0</v>
      </c>
      <c r="S22" s="83"/>
    </row>
    <row r="23" spans="3:19" x14ac:dyDescent="0.25">
      <c r="C23" s="10"/>
      <c r="D23" s="73">
        <v>17654121</v>
      </c>
      <c r="E23" s="2" t="s">
        <v>29</v>
      </c>
      <c r="F23" s="9">
        <v>45017</v>
      </c>
      <c r="G23" s="36">
        <v>9</v>
      </c>
      <c r="H23" s="71"/>
      <c r="I23" s="67">
        <f t="shared" si="3"/>
        <v>0</v>
      </c>
      <c r="J23" s="37">
        <f t="shared" si="1"/>
        <v>36</v>
      </c>
      <c r="K23" s="33">
        <f t="shared" si="4"/>
        <v>0</v>
      </c>
      <c r="L23" s="79">
        <f t="shared" si="5"/>
        <v>12</v>
      </c>
      <c r="M23" s="80">
        <f t="shared" si="6"/>
        <v>0</v>
      </c>
      <c r="N23" s="79">
        <v>12</v>
      </c>
      <c r="O23" s="80">
        <f t="shared" si="7"/>
        <v>0</v>
      </c>
      <c r="P23" s="79">
        <v>12</v>
      </c>
      <c r="Q23" s="80">
        <f t="shared" si="8"/>
        <v>0</v>
      </c>
      <c r="S23" s="83"/>
    </row>
    <row r="24" spans="3:19" x14ac:dyDescent="0.25">
      <c r="C24" s="10"/>
      <c r="D24" s="73">
        <v>17654121</v>
      </c>
      <c r="E24" s="2" t="s">
        <v>24</v>
      </c>
      <c r="F24" s="9">
        <v>45017</v>
      </c>
      <c r="G24" s="36">
        <v>9</v>
      </c>
      <c r="H24" s="71"/>
      <c r="I24" s="67">
        <f t="shared" si="3"/>
        <v>0</v>
      </c>
      <c r="J24" s="37">
        <f t="shared" si="1"/>
        <v>36</v>
      </c>
      <c r="K24" s="33">
        <f t="shared" si="4"/>
        <v>0</v>
      </c>
      <c r="L24" s="79">
        <f t="shared" si="5"/>
        <v>12</v>
      </c>
      <c r="M24" s="80">
        <f t="shared" si="6"/>
        <v>0</v>
      </c>
      <c r="N24" s="79">
        <v>12</v>
      </c>
      <c r="O24" s="80">
        <f t="shared" si="7"/>
        <v>0</v>
      </c>
      <c r="P24" s="79">
        <v>12</v>
      </c>
      <c r="Q24" s="80">
        <f t="shared" si="8"/>
        <v>0</v>
      </c>
      <c r="S24" s="83"/>
    </row>
    <row r="25" spans="3:19" x14ac:dyDescent="0.25">
      <c r="C25" s="10"/>
      <c r="D25" s="73">
        <v>17654121</v>
      </c>
      <c r="E25" s="2" t="s">
        <v>30</v>
      </c>
      <c r="F25" s="9">
        <v>45017</v>
      </c>
      <c r="G25" s="36">
        <v>9</v>
      </c>
      <c r="H25" s="71"/>
      <c r="I25" s="67">
        <f t="shared" si="3"/>
        <v>0</v>
      </c>
      <c r="J25" s="37">
        <f t="shared" si="1"/>
        <v>36</v>
      </c>
      <c r="K25" s="33">
        <f t="shared" si="4"/>
        <v>0</v>
      </c>
      <c r="L25" s="79">
        <f t="shared" si="5"/>
        <v>12</v>
      </c>
      <c r="M25" s="80">
        <f t="shared" si="6"/>
        <v>0</v>
      </c>
      <c r="N25" s="79">
        <v>12</v>
      </c>
      <c r="O25" s="80">
        <f t="shared" si="7"/>
        <v>0</v>
      </c>
      <c r="P25" s="79">
        <v>12</v>
      </c>
      <c r="Q25" s="80">
        <f t="shared" si="8"/>
        <v>0</v>
      </c>
      <c r="S25" s="83"/>
    </row>
    <row r="26" spans="3:19" x14ac:dyDescent="0.25">
      <c r="C26" s="10"/>
      <c r="D26" s="73">
        <v>18283058</v>
      </c>
      <c r="E26" s="2" t="s">
        <v>29</v>
      </c>
      <c r="F26" s="9">
        <v>45017</v>
      </c>
      <c r="G26" s="36">
        <v>2</v>
      </c>
      <c r="H26" s="71"/>
      <c r="I26" s="67">
        <f t="shared" si="3"/>
        <v>0</v>
      </c>
      <c r="J26" s="37">
        <f t="shared" si="1"/>
        <v>36</v>
      </c>
      <c r="K26" s="33">
        <f t="shared" si="4"/>
        <v>0</v>
      </c>
      <c r="L26" s="79">
        <f t="shared" si="5"/>
        <v>12</v>
      </c>
      <c r="M26" s="80">
        <f t="shared" si="6"/>
        <v>0</v>
      </c>
      <c r="N26" s="79">
        <v>12</v>
      </c>
      <c r="O26" s="80">
        <f t="shared" si="7"/>
        <v>0</v>
      </c>
      <c r="P26" s="79">
        <v>12</v>
      </c>
      <c r="Q26" s="80">
        <f t="shared" si="8"/>
        <v>0</v>
      </c>
      <c r="S26" s="83"/>
    </row>
    <row r="27" spans="3:19" x14ac:dyDescent="0.25">
      <c r="C27" s="10"/>
      <c r="D27" s="73">
        <v>18283058</v>
      </c>
      <c r="E27" s="2" t="s">
        <v>31</v>
      </c>
      <c r="F27" s="9">
        <v>45017</v>
      </c>
      <c r="G27" s="36">
        <v>40</v>
      </c>
      <c r="H27" s="71"/>
      <c r="I27" s="67">
        <f t="shared" si="3"/>
        <v>0</v>
      </c>
      <c r="J27" s="37">
        <f t="shared" si="1"/>
        <v>36</v>
      </c>
      <c r="K27" s="33">
        <f t="shared" si="4"/>
        <v>0</v>
      </c>
      <c r="L27" s="79">
        <f t="shared" si="5"/>
        <v>12</v>
      </c>
      <c r="M27" s="80">
        <f t="shared" si="6"/>
        <v>0</v>
      </c>
      <c r="N27" s="79">
        <v>12</v>
      </c>
      <c r="O27" s="80">
        <f t="shared" si="7"/>
        <v>0</v>
      </c>
      <c r="P27" s="79">
        <v>12</v>
      </c>
      <c r="Q27" s="80">
        <f t="shared" si="8"/>
        <v>0</v>
      </c>
      <c r="S27" s="83"/>
    </row>
    <row r="28" spans="3:19" x14ac:dyDescent="0.25">
      <c r="C28" s="10"/>
      <c r="D28" s="73">
        <v>21471170</v>
      </c>
      <c r="E28" s="2" t="s">
        <v>29</v>
      </c>
      <c r="F28" s="9">
        <v>45017</v>
      </c>
      <c r="G28" s="36">
        <v>1</v>
      </c>
      <c r="H28" s="71"/>
      <c r="I28" s="67">
        <f t="shared" si="3"/>
        <v>0</v>
      </c>
      <c r="J28" s="37">
        <f t="shared" si="1"/>
        <v>36</v>
      </c>
      <c r="K28" s="33">
        <f t="shared" si="4"/>
        <v>0</v>
      </c>
      <c r="L28" s="79">
        <f t="shared" si="5"/>
        <v>12</v>
      </c>
      <c r="M28" s="80">
        <f t="shared" si="6"/>
        <v>0</v>
      </c>
      <c r="N28" s="79">
        <v>12</v>
      </c>
      <c r="O28" s="80">
        <f t="shared" si="7"/>
        <v>0</v>
      </c>
      <c r="P28" s="79">
        <v>12</v>
      </c>
      <c r="Q28" s="80">
        <f t="shared" si="8"/>
        <v>0</v>
      </c>
      <c r="S28" s="83"/>
    </row>
    <row r="29" spans="3:19" x14ac:dyDescent="0.25">
      <c r="C29" s="10"/>
      <c r="D29" s="73">
        <v>23393737</v>
      </c>
      <c r="E29" s="2" t="s">
        <v>21</v>
      </c>
      <c r="F29" s="9">
        <v>45017</v>
      </c>
      <c r="G29" s="36">
        <v>15</v>
      </c>
      <c r="H29" s="71"/>
      <c r="I29" s="67">
        <f t="shared" si="3"/>
        <v>0</v>
      </c>
      <c r="J29" s="37">
        <f t="shared" si="1"/>
        <v>36</v>
      </c>
      <c r="K29" s="33">
        <f t="shared" si="4"/>
        <v>0</v>
      </c>
      <c r="L29" s="79">
        <f t="shared" si="5"/>
        <v>12</v>
      </c>
      <c r="M29" s="80">
        <f t="shared" si="6"/>
        <v>0</v>
      </c>
      <c r="N29" s="79">
        <v>12</v>
      </c>
      <c r="O29" s="80">
        <f t="shared" si="7"/>
        <v>0</v>
      </c>
      <c r="P29" s="79">
        <v>12</v>
      </c>
      <c r="Q29" s="80">
        <f t="shared" si="8"/>
        <v>0</v>
      </c>
      <c r="S29" s="83"/>
    </row>
    <row r="30" spans="3:19" x14ac:dyDescent="0.25">
      <c r="C30" s="10"/>
      <c r="D30" s="73">
        <v>23393737</v>
      </c>
      <c r="E30" s="2" t="s">
        <v>32</v>
      </c>
      <c r="F30" s="9">
        <v>45017</v>
      </c>
      <c r="G30" s="36">
        <v>32</v>
      </c>
      <c r="H30" s="71"/>
      <c r="I30" s="67">
        <f t="shared" si="3"/>
        <v>0</v>
      </c>
      <c r="J30" s="37">
        <f t="shared" si="1"/>
        <v>36</v>
      </c>
      <c r="K30" s="33">
        <f t="shared" si="4"/>
        <v>0</v>
      </c>
      <c r="L30" s="79">
        <f t="shared" si="5"/>
        <v>12</v>
      </c>
      <c r="M30" s="80">
        <f t="shared" si="6"/>
        <v>0</v>
      </c>
      <c r="N30" s="79">
        <v>12</v>
      </c>
      <c r="O30" s="80">
        <f t="shared" si="7"/>
        <v>0</v>
      </c>
      <c r="P30" s="79">
        <v>12</v>
      </c>
      <c r="Q30" s="80">
        <f t="shared" si="8"/>
        <v>0</v>
      </c>
      <c r="S30" s="83"/>
    </row>
    <row r="31" spans="3:19" x14ac:dyDescent="0.25">
      <c r="C31" s="10"/>
      <c r="D31" s="73">
        <v>23393737</v>
      </c>
      <c r="E31" s="2" t="s">
        <v>33</v>
      </c>
      <c r="F31" s="9">
        <v>45017</v>
      </c>
      <c r="G31" s="36">
        <v>5</v>
      </c>
      <c r="H31" s="71"/>
      <c r="I31" s="67">
        <f t="shared" si="3"/>
        <v>0</v>
      </c>
      <c r="J31" s="37">
        <f t="shared" si="1"/>
        <v>36</v>
      </c>
      <c r="K31" s="33">
        <f t="shared" si="4"/>
        <v>0</v>
      </c>
      <c r="L31" s="79">
        <f t="shared" si="5"/>
        <v>12</v>
      </c>
      <c r="M31" s="80">
        <f t="shared" si="6"/>
        <v>0</v>
      </c>
      <c r="N31" s="79">
        <v>12</v>
      </c>
      <c r="O31" s="80">
        <f t="shared" si="7"/>
        <v>0</v>
      </c>
      <c r="P31" s="79">
        <v>12</v>
      </c>
      <c r="Q31" s="80">
        <f t="shared" si="8"/>
        <v>0</v>
      </c>
      <c r="S31" s="83"/>
    </row>
    <row r="32" spans="3:19" x14ac:dyDescent="0.25">
      <c r="C32" s="10"/>
      <c r="D32" s="73">
        <v>23393737</v>
      </c>
      <c r="E32" s="2" t="s">
        <v>24</v>
      </c>
      <c r="F32" s="9">
        <v>45017</v>
      </c>
      <c r="G32" s="36">
        <v>12</v>
      </c>
      <c r="H32" s="71"/>
      <c r="I32" s="67">
        <f t="shared" si="3"/>
        <v>0</v>
      </c>
      <c r="J32" s="37">
        <f t="shared" si="1"/>
        <v>36</v>
      </c>
      <c r="K32" s="33">
        <f t="shared" si="4"/>
        <v>0</v>
      </c>
      <c r="L32" s="79">
        <f t="shared" si="5"/>
        <v>12</v>
      </c>
      <c r="M32" s="80">
        <f t="shared" si="6"/>
        <v>0</v>
      </c>
      <c r="N32" s="79">
        <v>12</v>
      </c>
      <c r="O32" s="80">
        <f t="shared" si="7"/>
        <v>0</v>
      </c>
      <c r="P32" s="79">
        <v>12</v>
      </c>
      <c r="Q32" s="80">
        <f t="shared" si="8"/>
        <v>0</v>
      </c>
      <c r="S32" s="83"/>
    </row>
    <row r="33" spans="3:19" x14ac:dyDescent="0.25">
      <c r="C33" s="10"/>
      <c r="D33" s="73">
        <v>23393737</v>
      </c>
      <c r="E33" s="2" t="s">
        <v>29</v>
      </c>
      <c r="F33" s="9">
        <v>45017</v>
      </c>
      <c r="G33" s="36">
        <v>7</v>
      </c>
      <c r="H33" s="71"/>
      <c r="I33" s="67">
        <f t="shared" si="3"/>
        <v>0</v>
      </c>
      <c r="J33" s="37">
        <f t="shared" si="1"/>
        <v>36</v>
      </c>
      <c r="K33" s="33">
        <f t="shared" si="4"/>
        <v>0</v>
      </c>
      <c r="L33" s="79">
        <f t="shared" si="5"/>
        <v>12</v>
      </c>
      <c r="M33" s="80">
        <f t="shared" si="6"/>
        <v>0</v>
      </c>
      <c r="N33" s="79">
        <v>12</v>
      </c>
      <c r="O33" s="80">
        <f t="shared" si="7"/>
        <v>0</v>
      </c>
      <c r="P33" s="79">
        <v>12</v>
      </c>
      <c r="Q33" s="80">
        <f t="shared" si="8"/>
        <v>0</v>
      </c>
      <c r="S33" s="83"/>
    </row>
    <row r="34" spans="3:19" x14ac:dyDescent="0.25">
      <c r="C34" s="10"/>
      <c r="D34" s="73">
        <v>23393737</v>
      </c>
      <c r="E34" s="2" t="s">
        <v>34</v>
      </c>
      <c r="F34" s="9">
        <v>45017</v>
      </c>
      <c r="G34" s="36">
        <v>6</v>
      </c>
      <c r="H34" s="71"/>
      <c r="I34" s="67">
        <f t="shared" si="3"/>
        <v>0</v>
      </c>
      <c r="J34" s="37">
        <f t="shared" si="1"/>
        <v>36</v>
      </c>
      <c r="K34" s="33">
        <f t="shared" si="4"/>
        <v>0</v>
      </c>
      <c r="L34" s="79">
        <f t="shared" si="5"/>
        <v>12</v>
      </c>
      <c r="M34" s="80">
        <f t="shared" si="6"/>
        <v>0</v>
      </c>
      <c r="N34" s="79">
        <v>12</v>
      </c>
      <c r="O34" s="80">
        <f t="shared" si="7"/>
        <v>0</v>
      </c>
      <c r="P34" s="79">
        <v>12</v>
      </c>
      <c r="Q34" s="80">
        <f t="shared" si="8"/>
        <v>0</v>
      </c>
      <c r="S34" s="83"/>
    </row>
    <row r="35" spans="3:19" x14ac:dyDescent="0.25">
      <c r="C35" s="10"/>
      <c r="D35" s="73">
        <v>23393737</v>
      </c>
      <c r="E35" s="2" t="s">
        <v>26</v>
      </c>
      <c r="F35" s="9">
        <v>45017</v>
      </c>
      <c r="G35" s="36">
        <v>15</v>
      </c>
      <c r="H35" s="71"/>
      <c r="I35" s="67">
        <f t="shared" si="3"/>
        <v>0</v>
      </c>
      <c r="J35" s="37">
        <f t="shared" si="1"/>
        <v>36</v>
      </c>
      <c r="K35" s="33">
        <f t="shared" si="4"/>
        <v>0</v>
      </c>
      <c r="L35" s="79">
        <f t="shared" si="5"/>
        <v>12</v>
      </c>
      <c r="M35" s="80">
        <f t="shared" si="6"/>
        <v>0</v>
      </c>
      <c r="N35" s="79">
        <v>12</v>
      </c>
      <c r="O35" s="80">
        <f t="shared" si="7"/>
        <v>0</v>
      </c>
      <c r="P35" s="79">
        <v>12</v>
      </c>
      <c r="Q35" s="80">
        <f t="shared" si="8"/>
        <v>0</v>
      </c>
      <c r="S35" s="83"/>
    </row>
    <row r="36" spans="3:19" x14ac:dyDescent="0.25">
      <c r="C36" s="10"/>
      <c r="D36" s="73" t="s">
        <v>43</v>
      </c>
      <c r="E36" s="2" t="s">
        <v>35</v>
      </c>
      <c r="F36" s="15">
        <v>45352</v>
      </c>
      <c r="G36" s="36">
        <v>10</v>
      </c>
      <c r="H36" s="71"/>
      <c r="I36" s="67">
        <f t="shared" si="3"/>
        <v>0</v>
      </c>
      <c r="J36" s="37">
        <f t="shared" si="1"/>
        <v>25</v>
      </c>
      <c r="K36" s="33">
        <f t="shared" si="4"/>
        <v>0</v>
      </c>
      <c r="L36" s="79">
        <f t="shared" si="5"/>
        <v>1</v>
      </c>
      <c r="M36" s="80">
        <f t="shared" si="6"/>
        <v>0</v>
      </c>
      <c r="N36" s="79">
        <v>12</v>
      </c>
      <c r="O36" s="80">
        <f t="shared" si="7"/>
        <v>0</v>
      </c>
      <c r="P36" s="79">
        <v>12</v>
      </c>
      <c r="Q36" s="80">
        <f t="shared" si="8"/>
        <v>0</v>
      </c>
      <c r="S36" s="83"/>
    </row>
    <row r="37" spans="3:19" x14ac:dyDescent="0.25">
      <c r="C37" s="10"/>
      <c r="D37" s="73">
        <v>16565304</v>
      </c>
      <c r="E37" s="2" t="s">
        <v>21</v>
      </c>
      <c r="F37" s="9">
        <v>45031</v>
      </c>
      <c r="G37" s="36">
        <v>7</v>
      </c>
      <c r="H37" s="71"/>
      <c r="I37" s="67">
        <f t="shared" si="3"/>
        <v>0</v>
      </c>
      <c r="J37" s="37">
        <f t="shared" si="1"/>
        <v>35.533333333333331</v>
      </c>
      <c r="K37" s="33">
        <f t="shared" si="4"/>
        <v>0</v>
      </c>
      <c r="L37" s="79">
        <f t="shared" si="5"/>
        <v>11.533333333333331</v>
      </c>
      <c r="M37" s="80">
        <f t="shared" si="6"/>
        <v>0</v>
      </c>
      <c r="N37" s="79">
        <v>12</v>
      </c>
      <c r="O37" s="80">
        <f t="shared" si="7"/>
        <v>0</v>
      </c>
      <c r="P37" s="79">
        <v>12</v>
      </c>
      <c r="Q37" s="80">
        <f t="shared" si="8"/>
        <v>0</v>
      </c>
      <c r="S37" s="83"/>
    </row>
    <row r="38" spans="3:19" x14ac:dyDescent="0.25">
      <c r="C38" s="10"/>
      <c r="D38" s="73">
        <v>15388554</v>
      </c>
      <c r="E38" s="2" t="s">
        <v>32</v>
      </c>
      <c r="F38" s="9">
        <v>45031</v>
      </c>
      <c r="G38" s="36">
        <v>10</v>
      </c>
      <c r="H38" s="71"/>
      <c r="I38" s="67">
        <f t="shared" si="3"/>
        <v>0</v>
      </c>
      <c r="J38" s="37">
        <f t="shared" si="1"/>
        <v>35.533333333333331</v>
      </c>
      <c r="K38" s="33">
        <f t="shared" si="4"/>
        <v>0</v>
      </c>
      <c r="L38" s="79">
        <f t="shared" si="5"/>
        <v>11.533333333333331</v>
      </c>
      <c r="M38" s="80">
        <f t="shared" si="6"/>
        <v>0</v>
      </c>
      <c r="N38" s="79">
        <v>12</v>
      </c>
      <c r="O38" s="80">
        <f t="shared" si="7"/>
        <v>0</v>
      </c>
      <c r="P38" s="79">
        <v>12</v>
      </c>
      <c r="Q38" s="80">
        <f t="shared" si="8"/>
        <v>0</v>
      </c>
      <c r="S38" s="83"/>
    </row>
    <row r="39" spans="3:19" x14ac:dyDescent="0.25">
      <c r="C39" s="10"/>
      <c r="D39" s="73">
        <v>15608989</v>
      </c>
      <c r="E39" s="2" t="s">
        <v>20</v>
      </c>
      <c r="F39" s="9">
        <v>45031</v>
      </c>
      <c r="G39" s="36">
        <v>25</v>
      </c>
      <c r="H39" s="71"/>
      <c r="I39" s="67">
        <f t="shared" si="3"/>
        <v>0</v>
      </c>
      <c r="J39" s="37">
        <f t="shared" si="1"/>
        <v>35.533333333333331</v>
      </c>
      <c r="K39" s="33">
        <f t="shared" si="4"/>
        <v>0</v>
      </c>
      <c r="L39" s="79">
        <f t="shared" si="5"/>
        <v>11.533333333333331</v>
      </c>
      <c r="M39" s="80">
        <f t="shared" si="6"/>
        <v>0</v>
      </c>
      <c r="N39" s="79">
        <v>12</v>
      </c>
      <c r="O39" s="80">
        <f t="shared" si="7"/>
        <v>0</v>
      </c>
      <c r="P39" s="79">
        <v>12</v>
      </c>
      <c r="Q39" s="80">
        <f t="shared" si="8"/>
        <v>0</v>
      </c>
      <c r="S39" s="83"/>
    </row>
    <row r="40" spans="3:19" x14ac:dyDescent="0.25">
      <c r="C40" s="10"/>
      <c r="D40" s="73">
        <v>15215794</v>
      </c>
      <c r="E40" s="2" t="s">
        <v>33</v>
      </c>
      <c r="F40" s="9">
        <v>45031</v>
      </c>
      <c r="G40" s="36">
        <v>2</v>
      </c>
      <c r="H40" s="71"/>
      <c r="I40" s="67">
        <f t="shared" si="3"/>
        <v>0</v>
      </c>
      <c r="J40" s="37">
        <f t="shared" si="1"/>
        <v>35.533333333333331</v>
      </c>
      <c r="K40" s="33">
        <f t="shared" si="4"/>
        <v>0</v>
      </c>
      <c r="L40" s="79">
        <f t="shared" si="5"/>
        <v>11.533333333333331</v>
      </c>
      <c r="M40" s="80">
        <f t="shared" si="6"/>
        <v>0</v>
      </c>
      <c r="N40" s="79">
        <v>12</v>
      </c>
      <c r="O40" s="80">
        <f t="shared" si="7"/>
        <v>0</v>
      </c>
      <c r="P40" s="79">
        <v>12</v>
      </c>
      <c r="Q40" s="80">
        <f t="shared" si="8"/>
        <v>0</v>
      </c>
      <c r="S40" s="83"/>
    </row>
    <row r="41" spans="3:19" x14ac:dyDescent="0.25">
      <c r="C41" s="10"/>
      <c r="D41" s="73">
        <v>16671284</v>
      </c>
      <c r="E41" s="2" t="s">
        <v>29</v>
      </c>
      <c r="F41" s="9">
        <v>45031</v>
      </c>
      <c r="G41" s="36">
        <v>4</v>
      </c>
      <c r="H41" s="71"/>
      <c r="I41" s="67">
        <f t="shared" si="3"/>
        <v>0</v>
      </c>
      <c r="J41" s="37">
        <f t="shared" si="1"/>
        <v>35.533333333333331</v>
      </c>
      <c r="K41" s="33">
        <f t="shared" si="4"/>
        <v>0</v>
      </c>
      <c r="L41" s="79">
        <f t="shared" si="5"/>
        <v>11.533333333333331</v>
      </c>
      <c r="M41" s="80">
        <f t="shared" si="6"/>
        <v>0</v>
      </c>
      <c r="N41" s="79">
        <v>12</v>
      </c>
      <c r="O41" s="80">
        <f t="shared" si="7"/>
        <v>0</v>
      </c>
      <c r="P41" s="79">
        <v>12</v>
      </c>
      <c r="Q41" s="80">
        <f t="shared" si="8"/>
        <v>0</v>
      </c>
      <c r="S41" s="83"/>
    </row>
    <row r="42" spans="3:19" x14ac:dyDescent="0.25">
      <c r="C42" s="10"/>
      <c r="D42" s="73">
        <v>16640260</v>
      </c>
      <c r="E42" s="2" t="s">
        <v>36</v>
      </c>
      <c r="F42" s="9">
        <v>45031</v>
      </c>
      <c r="G42" s="36">
        <v>4</v>
      </c>
      <c r="H42" s="71"/>
      <c r="I42" s="67">
        <f t="shared" si="3"/>
        <v>0</v>
      </c>
      <c r="J42" s="37">
        <f t="shared" si="1"/>
        <v>35.533333333333331</v>
      </c>
      <c r="K42" s="33">
        <f t="shared" si="4"/>
        <v>0</v>
      </c>
      <c r="L42" s="79">
        <f t="shared" si="5"/>
        <v>11.533333333333331</v>
      </c>
      <c r="M42" s="80">
        <f t="shared" si="6"/>
        <v>0</v>
      </c>
      <c r="N42" s="79">
        <v>12</v>
      </c>
      <c r="O42" s="80">
        <f t="shared" si="7"/>
        <v>0</v>
      </c>
      <c r="P42" s="79">
        <v>12</v>
      </c>
      <c r="Q42" s="80">
        <f t="shared" si="8"/>
        <v>0</v>
      </c>
      <c r="S42" s="83"/>
    </row>
    <row r="43" spans="3:19" x14ac:dyDescent="0.25">
      <c r="C43" s="10"/>
      <c r="D43" s="73">
        <v>20950071</v>
      </c>
      <c r="E43" s="2" t="s">
        <v>20</v>
      </c>
      <c r="F43" s="9">
        <v>45031</v>
      </c>
      <c r="G43" s="36">
        <v>100</v>
      </c>
      <c r="H43" s="71"/>
      <c r="I43" s="67">
        <f t="shared" si="3"/>
        <v>0</v>
      </c>
      <c r="J43" s="37">
        <f t="shared" si="1"/>
        <v>35.533333333333331</v>
      </c>
      <c r="K43" s="33">
        <f t="shared" si="4"/>
        <v>0</v>
      </c>
      <c r="L43" s="79">
        <f t="shared" si="5"/>
        <v>11.533333333333331</v>
      </c>
      <c r="M43" s="80">
        <f t="shared" si="6"/>
        <v>0</v>
      </c>
      <c r="N43" s="79">
        <v>12</v>
      </c>
      <c r="O43" s="80">
        <f t="shared" si="7"/>
        <v>0</v>
      </c>
      <c r="P43" s="79">
        <v>12</v>
      </c>
      <c r="Q43" s="80">
        <f t="shared" si="8"/>
        <v>0</v>
      </c>
      <c r="S43" s="83"/>
    </row>
    <row r="44" spans="3:19" x14ac:dyDescent="0.25">
      <c r="C44" s="10"/>
      <c r="D44" s="73">
        <v>20950071</v>
      </c>
      <c r="E44" s="2" t="s">
        <v>37</v>
      </c>
      <c r="F44" s="9">
        <v>45031</v>
      </c>
      <c r="G44" s="36">
        <v>4</v>
      </c>
      <c r="H44" s="71"/>
      <c r="I44" s="67">
        <f t="shared" si="3"/>
        <v>0</v>
      </c>
      <c r="J44" s="37">
        <f t="shared" si="1"/>
        <v>35.533333333333331</v>
      </c>
      <c r="K44" s="33">
        <f t="shared" si="4"/>
        <v>0</v>
      </c>
      <c r="L44" s="79">
        <f t="shared" si="5"/>
        <v>11.533333333333331</v>
      </c>
      <c r="M44" s="80">
        <f t="shared" si="6"/>
        <v>0</v>
      </c>
      <c r="N44" s="79">
        <v>12</v>
      </c>
      <c r="O44" s="80">
        <f t="shared" si="7"/>
        <v>0</v>
      </c>
      <c r="P44" s="79">
        <v>12</v>
      </c>
      <c r="Q44" s="80">
        <f t="shared" si="8"/>
        <v>0</v>
      </c>
      <c r="S44" s="83"/>
    </row>
    <row r="45" spans="3:19" x14ac:dyDescent="0.25">
      <c r="C45" s="10"/>
      <c r="D45" s="73">
        <v>20950071</v>
      </c>
      <c r="E45" s="2" t="s">
        <v>38</v>
      </c>
      <c r="F45" s="9">
        <v>45031</v>
      </c>
      <c r="G45" s="36">
        <v>50</v>
      </c>
      <c r="H45" s="71"/>
      <c r="I45" s="67">
        <f t="shared" si="3"/>
        <v>0</v>
      </c>
      <c r="J45" s="37">
        <f t="shared" si="1"/>
        <v>35.533333333333331</v>
      </c>
      <c r="K45" s="33">
        <f t="shared" si="4"/>
        <v>0</v>
      </c>
      <c r="L45" s="79">
        <f t="shared" si="5"/>
        <v>11.533333333333331</v>
      </c>
      <c r="M45" s="80">
        <f t="shared" si="6"/>
        <v>0</v>
      </c>
      <c r="N45" s="79">
        <v>12</v>
      </c>
      <c r="O45" s="80">
        <f t="shared" si="7"/>
        <v>0</v>
      </c>
      <c r="P45" s="79">
        <v>12</v>
      </c>
      <c r="Q45" s="80">
        <f t="shared" si="8"/>
        <v>0</v>
      </c>
      <c r="S45" s="83"/>
    </row>
    <row r="46" spans="3:19" x14ac:dyDescent="0.25">
      <c r="C46" s="10"/>
      <c r="D46" s="73">
        <v>20950071</v>
      </c>
      <c r="E46" s="2" t="s">
        <v>21</v>
      </c>
      <c r="F46" s="9">
        <v>45031</v>
      </c>
      <c r="G46" s="36">
        <v>11</v>
      </c>
      <c r="H46" s="71"/>
      <c r="I46" s="67">
        <f t="shared" si="3"/>
        <v>0</v>
      </c>
      <c r="J46" s="37">
        <f t="shared" si="1"/>
        <v>35.533333333333331</v>
      </c>
      <c r="K46" s="33">
        <f t="shared" si="4"/>
        <v>0</v>
      </c>
      <c r="L46" s="79">
        <f t="shared" si="5"/>
        <v>11.533333333333331</v>
      </c>
      <c r="M46" s="80">
        <f t="shared" si="6"/>
        <v>0</v>
      </c>
      <c r="N46" s="79">
        <v>12</v>
      </c>
      <c r="O46" s="80">
        <f t="shared" si="7"/>
        <v>0</v>
      </c>
      <c r="P46" s="79">
        <v>12</v>
      </c>
      <c r="Q46" s="80">
        <f t="shared" si="8"/>
        <v>0</v>
      </c>
      <c r="S46" s="83"/>
    </row>
    <row r="47" spans="3:19" x14ac:dyDescent="0.25">
      <c r="C47" s="10"/>
      <c r="D47" s="73">
        <v>20950071</v>
      </c>
      <c r="E47" s="2" t="s">
        <v>29</v>
      </c>
      <c r="F47" s="9">
        <v>45031</v>
      </c>
      <c r="G47" s="36">
        <v>4</v>
      </c>
      <c r="H47" s="71"/>
      <c r="I47" s="67">
        <f t="shared" si="3"/>
        <v>0</v>
      </c>
      <c r="J47" s="37">
        <f t="shared" si="1"/>
        <v>35.533333333333331</v>
      </c>
      <c r="K47" s="33">
        <f t="shared" si="4"/>
        <v>0</v>
      </c>
      <c r="L47" s="79">
        <f t="shared" si="5"/>
        <v>11.533333333333331</v>
      </c>
      <c r="M47" s="80">
        <f t="shared" si="6"/>
        <v>0</v>
      </c>
      <c r="N47" s="79">
        <v>12</v>
      </c>
      <c r="O47" s="80">
        <f t="shared" si="7"/>
        <v>0</v>
      </c>
      <c r="P47" s="79">
        <v>12</v>
      </c>
      <c r="Q47" s="80">
        <f t="shared" si="8"/>
        <v>0</v>
      </c>
      <c r="S47" s="83"/>
    </row>
    <row r="48" spans="3:19" x14ac:dyDescent="0.25">
      <c r="C48" s="10"/>
      <c r="D48" s="73">
        <v>20950071</v>
      </c>
      <c r="E48" s="2" t="s">
        <v>39</v>
      </c>
      <c r="F48" s="9">
        <v>45031</v>
      </c>
      <c r="G48" s="36">
        <v>50</v>
      </c>
      <c r="H48" s="71"/>
      <c r="I48" s="67">
        <f t="shared" si="3"/>
        <v>0</v>
      </c>
      <c r="J48" s="37">
        <f t="shared" si="1"/>
        <v>35.533333333333331</v>
      </c>
      <c r="K48" s="33">
        <f t="shared" si="4"/>
        <v>0</v>
      </c>
      <c r="L48" s="79">
        <f t="shared" si="5"/>
        <v>11.533333333333331</v>
      </c>
      <c r="M48" s="80">
        <f t="shared" si="6"/>
        <v>0</v>
      </c>
      <c r="N48" s="79">
        <v>12</v>
      </c>
      <c r="O48" s="80">
        <f t="shared" si="7"/>
        <v>0</v>
      </c>
      <c r="P48" s="79">
        <v>12</v>
      </c>
      <c r="Q48" s="80">
        <f t="shared" si="8"/>
        <v>0</v>
      </c>
      <c r="S48" s="83"/>
    </row>
    <row r="49" spans="1:19" x14ac:dyDescent="0.25">
      <c r="C49" s="10"/>
      <c r="D49" s="73">
        <v>23823285</v>
      </c>
      <c r="E49" s="16" t="s">
        <v>24</v>
      </c>
      <c r="F49" s="15">
        <v>44949</v>
      </c>
      <c r="G49" s="36">
        <v>6</v>
      </c>
      <c r="H49" s="71"/>
      <c r="I49" s="67">
        <f t="shared" si="3"/>
        <v>0</v>
      </c>
      <c r="J49" s="37">
        <f t="shared" si="1"/>
        <v>38.280957336108223</v>
      </c>
      <c r="K49" s="33">
        <f t="shared" si="4"/>
        <v>0</v>
      </c>
      <c r="L49" s="79">
        <f t="shared" si="5"/>
        <v>14.280957336108223</v>
      </c>
      <c r="M49" s="80">
        <f t="shared" si="6"/>
        <v>0</v>
      </c>
      <c r="N49" s="79">
        <v>12</v>
      </c>
      <c r="O49" s="80">
        <f t="shared" si="7"/>
        <v>0</v>
      </c>
      <c r="P49" s="79">
        <v>12</v>
      </c>
      <c r="Q49" s="80">
        <f t="shared" si="8"/>
        <v>0</v>
      </c>
      <c r="S49" s="83"/>
    </row>
    <row r="50" spans="1:19" x14ac:dyDescent="0.25">
      <c r="A50" s="2" t="s">
        <v>4</v>
      </c>
      <c r="C50" s="10"/>
      <c r="D50" s="73">
        <v>23823285</v>
      </c>
      <c r="E50" s="2" t="s">
        <v>30</v>
      </c>
      <c r="F50" s="9">
        <v>44949</v>
      </c>
      <c r="G50" s="36">
        <v>6</v>
      </c>
      <c r="H50" s="71"/>
      <c r="I50" s="67">
        <f t="shared" si="3"/>
        <v>0</v>
      </c>
      <c r="J50" s="37">
        <f t="shared" si="1"/>
        <v>38.280957336108223</v>
      </c>
      <c r="K50" s="33">
        <f t="shared" si="4"/>
        <v>0</v>
      </c>
      <c r="L50" s="79">
        <f t="shared" si="5"/>
        <v>14.280957336108223</v>
      </c>
      <c r="M50" s="80">
        <f t="shared" si="6"/>
        <v>0</v>
      </c>
      <c r="N50" s="79">
        <v>12</v>
      </c>
      <c r="O50" s="80">
        <f t="shared" si="7"/>
        <v>0</v>
      </c>
      <c r="P50" s="79">
        <v>12</v>
      </c>
      <c r="Q50" s="80">
        <f t="shared" si="8"/>
        <v>0</v>
      </c>
      <c r="S50" s="83"/>
    </row>
    <row r="51" spans="1:19" x14ac:dyDescent="0.25">
      <c r="C51" s="10"/>
      <c r="D51" s="73">
        <v>23823285</v>
      </c>
      <c r="E51" s="2" t="s">
        <v>34</v>
      </c>
      <c r="F51" s="9">
        <v>44949</v>
      </c>
      <c r="G51" s="36">
        <v>6</v>
      </c>
      <c r="H51" s="71"/>
      <c r="I51" s="67">
        <f t="shared" si="3"/>
        <v>0</v>
      </c>
      <c r="J51" s="37">
        <f t="shared" si="1"/>
        <v>38.280957336108223</v>
      </c>
      <c r="K51" s="33">
        <f t="shared" si="4"/>
        <v>0</v>
      </c>
      <c r="L51" s="79">
        <f t="shared" si="5"/>
        <v>14.280957336108223</v>
      </c>
      <c r="M51" s="80">
        <f t="shared" si="6"/>
        <v>0</v>
      </c>
      <c r="N51" s="79">
        <v>12</v>
      </c>
      <c r="O51" s="80">
        <f t="shared" si="7"/>
        <v>0</v>
      </c>
      <c r="P51" s="79">
        <v>12</v>
      </c>
      <c r="Q51" s="80">
        <f t="shared" si="8"/>
        <v>0</v>
      </c>
      <c r="S51" s="83"/>
    </row>
    <row r="52" spans="1:19" ht="13.8" thickBot="1" x14ac:dyDescent="0.3">
      <c r="C52" s="10"/>
      <c r="D52" s="73">
        <v>23823285</v>
      </c>
      <c r="E52" s="16" t="s">
        <v>26</v>
      </c>
      <c r="F52" s="15">
        <v>44949</v>
      </c>
      <c r="G52" s="74">
        <v>6</v>
      </c>
      <c r="H52" s="71"/>
      <c r="I52" s="67">
        <f t="shared" si="3"/>
        <v>0</v>
      </c>
      <c r="J52" s="34">
        <f t="shared" si="1"/>
        <v>38.280957336108223</v>
      </c>
      <c r="K52" s="35">
        <f t="shared" si="4"/>
        <v>0</v>
      </c>
      <c r="L52" s="81">
        <f t="shared" si="5"/>
        <v>14.280957336108223</v>
      </c>
      <c r="M52" s="82">
        <f t="shared" si="6"/>
        <v>0</v>
      </c>
      <c r="N52" s="81">
        <v>12</v>
      </c>
      <c r="O52" s="82">
        <f t="shared" si="7"/>
        <v>0</v>
      </c>
      <c r="P52" s="81">
        <v>12</v>
      </c>
      <c r="Q52" s="82">
        <f t="shared" si="8"/>
        <v>0</v>
      </c>
      <c r="S52" s="83"/>
    </row>
    <row r="53" spans="1:19" ht="13.8" thickBot="1" x14ac:dyDescent="0.3">
      <c r="C53" s="10"/>
      <c r="D53" s="10"/>
      <c r="G53" s="21"/>
      <c r="H53" s="7"/>
      <c r="I53" s="7"/>
      <c r="J53" s="6"/>
      <c r="L53" s="12"/>
    </row>
    <row r="54" spans="1:19" ht="14.4" thickBot="1" x14ac:dyDescent="0.3">
      <c r="C54" s="10"/>
      <c r="D54" s="10"/>
      <c r="G54" s="42" t="s">
        <v>12</v>
      </c>
      <c r="H54" s="47"/>
      <c r="I54" s="48"/>
      <c r="J54" s="41"/>
      <c r="K54" s="41">
        <f>SUM(K4:K52)</f>
        <v>0</v>
      </c>
      <c r="L54" s="12"/>
      <c r="M54" s="84">
        <f>SUM(M4:M52)</f>
        <v>0</v>
      </c>
      <c r="O54" s="84">
        <f>SUM(O4:O52)</f>
        <v>0</v>
      </c>
      <c r="Q54" s="84">
        <f>SUM(Q4:Q52)</f>
        <v>0</v>
      </c>
    </row>
    <row r="55" spans="1:19" ht="13.8" thickBot="1" x14ac:dyDescent="0.3">
      <c r="C55" s="10"/>
      <c r="D55" s="10"/>
      <c r="L55" s="12"/>
    </row>
    <row r="56" spans="1:19" ht="14.4" thickBot="1" x14ac:dyDescent="0.3">
      <c r="G56" s="60" t="s">
        <v>13</v>
      </c>
      <c r="H56" s="56"/>
      <c r="I56" s="59"/>
      <c r="J56" s="72">
        <v>0</v>
      </c>
      <c r="K56" s="59">
        <f>K54*J56</f>
        <v>0</v>
      </c>
      <c r="M56" s="61">
        <f>M54*J56</f>
        <v>0</v>
      </c>
      <c r="O56" s="61">
        <f>O54*J56</f>
        <v>0</v>
      </c>
      <c r="Q56" s="61">
        <f>Q54*J56</f>
        <v>0</v>
      </c>
    </row>
    <row r="57" spans="1:19" ht="14.4" thickBot="1" x14ac:dyDescent="0.3">
      <c r="G57" s="60" t="s">
        <v>14</v>
      </c>
      <c r="H57" s="56"/>
      <c r="I57" s="59"/>
      <c r="J57" s="72">
        <v>0</v>
      </c>
      <c r="K57" s="59">
        <f>K54*J57</f>
        <v>0</v>
      </c>
      <c r="M57" s="61">
        <f>M54*J57</f>
        <v>0</v>
      </c>
      <c r="O57" s="61">
        <f>O54*J57</f>
        <v>0</v>
      </c>
      <c r="Q57" s="61">
        <f>Q54*J57</f>
        <v>0</v>
      </c>
    </row>
    <row r="58" spans="1:19" ht="14.4" thickBot="1" x14ac:dyDescent="0.3">
      <c r="G58" s="49" t="s">
        <v>46</v>
      </c>
      <c r="H58" s="50"/>
      <c r="I58" s="51"/>
      <c r="J58" s="45"/>
      <c r="K58" s="45">
        <f>K54+K56+K57</f>
        <v>0</v>
      </c>
      <c r="M58" s="62">
        <f>M54+M56+M57</f>
        <v>0</v>
      </c>
      <c r="O58" s="62">
        <f>O54+O56+O57</f>
        <v>0</v>
      </c>
      <c r="Q58" s="62">
        <f>Q54+Q56+Q57</f>
        <v>0</v>
      </c>
    </row>
    <row r="59" spans="1:19" ht="13.8" thickBot="1" x14ac:dyDescent="0.3"/>
    <row r="60" spans="1:19" ht="14.4" thickBot="1" x14ac:dyDescent="0.3">
      <c r="G60" s="60" t="s">
        <v>10</v>
      </c>
      <c r="H60" s="56"/>
      <c r="I60" s="57"/>
      <c r="J60" s="58">
        <v>0.21</v>
      </c>
      <c r="K60" s="59">
        <f>K58*J60</f>
        <v>0</v>
      </c>
    </row>
    <row r="61" spans="1:19" ht="14.4" thickBot="1" x14ac:dyDescent="0.3">
      <c r="G61" s="52" t="s">
        <v>47</v>
      </c>
      <c r="H61" s="53"/>
      <c r="I61" s="54"/>
      <c r="J61" s="46"/>
      <c r="K61" s="46">
        <f>K58+K60</f>
        <v>0</v>
      </c>
    </row>
    <row r="63" spans="1:19" x14ac:dyDescent="0.25">
      <c r="H63" s="18"/>
      <c r="I63" s="18"/>
      <c r="J63" s="18"/>
      <c r="K63" s="18"/>
    </row>
    <row r="64" spans="1:19" x14ac:dyDescent="0.25">
      <c r="K64" s="18"/>
      <c r="L64" s="18"/>
      <c r="M64" s="18"/>
      <c r="N64" s="18"/>
    </row>
    <row r="65" spans="2:14" ht="17.399999999999999" x14ac:dyDescent="0.25">
      <c r="E65" s="68" t="s">
        <v>5</v>
      </c>
      <c r="F65" s="69" t="s">
        <v>6</v>
      </c>
      <c r="G65" s="70">
        <v>44949</v>
      </c>
      <c r="H65" s="69" t="s">
        <v>18</v>
      </c>
      <c r="I65" s="70">
        <v>46112</v>
      </c>
      <c r="J65" s="86">
        <f>DAYS360(G65,I65+1)/30</f>
        <v>38.266666666666666</v>
      </c>
      <c r="K65" s="85"/>
      <c r="L65" s="19"/>
      <c r="M65" s="39"/>
      <c r="N65" s="38"/>
    </row>
    <row r="66" spans="2:14" x14ac:dyDescent="0.25">
      <c r="K66" s="18"/>
      <c r="L66" s="18"/>
      <c r="M66" s="18"/>
      <c r="N66" s="18"/>
    </row>
    <row r="67" spans="2:14" x14ac:dyDescent="0.25">
      <c r="K67" s="18"/>
      <c r="L67" s="18"/>
      <c r="M67" s="18"/>
      <c r="N67" s="18"/>
    </row>
    <row r="68" spans="2:14" x14ac:dyDescent="0.25">
      <c r="B68" s="16"/>
      <c r="C68" s="16"/>
      <c r="D68" s="16"/>
      <c r="E68" s="55" t="s">
        <v>16</v>
      </c>
      <c r="K68" s="21"/>
      <c r="L68" s="21"/>
      <c r="M68" s="21"/>
      <c r="N68" s="24"/>
    </row>
    <row r="69" spans="2:14" x14ac:dyDescent="0.25">
      <c r="B69" s="16"/>
      <c r="C69" s="16"/>
      <c r="D69" s="16"/>
      <c r="E69" s="16"/>
      <c r="K69" s="25"/>
      <c r="L69" s="25"/>
      <c r="M69" s="25"/>
      <c r="N69" s="25"/>
    </row>
    <row r="70" spans="2:14" ht="26.4" x14ac:dyDescent="0.25">
      <c r="B70" s="16"/>
      <c r="C70" s="16"/>
      <c r="D70" s="16"/>
      <c r="E70" s="87" t="s">
        <v>44</v>
      </c>
    </row>
    <row r="71" spans="2:14" x14ac:dyDescent="0.25">
      <c r="B71" s="16"/>
      <c r="C71" s="16"/>
      <c r="D71" s="16"/>
      <c r="E71" s="16"/>
    </row>
    <row r="72" spans="2:14" ht="52.8" x14ac:dyDescent="0.25">
      <c r="B72" s="16"/>
      <c r="C72" s="16"/>
      <c r="D72" s="16"/>
      <c r="E72" s="87" t="s">
        <v>48</v>
      </c>
      <c r="G72" s="16"/>
      <c r="H72" s="16"/>
      <c r="I72" s="16"/>
    </row>
    <row r="73" spans="2:14" x14ac:dyDescent="0.25">
      <c r="B73" s="16"/>
      <c r="C73" s="16"/>
      <c r="D73" s="16"/>
      <c r="E73" s="16"/>
      <c r="G73" s="16"/>
      <c r="H73" s="16"/>
      <c r="I73" s="16"/>
    </row>
    <row r="74" spans="2:14" x14ac:dyDescent="0.25">
      <c r="B74" s="16"/>
      <c r="C74" s="16"/>
      <c r="D74" s="16"/>
      <c r="E74" s="16"/>
      <c r="F74" s="16"/>
      <c r="G74" s="15"/>
      <c r="H74" s="16"/>
      <c r="I74" s="16"/>
    </row>
    <row r="75" spans="2:14" x14ac:dyDescent="0.25">
      <c r="E75" s="16"/>
      <c r="F75" s="16"/>
      <c r="G75" s="16"/>
      <c r="H75" s="16"/>
      <c r="I75" s="16"/>
    </row>
    <row r="76" spans="2:14" x14ac:dyDescent="0.25">
      <c r="E76" s="16"/>
      <c r="F76" s="16"/>
      <c r="G76" s="16"/>
      <c r="H76" s="16"/>
      <c r="I76" s="16"/>
    </row>
    <row r="77" spans="2:14" x14ac:dyDescent="0.25">
      <c r="E77" s="16"/>
      <c r="F77" s="16"/>
      <c r="G77" s="16"/>
      <c r="H77" s="16"/>
      <c r="I77" s="16"/>
    </row>
    <row r="78" spans="2:14" x14ac:dyDescent="0.25">
      <c r="E78" s="16"/>
      <c r="F78" s="16"/>
      <c r="G78" s="16"/>
      <c r="H78" s="16"/>
      <c r="I78" s="16"/>
    </row>
    <row r="79" spans="2:14" x14ac:dyDescent="0.25">
      <c r="E79" s="16"/>
      <c r="F79" s="16"/>
      <c r="G79" s="15"/>
      <c r="H79" s="16"/>
      <c r="I79" s="16"/>
    </row>
    <row r="80" spans="2:14" x14ac:dyDescent="0.25">
      <c r="E80" s="16"/>
      <c r="F80" s="16"/>
      <c r="G80" s="16"/>
      <c r="H80" s="16"/>
      <c r="I80" s="16"/>
    </row>
    <row r="81" spans="1:144" x14ac:dyDescent="0.25">
      <c r="E81" s="16"/>
      <c r="F81" s="16"/>
      <c r="G81" s="16"/>
      <c r="H81" s="16"/>
      <c r="I81" s="16"/>
    </row>
    <row r="82" spans="1:144" x14ac:dyDescent="0.25">
      <c r="E82" s="16"/>
      <c r="F82" s="16"/>
      <c r="G82" s="15"/>
      <c r="H82" s="16"/>
      <c r="I82" s="16"/>
    </row>
    <row r="83" spans="1:144" x14ac:dyDescent="0.25">
      <c r="E83" s="16"/>
      <c r="F83" s="16"/>
      <c r="G83" s="16"/>
      <c r="H83" s="16"/>
      <c r="I83" s="16"/>
    </row>
    <row r="84" spans="1:144" x14ac:dyDescent="0.25">
      <c r="E84" s="16"/>
      <c r="F84" s="16"/>
      <c r="G84" s="16"/>
      <c r="H84" s="16"/>
      <c r="I84" s="16"/>
    </row>
    <row r="85" spans="1:144" ht="15.6" x14ac:dyDescent="0.3">
      <c r="B85" s="26"/>
      <c r="C85" s="27"/>
      <c r="D85" s="27"/>
      <c r="E85" s="22"/>
      <c r="F85" s="22"/>
      <c r="G85" s="23"/>
      <c r="H85" s="16"/>
      <c r="I85" s="16"/>
      <c r="J85" s="27"/>
      <c r="K85" s="28"/>
      <c r="L85" s="23"/>
      <c r="M85" s="7"/>
      <c r="N85" s="23"/>
      <c r="O85" s="23"/>
      <c r="P85" s="22"/>
      <c r="Q85" s="22"/>
      <c r="R85" s="22"/>
      <c r="S85" s="22"/>
      <c r="T85" s="22"/>
      <c r="U85" s="22"/>
      <c r="V85" s="22"/>
      <c r="W85" s="22"/>
      <c r="X85" s="22"/>
      <c r="Y85" s="22"/>
      <c r="Z85" s="22"/>
      <c r="AA85" s="22"/>
      <c r="AB85" s="22"/>
      <c r="AC85" s="22"/>
      <c r="AH85" s="28"/>
      <c r="AI85" s="23"/>
      <c r="AJ85" s="7"/>
      <c r="AK85" s="23"/>
      <c r="AL85" s="23"/>
      <c r="AM85" s="22"/>
      <c r="AN85" s="22"/>
      <c r="AO85" s="22"/>
      <c r="AP85" s="22"/>
      <c r="AQ85" s="22"/>
      <c r="AR85" s="22"/>
      <c r="AS85" s="22"/>
      <c r="AT85" s="22"/>
      <c r="AU85" s="22"/>
      <c r="AV85" s="22"/>
      <c r="AW85" s="22"/>
      <c r="AX85" s="22"/>
      <c r="AY85" s="22"/>
      <c r="AZ85" s="22"/>
      <c r="BI85" s="29"/>
      <c r="BJ85" s="30"/>
      <c r="BK85" s="27"/>
      <c r="BL85" s="27"/>
      <c r="BM85" s="27"/>
      <c r="BN85" s="28"/>
      <c r="BO85" s="23"/>
      <c r="BP85" s="7"/>
      <c r="BQ85" s="23"/>
      <c r="BR85" s="23"/>
      <c r="BS85" s="22"/>
      <c r="BT85" s="22"/>
      <c r="BU85" s="22"/>
      <c r="BV85" s="22"/>
      <c r="BW85" s="22"/>
      <c r="BX85" s="22"/>
      <c r="BY85" s="22"/>
      <c r="BZ85" s="22"/>
      <c r="CA85" s="22"/>
      <c r="CB85" s="22"/>
      <c r="CC85" s="22"/>
      <c r="CD85" s="22"/>
      <c r="CE85" s="22"/>
      <c r="CF85" s="22"/>
      <c r="CO85" s="29"/>
      <c r="CP85" s="30"/>
      <c r="CQ85" s="27"/>
      <c r="CR85" s="27"/>
      <c r="CS85" s="27"/>
      <c r="CT85" s="28"/>
      <c r="CU85" s="23"/>
      <c r="CV85" s="7"/>
      <c r="CW85" s="23"/>
      <c r="CX85" s="23"/>
      <c r="CY85" s="22"/>
      <c r="CZ85" s="22"/>
      <c r="DA85" s="22"/>
      <c r="DB85" s="22"/>
      <c r="DC85" s="22"/>
      <c r="DD85" s="22"/>
      <c r="DE85" s="22"/>
      <c r="DF85" s="22"/>
      <c r="DG85" s="22"/>
      <c r="DH85" s="22"/>
      <c r="DI85" s="22"/>
      <c r="DJ85" s="22"/>
      <c r="DK85" s="22"/>
      <c r="DL85" s="22"/>
      <c r="DU85" s="29"/>
      <c r="DV85" s="30"/>
      <c r="DW85" s="27"/>
      <c r="DX85" s="27"/>
      <c r="DY85" s="27"/>
      <c r="DZ85" s="28"/>
      <c r="EA85" s="23"/>
      <c r="EB85" s="7"/>
      <c r="EC85" s="23"/>
      <c r="ED85" s="23"/>
      <c r="EE85" s="22"/>
      <c r="EF85" s="22"/>
      <c r="EG85" s="22"/>
      <c r="EH85" s="22"/>
      <c r="EI85" s="22"/>
      <c r="EJ85" s="22"/>
      <c r="EK85" s="22"/>
      <c r="EL85" s="22"/>
      <c r="EM85" s="22"/>
      <c r="EN85" s="22"/>
    </row>
    <row r="86" spans="1:144" ht="12.9" hidden="1" customHeight="1" x14ac:dyDescent="0.3">
      <c r="B86" s="26"/>
      <c r="C86" s="31"/>
      <c r="D86" s="31"/>
      <c r="E86" s="16"/>
      <c r="F86" s="16"/>
      <c r="G86" s="23"/>
      <c r="H86" s="16"/>
      <c r="I86" s="16"/>
      <c r="K86" s="28"/>
      <c r="L86" s="23"/>
      <c r="M86" s="7"/>
      <c r="N86" s="23"/>
      <c r="O86" s="23"/>
      <c r="P86" s="23"/>
      <c r="Q86" s="23"/>
      <c r="R86" s="7"/>
      <c r="S86" s="7"/>
      <c r="T86" s="7"/>
      <c r="U86" s="7"/>
      <c r="V86" s="7"/>
      <c r="W86" s="7"/>
      <c r="X86" s="7"/>
      <c r="Y86" s="7"/>
      <c r="Z86" s="7"/>
      <c r="AA86" s="7"/>
      <c r="AB86" s="7"/>
      <c r="AC86" s="7"/>
      <c r="AH86" s="28"/>
      <c r="AI86" s="23"/>
      <c r="AJ86" s="7"/>
      <c r="AK86" s="23"/>
      <c r="AL86" s="23"/>
      <c r="AM86" s="23"/>
      <c r="AN86" s="23"/>
      <c r="AO86" s="7"/>
      <c r="AP86" s="7"/>
      <c r="AQ86" s="7"/>
      <c r="AR86" s="7"/>
      <c r="AS86" s="7"/>
      <c r="AT86" s="7"/>
      <c r="AU86" s="7"/>
      <c r="AV86" s="7"/>
      <c r="AW86" s="7"/>
      <c r="AX86" s="7"/>
      <c r="AY86" s="7"/>
      <c r="AZ86" s="7"/>
      <c r="BI86" s="29"/>
      <c r="BN86" s="28"/>
      <c r="BO86" s="23"/>
      <c r="BP86" s="7"/>
      <c r="BQ86" s="23"/>
      <c r="BR86" s="23"/>
      <c r="BS86" s="23"/>
      <c r="BT86" s="23"/>
      <c r="BU86" s="7"/>
      <c r="BV86" s="7"/>
      <c r="BW86" s="7"/>
      <c r="BX86" s="7"/>
      <c r="BY86" s="7"/>
      <c r="BZ86" s="7"/>
      <c r="CA86" s="7"/>
      <c r="CB86" s="7"/>
      <c r="CC86" s="7"/>
      <c r="CD86" s="7"/>
      <c r="CE86" s="7"/>
      <c r="CF86" s="7"/>
      <c r="CO86" s="29"/>
      <c r="CT86" s="28"/>
      <c r="CU86" s="23"/>
      <c r="CV86" s="7"/>
      <c r="CW86" s="23"/>
      <c r="CX86" s="23"/>
      <c r="CY86" s="23"/>
      <c r="CZ86" s="23"/>
      <c r="DA86" s="7"/>
      <c r="DB86" s="7"/>
      <c r="DC86" s="7"/>
      <c r="DD86" s="7"/>
      <c r="DE86" s="7"/>
      <c r="DF86" s="7"/>
      <c r="DG86" s="7"/>
      <c r="DH86" s="7"/>
      <c r="DI86" s="7"/>
      <c r="DJ86" s="7"/>
      <c r="DK86" s="7"/>
      <c r="DL86" s="7"/>
      <c r="DU86" s="29"/>
      <c r="DZ86" s="28"/>
      <c r="EA86" s="23"/>
      <c r="EB86" s="7"/>
      <c r="EC86" s="23"/>
      <c r="ED86" s="23"/>
      <c r="EE86" s="23"/>
      <c r="EF86" s="23"/>
      <c r="EG86" s="7"/>
      <c r="EH86" s="7"/>
      <c r="EI86" s="7"/>
      <c r="EJ86" s="7"/>
      <c r="EK86" s="7"/>
      <c r="EL86" s="7"/>
      <c r="EM86" s="7"/>
      <c r="EN86" s="7"/>
    </row>
    <row r="87" spans="1:144" ht="12.9" hidden="1" customHeight="1" x14ac:dyDescent="0.3">
      <c r="B87" s="26"/>
      <c r="C87" s="31"/>
      <c r="D87" s="31"/>
      <c r="E87" s="16"/>
      <c r="F87" s="16"/>
      <c r="G87" s="16"/>
      <c r="H87" s="16"/>
      <c r="I87" s="16"/>
      <c r="K87" s="28"/>
      <c r="M87" s="18"/>
      <c r="P87" s="18"/>
      <c r="R87" s="18"/>
      <c r="S87" s="18"/>
      <c r="T87" s="18"/>
      <c r="U87" s="18"/>
      <c r="V87" s="18"/>
      <c r="W87" s="18"/>
      <c r="X87" s="18"/>
      <c r="Y87" s="18"/>
      <c r="Z87" s="18"/>
      <c r="AA87" s="18"/>
      <c r="AB87" s="18"/>
      <c r="AC87" s="18"/>
      <c r="AH87" s="28"/>
      <c r="AJ87" s="18"/>
      <c r="AM87" s="18"/>
      <c r="AO87" s="18"/>
      <c r="AP87" s="18"/>
      <c r="AQ87" s="18"/>
      <c r="AR87" s="18"/>
      <c r="AS87" s="18"/>
      <c r="AT87" s="18"/>
      <c r="AU87" s="18"/>
      <c r="AV87" s="18"/>
      <c r="AW87" s="18"/>
      <c r="AX87" s="18"/>
      <c r="AY87" s="18"/>
      <c r="AZ87" s="18"/>
      <c r="BI87" s="29"/>
      <c r="BN87" s="28"/>
      <c r="BP87" s="18"/>
      <c r="BS87" s="18"/>
      <c r="BU87" s="18"/>
      <c r="BV87" s="18"/>
      <c r="BW87" s="18"/>
      <c r="BX87" s="18"/>
      <c r="BY87" s="18"/>
      <c r="BZ87" s="18"/>
      <c r="CA87" s="18"/>
      <c r="CB87" s="18"/>
      <c r="CC87" s="18"/>
      <c r="CD87" s="18"/>
      <c r="CE87" s="18"/>
      <c r="CF87" s="18"/>
      <c r="CO87" s="29"/>
      <c r="CT87" s="28"/>
      <c r="CV87" s="18"/>
      <c r="CY87" s="18"/>
      <c r="DA87" s="18"/>
      <c r="DB87" s="18"/>
      <c r="DC87" s="18"/>
      <c r="DD87" s="18"/>
      <c r="DE87" s="18"/>
      <c r="DF87" s="18"/>
      <c r="DG87" s="18"/>
      <c r="DH87" s="18"/>
      <c r="DI87" s="18"/>
      <c r="DJ87" s="18"/>
      <c r="DK87" s="18"/>
      <c r="DL87" s="18"/>
      <c r="DU87" s="29"/>
      <c r="DZ87" s="28"/>
      <c r="EB87" s="18"/>
      <c r="EE87" s="18"/>
      <c r="EG87" s="18"/>
      <c r="EH87" s="18"/>
      <c r="EI87" s="18"/>
      <c r="EJ87" s="18"/>
      <c r="EK87" s="18"/>
      <c r="EL87" s="18"/>
      <c r="EM87" s="18"/>
      <c r="EN87" s="18"/>
    </row>
    <row r="88" spans="1:144" ht="12.9" hidden="1" customHeight="1" x14ac:dyDescent="0.25">
      <c r="B88" s="13"/>
      <c r="C88" s="9"/>
      <c r="D88" s="9"/>
      <c r="E88" s="15"/>
      <c r="F88" s="15"/>
      <c r="G88" s="23"/>
      <c r="H88" s="16"/>
      <c r="I88" s="16"/>
    </row>
    <row r="89" spans="1:144" ht="12.9" hidden="1" customHeight="1" x14ac:dyDescent="0.25">
      <c r="B89" s="13"/>
      <c r="C89" s="9"/>
      <c r="D89" s="9"/>
      <c r="E89" s="40"/>
      <c r="F89" s="40"/>
      <c r="G89" s="23"/>
      <c r="H89" s="16"/>
      <c r="I89" s="16"/>
    </row>
    <row r="90" spans="1:144" ht="12.9" hidden="1" customHeight="1" x14ac:dyDescent="0.25">
      <c r="B90" s="13"/>
      <c r="C90" s="9"/>
      <c r="D90" s="9"/>
      <c r="E90" s="15"/>
      <c r="F90" s="15"/>
      <c r="G90" s="23"/>
      <c r="H90" s="16"/>
      <c r="I90" s="16"/>
    </row>
    <row r="91" spans="1:144" ht="15.6" hidden="1" x14ac:dyDescent="0.25">
      <c r="A91" s="32"/>
      <c r="E91" s="16"/>
      <c r="F91" s="16"/>
      <c r="G91" s="20"/>
      <c r="H91" s="16"/>
      <c r="I91" s="16"/>
    </row>
    <row r="92" spans="1:144" hidden="1" x14ac:dyDescent="0.25">
      <c r="E92" s="16"/>
      <c r="F92" s="16"/>
      <c r="G92" s="20"/>
      <c r="H92" s="16"/>
      <c r="I92" s="16"/>
    </row>
    <row r="93" spans="1:144" hidden="1" x14ac:dyDescent="0.25">
      <c r="E93" s="16"/>
      <c r="F93" s="16"/>
      <c r="G93" s="20"/>
      <c r="H93" s="16"/>
      <c r="I93" s="16"/>
    </row>
    <row r="94" spans="1:144" hidden="1" x14ac:dyDescent="0.25">
      <c r="A94" s="13"/>
      <c r="E94" s="16"/>
      <c r="F94" s="16"/>
      <c r="G94" s="20"/>
      <c r="H94" s="16"/>
      <c r="I94" s="16"/>
    </row>
    <row r="95" spans="1:144" hidden="1" x14ac:dyDescent="0.25">
      <c r="E95" s="16"/>
      <c r="F95" s="16"/>
      <c r="G95" s="20"/>
      <c r="H95" s="16"/>
      <c r="I95" s="16"/>
    </row>
    <row r="96" spans="1:144" hidden="1" x14ac:dyDescent="0.25">
      <c r="E96" s="16"/>
      <c r="F96" s="16"/>
      <c r="G96" s="20"/>
      <c r="H96" s="16"/>
      <c r="I96" s="16"/>
    </row>
    <row r="97" spans="2:144" hidden="1" x14ac:dyDescent="0.25">
      <c r="E97" s="16"/>
      <c r="F97" s="16"/>
      <c r="G97" s="20"/>
      <c r="H97" s="16"/>
      <c r="I97" s="16"/>
    </row>
    <row r="98" spans="2:144" ht="12.9" hidden="1" customHeight="1" x14ac:dyDescent="0.25">
      <c r="B98" s="13"/>
      <c r="C98" s="9"/>
      <c r="D98" s="9"/>
      <c r="E98" s="40"/>
      <c r="F98" s="40"/>
      <c r="G98" s="23"/>
      <c r="H98" s="16"/>
      <c r="I98" s="16"/>
    </row>
    <row r="99" spans="2:144" ht="12.9" hidden="1" customHeight="1" x14ac:dyDescent="0.25">
      <c r="B99" s="13"/>
      <c r="C99" s="9"/>
      <c r="D99" s="9"/>
      <c r="E99" s="15"/>
      <c r="F99" s="15"/>
      <c r="G99" s="23"/>
      <c r="H99" s="16"/>
      <c r="I99" s="16"/>
    </row>
    <row r="100" spans="2:144" ht="12.9" hidden="1" customHeight="1" x14ac:dyDescent="0.25">
      <c r="B100" s="13"/>
      <c r="C100" s="5"/>
      <c r="D100" s="5"/>
      <c r="E100" s="17"/>
      <c r="F100" s="17"/>
      <c r="G100" s="16"/>
      <c r="H100" s="16"/>
      <c r="I100" s="16"/>
    </row>
    <row r="101" spans="2:144" hidden="1" x14ac:dyDescent="0.25">
      <c r="E101" s="16"/>
      <c r="F101" s="16"/>
      <c r="G101" s="16"/>
      <c r="H101" s="16"/>
      <c r="I101" s="16"/>
    </row>
    <row r="102" spans="2:144" ht="15.6" x14ac:dyDescent="0.3">
      <c r="B102" s="26"/>
      <c r="C102" s="27"/>
      <c r="D102" s="27"/>
      <c r="E102" s="22"/>
      <c r="F102" s="22"/>
      <c r="G102" s="23"/>
      <c r="H102" s="16"/>
      <c r="I102" s="16"/>
      <c r="J102" s="27"/>
      <c r="K102" s="28"/>
      <c r="L102" s="23"/>
      <c r="M102" s="7"/>
      <c r="N102" s="23"/>
      <c r="O102" s="23"/>
      <c r="P102" s="22"/>
      <c r="Q102" s="22"/>
      <c r="R102" s="22"/>
      <c r="S102" s="22"/>
      <c r="T102" s="22"/>
      <c r="U102" s="22"/>
      <c r="V102" s="22"/>
      <c r="W102" s="22"/>
      <c r="X102" s="22"/>
      <c r="Y102" s="22"/>
      <c r="Z102" s="22"/>
      <c r="AA102" s="22"/>
      <c r="AB102" s="22"/>
      <c r="AC102" s="22"/>
      <c r="AH102" s="28"/>
      <c r="AI102" s="23"/>
      <c r="AJ102" s="7"/>
      <c r="AK102" s="23"/>
      <c r="AL102" s="23"/>
      <c r="AM102" s="22"/>
      <c r="AN102" s="22"/>
      <c r="AO102" s="22"/>
      <c r="AP102" s="22"/>
      <c r="AQ102" s="22"/>
      <c r="AR102" s="22"/>
      <c r="AS102" s="22"/>
      <c r="AT102" s="22"/>
      <c r="AU102" s="22"/>
      <c r="AV102" s="22"/>
      <c r="AW102" s="22"/>
      <c r="AX102" s="22"/>
      <c r="AY102" s="22"/>
      <c r="AZ102" s="22"/>
      <c r="BI102" s="29"/>
      <c r="BJ102" s="30"/>
      <c r="BK102" s="27"/>
      <c r="BL102" s="27"/>
      <c r="BM102" s="27"/>
      <c r="BN102" s="28"/>
      <c r="BO102" s="23"/>
      <c r="BP102" s="7"/>
      <c r="BQ102" s="23"/>
      <c r="BR102" s="23"/>
      <c r="BS102" s="22"/>
      <c r="BT102" s="22"/>
      <c r="BU102" s="22"/>
      <c r="BV102" s="22"/>
      <c r="BW102" s="22"/>
      <c r="BX102" s="22"/>
      <c r="BY102" s="22"/>
      <c r="BZ102" s="22"/>
      <c r="CA102" s="22"/>
      <c r="CB102" s="22"/>
      <c r="CC102" s="22"/>
      <c r="CD102" s="22"/>
      <c r="CE102" s="22"/>
      <c r="CF102" s="22"/>
      <c r="CO102" s="29"/>
      <c r="CP102" s="30"/>
      <c r="CQ102" s="27"/>
      <c r="CR102" s="27"/>
      <c r="CS102" s="27"/>
      <c r="CT102" s="28"/>
      <c r="CU102" s="23"/>
      <c r="CV102" s="7"/>
      <c r="CW102" s="23"/>
      <c r="CX102" s="23"/>
      <c r="CY102" s="22"/>
      <c r="CZ102" s="22"/>
      <c r="DA102" s="22"/>
      <c r="DB102" s="22"/>
      <c r="DC102" s="22"/>
      <c r="DD102" s="22"/>
      <c r="DE102" s="22"/>
      <c r="DF102" s="22"/>
      <c r="DG102" s="22"/>
      <c r="DH102" s="22"/>
      <c r="DI102" s="22"/>
      <c r="DJ102" s="22"/>
      <c r="DK102" s="22"/>
      <c r="DL102" s="22"/>
      <c r="DU102" s="29"/>
      <c r="DV102" s="30"/>
      <c r="DW102" s="27"/>
      <c r="DX102" s="27"/>
      <c r="DY102" s="27"/>
      <c r="DZ102" s="28"/>
      <c r="EA102" s="23"/>
      <c r="EB102" s="7"/>
      <c r="EC102" s="23"/>
      <c r="ED102" s="23"/>
      <c r="EE102" s="22"/>
      <c r="EF102" s="22"/>
      <c r="EG102" s="22"/>
      <c r="EH102" s="22"/>
      <c r="EI102" s="22"/>
      <c r="EJ102" s="22"/>
      <c r="EK102" s="22"/>
      <c r="EL102" s="22"/>
      <c r="EM102" s="22"/>
      <c r="EN102" s="22"/>
    </row>
    <row r="103" spans="2:144" ht="15.6" x14ac:dyDescent="0.3">
      <c r="B103" s="26"/>
      <c r="C103" s="27"/>
      <c r="D103" s="27"/>
      <c r="E103" s="22"/>
      <c r="F103" s="22"/>
      <c r="G103" s="23"/>
      <c r="H103" s="16"/>
      <c r="I103" s="16"/>
      <c r="J103" s="27"/>
      <c r="K103" s="28"/>
      <c r="L103" s="23"/>
      <c r="M103" s="7"/>
      <c r="N103" s="23"/>
      <c r="O103" s="23"/>
      <c r="P103" s="22"/>
      <c r="Q103" s="22"/>
      <c r="R103" s="22"/>
      <c r="S103" s="22"/>
      <c r="T103" s="22"/>
      <c r="U103" s="22"/>
      <c r="V103" s="22"/>
      <c r="W103" s="22"/>
      <c r="X103" s="22"/>
      <c r="Y103" s="22"/>
      <c r="Z103" s="22"/>
      <c r="AA103" s="22"/>
      <c r="AB103" s="22"/>
      <c r="AC103" s="22"/>
      <c r="AH103" s="28"/>
      <c r="AI103" s="23"/>
      <c r="AJ103" s="7"/>
      <c r="AK103" s="23"/>
      <c r="AL103" s="23"/>
      <c r="AM103" s="22"/>
      <c r="AN103" s="22"/>
      <c r="AO103" s="22"/>
      <c r="AP103" s="22"/>
      <c r="AQ103" s="22"/>
      <c r="AR103" s="22"/>
      <c r="AS103" s="22"/>
      <c r="AT103" s="22"/>
      <c r="AU103" s="22"/>
      <c r="AV103" s="22"/>
      <c r="AW103" s="22"/>
      <c r="AX103" s="22"/>
      <c r="AY103" s="22"/>
      <c r="AZ103" s="22"/>
      <c r="BI103" s="29"/>
      <c r="BJ103" s="27"/>
      <c r="BK103" s="27"/>
      <c r="BL103" s="27"/>
      <c r="BM103" s="27"/>
      <c r="BN103" s="28"/>
      <c r="BO103" s="23"/>
      <c r="BP103" s="7"/>
      <c r="BQ103" s="23"/>
      <c r="BR103" s="23"/>
      <c r="BS103" s="22"/>
      <c r="BT103" s="22"/>
      <c r="BU103" s="22"/>
      <c r="BV103" s="22"/>
      <c r="BW103" s="22"/>
      <c r="BX103" s="22"/>
      <c r="BY103" s="22"/>
      <c r="BZ103" s="22"/>
      <c r="CA103" s="22"/>
      <c r="CB103" s="22"/>
      <c r="CC103" s="22"/>
      <c r="CD103" s="22"/>
      <c r="CE103" s="22"/>
      <c r="CF103" s="22"/>
      <c r="CO103" s="29"/>
      <c r="CP103" s="27"/>
      <c r="CQ103" s="27"/>
      <c r="CR103" s="27"/>
      <c r="CS103" s="27"/>
      <c r="CT103" s="28"/>
      <c r="CU103" s="23"/>
      <c r="CV103" s="7"/>
      <c r="CW103" s="23"/>
      <c r="CX103" s="23"/>
      <c r="CY103" s="22"/>
      <c r="CZ103" s="22"/>
      <c r="DA103" s="22"/>
      <c r="DB103" s="22"/>
      <c r="DC103" s="22"/>
      <c r="DD103" s="22"/>
      <c r="DE103" s="22"/>
      <c r="DF103" s="22"/>
      <c r="DG103" s="22"/>
      <c r="DH103" s="22"/>
      <c r="DI103" s="22"/>
      <c r="DJ103" s="22"/>
      <c r="DK103" s="22"/>
      <c r="DL103" s="22"/>
      <c r="DU103" s="29"/>
      <c r="DV103" s="27"/>
      <c r="DW103" s="27"/>
      <c r="DX103" s="27"/>
      <c r="DY103" s="27"/>
      <c r="DZ103" s="28"/>
      <c r="EA103" s="23"/>
      <c r="EB103" s="7"/>
      <c r="EC103" s="23"/>
      <c r="ED103" s="23"/>
      <c r="EE103" s="22"/>
      <c r="EF103" s="22"/>
      <c r="EG103" s="22"/>
      <c r="EH103" s="22"/>
      <c r="EI103" s="22"/>
      <c r="EJ103" s="22"/>
      <c r="EK103" s="22"/>
      <c r="EL103" s="22"/>
      <c r="EM103" s="22"/>
      <c r="EN103" s="22"/>
    </row>
    <row r="104" spans="2:144" x14ac:dyDescent="0.25">
      <c r="E104" s="16"/>
      <c r="F104" s="16"/>
      <c r="G104" s="16"/>
      <c r="H104" s="16"/>
      <c r="I104" s="16"/>
    </row>
    <row r="105" spans="2:144" x14ac:dyDescent="0.25">
      <c r="E105" s="16"/>
      <c r="F105" s="16"/>
      <c r="G105" s="16"/>
      <c r="H105" s="16"/>
      <c r="I105" s="16"/>
    </row>
    <row r="106" spans="2:144" x14ac:dyDescent="0.25">
      <c r="E106" s="16"/>
      <c r="F106" s="16"/>
      <c r="G106" s="16"/>
      <c r="H106" s="16"/>
      <c r="I106" s="16"/>
    </row>
    <row r="107" spans="2:144" x14ac:dyDescent="0.25">
      <c r="E107" s="16"/>
      <c r="F107" s="16"/>
      <c r="G107" s="16"/>
      <c r="H107" s="16"/>
      <c r="I107" s="16"/>
    </row>
    <row r="108" spans="2:144" x14ac:dyDescent="0.25">
      <c r="E108" s="16"/>
      <c r="F108" s="16"/>
      <c r="G108" s="16"/>
      <c r="H108" s="16"/>
      <c r="I108" s="16"/>
    </row>
    <row r="109" spans="2:144" x14ac:dyDescent="0.25">
      <c r="E109" s="16"/>
      <c r="F109" s="16"/>
      <c r="G109" s="16"/>
      <c r="H109" s="16"/>
      <c r="I109" s="16"/>
      <c r="J109" s="16"/>
      <c r="K109" s="16"/>
      <c r="L109" s="16"/>
      <c r="M109" s="16"/>
      <c r="N109" s="16"/>
    </row>
    <row r="110" spans="2:144" x14ac:dyDescent="0.25">
      <c r="E110" s="16"/>
      <c r="F110" s="16"/>
      <c r="G110" s="16"/>
      <c r="H110" s="16"/>
      <c r="I110" s="16"/>
      <c r="J110" s="16"/>
      <c r="K110" s="20"/>
      <c r="L110" s="20"/>
      <c r="M110" s="20"/>
      <c r="N110" s="20"/>
    </row>
    <row r="111" spans="2:144" x14ac:dyDescent="0.25">
      <c r="E111" s="16"/>
      <c r="F111" s="16"/>
      <c r="G111" s="16"/>
      <c r="H111" s="16"/>
      <c r="I111" s="16"/>
      <c r="J111" s="16"/>
      <c r="K111" s="16"/>
      <c r="L111" s="16"/>
      <c r="M111" s="16"/>
      <c r="N111" s="16"/>
    </row>
    <row r="112" spans="2:144" x14ac:dyDescent="0.25">
      <c r="E112" s="16"/>
      <c r="F112" s="16"/>
      <c r="G112" s="16"/>
      <c r="H112" s="16"/>
      <c r="I112" s="16"/>
      <c r="J112" s="16"/>
      <c r="K112" s="16"/>
      <c r="L112" s="16"/>
      <c r="M112" s="16"/>
      <c r="N112" s="16"/>
    </row>
    <row r="113" spans="5:14" x14ac:dyDescent="0.25">
      <c r="E113" s="16"/>
      <c r="F113" s="16"/>
      <c r="G113" s="16"/>
      <c r="H113" s="16"/>
      <c r="I113" s="16"/>
      <c r="J113" s="16"/>
      <c r="K113" s="16"/>
      <c r="L113" s="16"/>
      <c r="M113" s="16"/>
      <c r="N113" s="16"/>
    </row>
  </sheetData>
  <sheetProtection password="EA62" sheet="1" objects="1" scenarios="1"/>
  <mergeCells count="4">
    <mergeCell ref="J1:K1"/>
    <mergeCell ref="L1:M1"/>
    <mergeCell ref="N1:O1"/>
    <mergeCell ref="P1:Q1"/>
  </mergeCells>
  <pageMargins left="0.75" right="0.75" top="1" bottom="1" header="0" footer="0"/>
  <pageSetup paperSize="9" orientation="portrait" horizontalDpi="300" verticalDpi="300" r:id="rId1"/>
  <headerFooter alignWithMargins="0"/>
  <ignoredErrors>
    <ignoredError sqref="I4:I6" unlockedFormula="1"/>
    <ignoredError sqref="J4:K6" formula="1" unlockedFormula="1"/>
    <ignoredError sqref="D36" numberStoredAsText="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4ce6f2a4-3cf8-4435-999d-d4652fe8fa53">PN7YJE6ASU6D-338107997-32</_dlc_DocId>
    <_dlc_DocIdUrl xmlns="4ce6f2a4-3cf8-4435-999d-d4652fe8fa53">
      <Url>https://espacios.metromadrid.es/asi/SerExpl/_layouts/15/DocIdRedir.aspx?ID=PN7YJE6ASU6D-338107997-32</Url>
      <Description>PN7YJE6ASU6D-338107997-32</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9D0AF3BD59D1C948953EF209A873B531" ma:contentTypeVersion="2" ma:contentTypeDescription="Crear nuevo documento." ma:contentTypeScope="" ma:versionID="5e601a12239c85438abfe78bfef223e6">
  <xsd:schema xmlns:xsd="http://www.w3.org/2001/XMLSchema" xmlns:xs="http://www.w3.org/2001/XMLSchema" xmlns:p="http://schemas.microsoft.com/office/2006/metadata/properties" xmlns:ns2="4ce6f2a4-3cf8-4435-999d-d4652fe8fa53" targetNamespace="http://schemas.microsoft.com/office/2006/metadata/properties" ma:root="true" ma:fieldsID="e27f9891036147cd61f65ae9002ade64" ns2:_="">
    <xsd:import namespace="4ce6f2a4-3cf8-4435-999d-d4652fe8fa5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6f2a4-3cf8-4435-999d-d4652fe8fa5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7947C0-CA87-459F-A562-EC3BC7CB6C29}">
  <ds:schemaRefs>
    <ds:schemaRef ds:uri="http://schemas.microsoft.com/sharepoint/v3/contenttype/forms"/>
  </ds:schemaRefs>
</ds:datastoreItem>
</file>

<file path=customXml/itemProps2.xml><?xml version="1.0" encoding="utf-8"?>
<ds:datastoreItem xmlns:ds="http://schemas.openxmlformats.org/officeDocument/2006/customXml" ds:itemID="{EF94BB1A-8E37-4886-91F8-38E68F9ED6B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4ce6f2a4-3cf8-4435-999d-d4652fe8fa53"/>
    <ds:schemaRef ds:uri="http://www.w3.org/XML/1998/namespace"/>
    <ds:schemaRef ds:uri="http://purl.org/dc/dcmitype/"/>
  </ds:schemaRefs>
</ds:datastoreItem>
</file>

<file path=customXml/itemProps3.xml><?xml version="1.0" encoding="utf-8"?>
<ds:datastoreItem xmlns:ds="http://schemas.openxmlformats.org/officeDocument/2006/customXml" ds:itemID="{C4A22D0F-4FC7-434A-B47D-DA0DDC31D2C1}">
  <ds:schemaRefs>
    <ds:schemaRef ds:uri="http://schemas.microsoft.com/sharepoint/events"/>
  </ds:schemaRefs>
</ds:datastoreItem>
</file>

<file path=customXml/itemProps4.xml><?xml version="1.0" encoding="utf-8"?>
<ds:datastoreItem xmlns:ds="http://schemas.openxmlformats.org/officeDocument/2006/customXml" ds:itemID="{A5837D53-0C56-457D-8960-8347F951D6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6f2a4-3cf8-4435-999d-d4652fe8f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Presupuesto 2023-26</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Donaire Granado, Alberto</dc:creator>
  <cp:lastModifiedBy>García Martín, Amaya</cp:lastModifiedBy>
  <dcterms:created xsi:type="dcterms:W3CDTF">2015-08-28T11:46:28Z</dcterms:created>
  <dcterms:modified xsi:type="dcterms:W3CDTF">2022-10-18T09:40:45Z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0x0101009D0AF3BD59D1C948953EF209A873B531</vt:lpwstr>
  </property>
  <property fmtid="{D5CDD505-2E9C-101B-9397-08002B2CF9AE}" pid="3" name="_dlc_DocIdItemGuid">
    <vt:lpwstr>39da6688-436c-4c3c-ad02-205fc831bcd0</vt:lpwstr>
  </property>
</Properties>
</file>