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LBERTO\AAA_PROYECTOS ACTIVOS_METRO\PCIV\PCP\"/>
    </mc:Choice>
  </mc:AlternateContent>
  <xr:revisionPtr revIDLastSave="0" documentId="13_ncr:1_{E904CB65-034F-4CB8-8869-0946B6653453}" xr6:coauthVersionLast="47" xr6:coauthVersionMax="47" xr10:uidLastSave="{00000000-0000-0000-0000-000000000000}"/>
  <bookViews>
    <workbookView xWindow="-16680" yWindow="-16320" windowWidth="29040" windowHeight="16440" xr2:uid="{ECD62AB2-E4FA-4488-A569-53C0BF7A0B2D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8" i="1" l="1"/>
  <c r="H267" i="1"/>
  <c r="G14" i="1"/>
  <c r="H17" i="1"/>
  <c r="G24" i="1"/>
  <c r="H24" i="1" s="1"/>
  <c r="H26" i="1"/>
  <c r="H27" i="1"/>
  <c r="G28" i="1"/>
  <c r="H28" i="1" s="1"/>
  <c r="G32" i="1"/>
  <c r="H34" i="1"/>
  <c r="G36" i="1"/>
  <c r="H36" i="1" s="1"/>
  <c r="H39" i="1"/>
  <c r="G40" i="1"/>
  <c r="G44" i="1"/>
  <c r="G48" i="1"/>
  <c r="H48" i="1" s="1"/>
  <c r="H50" i="1"/>
  <c r="G52" i="1"/>
  <c r="H57" i="1"/>
  <c r="H58" i="1"/>
  <c r="G59" i="1"/>
  <c r="G63" i="1"/>
  <c r="H65" i="1"/>
  <c r="H66" i="1"/>
  <c r="G70" i="1"/>
  <c r="G74" i="1"/>
  <c r="G80" i="1"/>
  <c r="H82" i="1"/>
  <c r="H81" i="1" s="1"/>
  <c r="G85" i="1"/>
  <c r="G88" i="1"/>
  <c r="H90" i="1"/>
  <c r="H89" i="1" s="1"/>
  <c r="G91" i="1"/>
  <c r="G94" i="1"/>
  <c r="G97" i="1"/>
  <c r="H97" i="1" s="1"/>
  <c r="G100" i="1"/>
  <c r="G103" i="1"/>
  <c r="H105" i="1"/>
  <c r="H104" i="1" s="1"/>
  <c r="G106" i="1"/>
  <c r="H106" i="1" s="1"/>
  <c r="G109" i="1"/>
  <c r="G112" i="1"/>
  <c r="H114" i="1"/>
  <c r="H113" i="1" s="1"/>
  <c r="G115" i="1"/>
  <c r="G118" i="1"/>
  <c r="G121" i="1"/>
  <c r="H121" i="1" s="1"/>
  <c r="G124" i="1"/>
  <c r="G127" i="1"/>
  <c r="H129" i="1"/>
  <c r="H128" i="1" s="1"/>
  <c r="G130" i="1"/>
  <c r="H130" i="1" s="1"/>
  <c r="G133" i="1"/>
  <c r="G138" i="1"/>
  <c r="H138" i="1" s="1"/>
  <c r="G139" i="1"/>
  <c r="H145" i="1"/>
  <c r="H146" i="1"/>
  <c r="G149" i="1"/>
  <c r="H153" i="1"/>
  <c r="G154" i="1"/>
  <c r="H154" i="1" s="1"/>
  <c r="G160" i="1"/>
  <c r="H162" i="1"/>
  <c r="G164" i="1"/>
  <c r="G168" i="1"/>
  <c r="H170" i="1"/>
  <c r="G172" i="1"/>
  <c r="G176" i="1"/>
  <c r="H178" i="1"/>
  <c r="G180" i="1"/>
  <c r="G184" i="1"/>
  <c r="H186" i="1"/>
  <c r="G188" i="1"/>
  <c r="G192" i="1"/>
  <c r="H194" i="1"/>
  <c r="G196" i="1"/>
  <c r="G200" i="1"/>
  <c r="H202" i="1"/>
  <c r="G204" i="1"/>
  <c r="G208" i="1"/>
  <c r="H210" i="1"/>
  <c r="G212" i="1"/>
  <c r="G216" i="1"/>
  <c r="H218" i="1"/>
  <c r="G220" i="1"/>
  <c r="G224" i="1"/>
  <c r="H226" i="1"/>
  <c r="G228" i="1"/>
  <c r="G231" i="1"/>
  <c r="H234" i="1"/>
  <c r="G235" i="1"/>
  <c r="H241" i="1"/>
  <c r="H242" i="1"/>
  <c r="G243" i="1"/>
  <c r="G249" i="1"/>
  <c r="H249" i="1" s="1"/>
  <c r="G253" i="1"/>
  <c r="G257" i="1"/>
  <c r="H257" i="1" s="1"/>
  <c r="G261" i="1"/>
  <c r="G265" i="1"/>
  <c r="G269" i="1"/>
  <c r="G273" i="1"/>
  <c r="H273" i="1" s="1"/>
  <c r="G277" i="1"/>
  <c r="G281" i="1"/>
  <c r="H281" i="1" s="1"/>
  <c r="G285" i="1"/>
  <c r="G289" i="1"/>
  <c r="G293" i="1"/>
  <c r="G297" i="1"/>
  <c r="H297" i="1" s="1"/>
  <c r="G301" i="1"/>
  <c r="H306" i="1"/>
  <c r="G308" i="1"/>
  <c r="G312" i="1"/>
  <c r="H314" i="1"/>
  <c r="G316" i="1"/>
  <c r="G319" i="1"/>
  <c r="G320" i="1"/>
  <c r="G324" i="1"/>
  <c r="G328" i="1"/>
  <c r="G333" i="1"/>
  <c r="G334" i="1"/>
  <c r="H338" i="1"/>
  <c r="G344" i="1"/>
  <c r="H346" i="1"/>
  <c r="H345" i="1" s="1"/>
  <c r="H14" i="1"/>
  <c r="H16" i="1"/>
  <c r="H19" i="1"/>
  <c r="H20" i="1"/>
  <c r="H22" i="1"/>
  <c r="H23" i="1"/>
  <c r="H30" i="1"/>
  <c r="H31" i="1"/>
  <c r="H32" i="1"/>
  <c r="H35" i="1"/>
  <c r="H38" i="1"/>
  <c r="H40" i="1"/>
  <c r="H42" i="1"/>
  <c r="H43" i="1"/>
  <c r="H44" i="1"/>
  <c r="H46" i="1"/>
  <c r="H47" i="1"/>
  <c r="H51" i="1"/>
  <c r="H52" i="1"/>
  <c r="H54" i="1"/>
  <c r="H55" i="1"/>
  <c r="H59" i="1"/>
  <c r="H61" i="1"/>
  <c r="H62" i="1"/>
  <c r="H63" i="1"/>
  <c r="H68" i="1"/>
  <c r="H69" i="1"/>
  <c r="H70" i="1"/>
  <c r="H72" i="1"/>
  <c r="H73" i="1"/>
  <c r="H74" i="1"/>
  <c r="H77" i="1"/>
  <c r="H76" i="1" s="1"/>
  <c r="H79" i="1"/>
  <c r="H78" i="1" s="1"/>
  <c r="H80" i="1"/>
  <c r="H84" i="1"/>
  <c r="H83" i="1" s="1"/>
  <c r="H85" i="1"/>
  <c r="H87" i="1"/>
  <c r="H86" i="1" s="1"/>
  <c r="H88" i="1"/>
  <c r="H91" i="1"/>
  <c r="H93" i="1"/>
  <c r="H92" i="1" s="1"/>
  <c r="H94" i="1"/>
  <c r="H96" i="1"/>
  <c r="H95" i="1" s="1"/>
  <c r="H99" i="1"/>
  <c r="H98" i="1" s="1"/>
  <c r="H100" i="1"/>
  <c r="H102" i="1"/>
  <c r="H101" i="1" s="1"/>
  <c r="H103" i="1"/>
  <c r="H108" i="1"/>
  <c r="H107" i="1" s="1"/>
  <c r="H109" i="1"/>
  <c r="H111" i="1"/>
  <c r="H110" i="1" s="1"/>
  <c r="H112" i="1"/>
  <c r="H115" i="1"/>
  <c r="H117" i="1"/>
  <c r="H116" i="1" s="1"/>
  <c r="H118" i="1"/>
  <c r="H120" i="1"/>
  <c r="H119" i="1" s="1"/>
  <c r="H123" i="1"/>
  <c r="H122" i="1" s="1"/>
  <c r="H124" i="1"/>
  <c r="H126" i="1"/>
  <c r="H125" i="1" s="1"/>
  <c r="H127" i="1"/>
  <c r="H132" i="1"/>
  <c r="H131" i="1" s="1"/>
  <c r="H133" i="1"/>
  <c r="H135" i="1"/>
  <c r="H134" i="1" s="1"/>
  <c r="H137" i="1"/>
  <c r="H136" i="1" s="1"/>
  <c r="H139" i="1"/>
  <c r="H143" i="1"/>
  <c r="H144" i="1"/>
  <c r="H147" i="1"/>
  <c r="H148" i="1"/>
  <c r="H149" i="1"/>
  <c r="H151" i="1"/>
  <c r="H152" i="1"/>
  <c r="H156" i="1"/>
  <c r="H157" i="1"/>
  <c r="H158" i="1"/>
  <c r="H159" i="1"/>
  <c r="H160" i="1"/>
  <c r="H163" i="1"/>
  <c r="H164" i="1"/>
  <c r="H166" i="1"/>
  <c r="H167" i="1"/>
  <c r="H168" i="1"/>
  <c r="H171" i="1"/>
  <c r="H172" i="1"/>
  <c r="H174" i="1"/>
  <c r="H175" i="1"/>
  <c r="H176" i="1"/>
  <c r="H179" i="1"/>
  <c r="H180" i="1"/>
  <c r="H182" i="1"/>
  <c r="H183" i="1"/>
  <c r="H184" i="1"/>
  <c r="H187" i="1"/>
  <c r="H188" i="1"/>
  <c r="H190" i="1"/>
  <c r="H191" i="1"/>
  <c r="H192" i="1"/>
  <c r="H195" i="1"/>
  <c r="H196" i="1"/>
  <c r="H198" i="1"/>
  <c r="H199" i="1"/>
  <c r="H200" i="1"/>
  <c r="H203" i="1"/>
  <c r="H204" i="1"/>
  <c r="H206" i="1"/>
  <c r="H207" i="1"/>
  <c r="H208" i="1"/>
  <c r="H211" i="1"/>
  <c r="H212" i="1"/>
  <c r="H214" i="1"/>
  <c r="H215" i="1"/>
  <c r="H216" i="1"/>
  <c r="H219" i="1"/>
  <c r="H220" i="1"/>
  <c r="H222" i="1"/>
  <c r="H223" i="1"/>
  <c r="H224" i="1"/>
  <c r="H227" i="1"/>
  <c r="H228" i="1"/>
  <c r="H230" i="1"/>
  <c r="H229" i="1" s="1"/>
  <c r="H231" i="1"/>
  <c r="H233" i="1"/>
  <c r="H235" i="1"/>
  <c r="H237" i="1"/>
  <c r="H238" i="1"/>
  <c r="H240" i="1"/>
  <c r="H243" i="1"/>
  <c r="H246" i="1"/>
  <c r="H247" i="1"/>
  <c r="H248" i="1"/>
  <c r="H251" i="1"/>
  <c r="H252" i="1"/>
  <c r="H253" i="1"/>
  <c r="H255" i="1"/>
  <c r="H256" i="1"/>
  <c r="H259" i="1"/>
  <c r="H260" i="1"/>
  <c r="H261" i="1"/>
  <c r="H263" i="1"/>
  <c r="H264" i="1"/>
  <c r="H265" i="1"/>
  <c r="H269" i="1"/>
  <c r="H271" i="1"/>
  <c r="H272" i="1"/>
  <c r="H275" i="1"/>
  <c r="H276" i="1"/>
  <c r="H277" i="1"/>
  <c r="H279" i="1"/>
  <c r="H280" i="1"/>
  <c r="H283" i="1"/>
  <c r="H284" i="1"/>
  <c r="H285" i="1"/>
  <c r="H287" i="1"/>
  <c r="H288" i="1"/>
  <c r="H289" i="1"/>
  <c r="H291" i="1"/>
  <c r="H292" i="1"/>
  <c r="H293" i="1"/>
  <c r="H295" i="1"/>
  <c r="H296" i="1"/>
  <c r="H299" i="1"/>
  <c r="H300" i="1"/>
  <c r="H301" i="1"/>
  <c r="H303" i="1"/>
  <c r="H304" i="1"/>
  <c r="H307" i="1"/>
  <c r="H308" i="1"/>
  <c r="H310" i="1"/>
  <c r="H311" i="1"/>
  <c r="H312" i="1"/>
  <c r="H315" i="1"/>
  <c r="H316" i="1"/>
  <c r="H318" i="1"/>
  <c r="H317" i="1" s="1"/>
  <c r="H319" i="1"/>
  <c r="H320" i="1"/>
  <c r="H322" i="1"/>
  <c r="H323" i="1"/>
  <c r="H324" i="1"/>
  <c r="H326" i="1"/>
  <c r="H327" i="1"/>
  <c r="H328" i="1"/>
  <c r="H331" i="1"/>
  <c r="H332" i="1"/>
  <c r="H333" i="1"/>
  <c r="H334" i="1"/>
  <c r="H336" i="1"/>
  <c r="H335" i="1" s="1"/>
  <c r="H339" i="1"/>
  <c r="H340" i="1"/>
  <c r="H341" i="1"/>
  <c r="H342" i="1"/>
  <c r="H343" i="1"/>
  <c r="H344" i="1"/>
  <c r="H11" i="1"/>
  <c r="H12" i="1"/>
  <c r="H13" i="1"/>
  <c r="H10" i="1"/>
  <c r="E30" i="1"/>
  <c r="E31" i="1"/>
  <c r="E26" i="1"/>
  <c r="E29" i="1" l="1"/>
  <c r="H49" i="1"/>
  <c r="H250" i="1"/>
  <c r="H56" i="1"/>
  <c r="H25" i="1"/>
  <c r="H67" i="1"/>
  <c r="H37" i="1"/>
  <c r="H15" i="1"/>
  <c r="H45" i="1"/>
  <c r="H64" i="1"/>
  <c r="H53" i="1"/>
  <c r="H33" i="1"/>
  <c r="H21" i="1"/>
  <c r="H71" i="1"/>
  <c r="H41" i="1"/>
  <c r="H60" i="1"/>
  <c r="H29" i="1"/>
  <c r="H18" i="1"/>
  <c r="H286" i="1"/>
  <c r="H254" i="1"/>
  <c r="H213" i="1"/>
  <c r="H181" i="1"/>
  <c r="H330" i="1"/>
  <c r="H329" i="1" s="1"/>
  <c r="H298" i="1"/>
  <c r="H266" i="1"/>
  <c r="H245" i="1"/>
  <c r="H236" i="1"/>
  <c r="H225" i="1"/>
  <c r="H193" i="1"/>
  <c r="H161" i="1"/>
  <c r="H313" i="1"/>
  <c r="H282" i="1"/>
  <c r="H209" i="1"/>
  <c r="H177" i="1"/>
  <c r="H232" i="1"/>
  <c r="H309" i="1"/>
  <c r="H205" i="1"/>
  <c r="H337" i="1"/>
  <c r="H305" i="1"/>
  <c r="H274" i="1"/>
  <c r="H201" i="1"/>
  <c r="H169" i="1"/>
  <c r="H150" i="1"/>
  <c r="H142" i="1"/>
  <c r="H325" i="1"/>
  <c r="H294" i="1"/>
  <c r="H262" i="1"/>
  <c r="H221" i="1"/>
  <c r="H189" i="1"/>
  <c r="H239" i="1"/>
  <c r="H302" i="1"/>
  <c r="H270" i="1"/>
  <c r="H197" i="1"/>
  <c r="H165" i="1"/>
  <c r="H321" i="1"/>
  <c r="H290" i="1"/>
  <c r="H258" i="1"/>
  <c r="H217" i="1"/>
  <c r="H185" i="1"/>
  <c r="H155" i="1"/>
  <c r="H278" i="1"/>
  <c r="H173" i="1"/>
  <c r="H75" i="1"/>
  <c r="H9" i="1"/>
  <c r="E346" i="1"/>
  <c r="E345" i="1" s="1"/>
  <c r="E343" i="1"/>
  <c r="E342" i="1"/>
  <c r="E341" i="1"/>
  <c r="E340" i="1"/>
  <c r="E339" i="1"/>
  <c r="E338" i="1"/>
  <c r="E336" i="1"/>
  <c r="E335" i="1" s="1"/>
  <c r="E332" i="1"/>
  <c r="E331" i="1"/>
  <c r="E327" i="1"/>
  <c r="E326" i="1"/>
  <c r="E323" i="1"/>
  <c r="E322" i="1"/>
  <c r="E318" i="1"/>
  <c r="E317" i="1" s="1"/>
  <c r="E315" i="1"/>
  <c r="E314" i="1"/>
  <c r="E311" i="1"/>
  <c r="E310" i="1"/>
  <c r="E307" i="1"/>
  <c r="E306" i="1"/>
  <c r="E304" i="1"/>
  <c r="E303" i="1"/>
  <c r="E300" i="1"/>
  <c r="E299" i="1"/>
  <c r="E296" i="1"/>
  <c r="E295" i="1"/>
  <c r="E292" i="1"/>
  <c r="E291" i="1"/>
  <c r="E288" i="1"/>
  <c r="E287" i="1"/>
  <c r="E284" i="1"/>
  <c r="E283" i="1"/>
  <c r="E280" i="1"/>
  <c r="E279" i="1"/>
  <c r="E276" i="1"/>
  <c r="E275" i="1"/>
  <c r="E272" i="1"/>
  <c r="E271" i="1"/>
  <c r="E268" i="1"/>
  <c r="E267" i="1"/>
  <c r="E264" i="1"/>
  <c r="E263" i="1"/>
  <c r="E260" i="1"/>
  <c r="E259" i="1"/>
  <c r="E256" i="1"/>
  <c r="E255" i="1"/>
  <c r="E252" i="1"/>
  <c r="E251" i="1"/>
  <c r="E248" i="1"/>
  <c r="E247" i="1"/>
  <c r="E246" i="1"/>
  <c r="E242" i="1"/>
  <c r="E241" i="1"/>
  <c r="E240" i="1"/>
  <c r="E238" i="1"/>
  <c r="E237" i="1"/>
  <c r="E234" i="1"/>
  <c r="E233" i="1"/>
  <c r="E230" i="1"/>
  <c r="E229" i="1" s="1"/>
  <c r="E227" i="1"/>
  <c r="E226" i="1"/>
  <c r="E223" i="1"/>
  <c r="E222" i="1"/>
  <c r="E219" i="1"/>
  <c r="E218" i="1"/>
  <c r="E215" i="1"/>
  <c r="E214" i="1"/>
  <c r="E211" i="1"/>
  <c r="E210" i="1"/>
  <c r="E207" i="1"/>
  <c r="E206" i="1"/>
  <c r="E203" i="1"/>
  <c r="E202" i="1"/>
  <c r="E199" i="1"/>
  <c r="E198" i="1"/>
  <c r="E195" i="1"/>
  <c r="E194" i="1"/>
  <c r="E191" i="1"/>
  <c r="E190" i="1"/>
  <c r="E187" i="1"/>
  <c r="E186" i="1"/>
  <c r="E183" i="1"/>
  <c r="E182" i="1"/>
  <c r="E179" i="1"/>
  <c r="E178" i="1"/>
  <c r="E175" i="1"/>
  <c r="E174" i="1"/>
  <c r="E171" i="1"/>
  <c r="E170" i="1"/>
  <c r="E167" i="1"/>
  <c r="E166" i="1"/>
  <c r="E163" i="1"/>
  <c r="E162" i="1"/>
  <c r="E159" i="1"/>
  <c r="E158" i="1"/>
  <c r="E157" i="1"/>
  <c r="E156" i="1"/>
  <c r="E153" i="1"/>
  <c r="E152" i="1"/>
  <c r="E151" i="1"/>
  <c r="E148" i="1"/>
  <c r="E147" i="1"/>
  <c r="E146" i="1"/>
  <c r="E145" i="1"/>
  <c r="E144" i="1"/>
  <c r="E143" i="1"/>
  <c r="E137" i="1"/>
  <c r="E136" i="1" s="1"/>
  <c r="E135" i="1"/>
  <c r="E134" i="1" s="1"/>
  <c r="E132" i="1"/>
  <c r="E131" i="1" s="1"/>
  <c r="E129" i="1"/>
  <c r="E128" i="1" s="1"/>
  <c r="E126" i="1"/>
  <c r="E125" i="1" s="1"/>
  <c r="E123" i="1"/>
  <c r="E122" i="1" s="1"/>
  <c r="E120" i="1"/>
  <c r="E119" i="1" s="1"/>
  <c r="E117" i="1"/>
  <c r="E116" i="1" s="1"/>
  <c r="E114" i="1"/>
  <c r="E113" i="1" s="1"/>
  <c r="E111" i="1"/>
  <c r="E110" i="1" s="1"/>
  <c r="E108" i="1"/>
  <c r="E107" i="1" s="1"/>
  <c r="E105" i="1"/>
  <c r="E104" i="1" s="1"/>
  <c r="E102" i="1"/>
  <c r="E101" i="1" s="1"/>
  <c r="E99" i="1"/>
  <c r="E98" i="1" s="1"/>
  <c r="E96" i="1"/>
  <c r="E95" i="1" s="1"/>
  <c r="E93" i="1"/>
  <c r="E92" i="1" s="1"/>
  <c r="E90" i="1"/>
  <c r="E89" i="1" s="1"/>
  <c r="E87" i="1"/>
  <c r="E86" i="1" s="1"/>
  <c r="E84" i="1"/>
  <c r="E83" i="1" s="1"/>
  <c r="E82" i="1"/>
  <c r="E81" i="1" s="1"/>
  <c r="E79" i="1"/>
  <c r="E78" i="1" s="1"/>
  <c r="E77" i="1"/>
  <c r="E76" i="1" s="1"/>
  <c r="E73" i="1"/>
  <c r="E72" i="1"/>
  <c r="E69" i="1"/>
  <c r="E68" i="1"/>
  <c r="E66" i="1"/>
  <c r="E65" i="1"/>
  <c r="E62" i="1"/>
  <c r="E61" i="1"/>
  <c r="E58" i="1"/>
  <c r="E57" i="1"/>
  <c r="E55" i="1"/>
  <c r="E54" i="1"/>
  <c r="E51" i="1"/>
  <c r="E50" i="1"/>
  <c r="E47" i="1"/>
  <c r="E46" i="1"/>
  <c r="E43" i="1"/>
  <c r="E42" i="1"/>
  <c r="E39" i="1"/>
  <c r="E38" i="1"/>
  <c r="E35" i="1"/>
  <c r="E34" i="1"/>
  <c r="E27" i="1"/>
  <c r="E25" i="1" s="1"/>
  <c r="E23" i="1"/>
  <c r="E22" i="1"/>
  <c r="E20" i="1"/>
  <c r="E19" i="1"/>
  <c r="E17" i="1"/>
  <c r="E16" i="1"/>
  <c r="E13" i="1"/>
  <c r="E12" i="1"/>
  <c r="E11" i="1"/>
  <c r="E10" i="1"/>
  <c r="E37" i="1" l="1"/>
  <c r="E45" i="1"/>
  <c r="E18" i="1"/>
  <c r="H8" i="1"/>
  <c r="H141" i="1"/>
  <c r="H140" i="1" s="1"/>
  <c r="H244" i="1"/>
  <c r="E239" i="1"/>
  <c r="E254" i="1"/>
  <c r="E270" i="1"/>
  <c r="E286" i="1"/>
  <c r="E302" i="1"/>
  <c r="E262" i="1"/>
  <c r="E60" i="1"/>
  <c r="E169" i="1"/>
  <c r="E185" i="1"/>
  <c r="E53" i="1"/>
  <c r="E67" i="1"/>
  <c r="E161" i="1"/>
  <c r="E177" i="1"/>
  <c r="E193" i="1"/>
  <c r="E209" i="1"/>
  <c r="E225" i="1"/>
  <c r="E321" i="1"/>
  <c r="E21" i="1"/>
  <c r="E142" i="1"/>
  <c r="E155" i="1"/>
  <c r="E201" i="1"/>
  <c r="E217" i="1"/>
  <c r="E330" i="1"/>
  <c r="E329" i="1" s="1"/>
  <c r="E236" i="1"/>
  <c r="E250" i="1"/>
  <c r="E266" i="1"/>
  <c r="E282" i="1"/>
  <c r="E298" i="1"/>
  <c r="E313" i="1"/>
  <c r="E173" i="1"/>
  <c r="E189" i="1"/>
  <c r="E205" i="1"/>
  <c r="E221" i="1"/>
  <c r="E75" i="1"/>
  <c r="E337" i="1"/>
  <c r="E150" i="1"/>
  <c r="E258" i="1"/>
  <c r="E274" i="1"/>
  <c r="E290" i="1"/>
  <c r="E305" i="1"/>
  <c r="E165" i="1"/>
  <c r="E181" i="1"/>
  <c r="E197" i="1"/>
  <c r="E213" i="1"/>
  <c r="E245" i="1"/>
  <c r="E325" i="1"/>
  <c r="E232" i="1"/>
  <c r="E278" i="1"/>
  <c r="E294" i="1"/>
  <c r="E309" i="1"/>
  <c r="E56" i="1"/>
  <c r="E71" i="1"/>
  <c r="E15" i="1"/>
  <c r="E33" i="1"/>
  <c r="E49" i="1"/>
  <c r="E64" i="1"/>
  <c r="E9" i="1"/>
  <c r="E41" i="1"/>
  <c r="E141" i="1" l="1"/>
  <c r="E140" i="1" s="1"/>
  <c r="H348" i="1"/>
  <c r="H352" i="1" s="1"/>
  <c r="E8" i="1"/>
  <c r="E244" i="1"/>
  <c r="H350" i="1" l="1"/>
  <c r="H354" i="1" s="1"/>
  <c r="H356" i="1" s="1"/>
  <c r="H358" i="1" s="1"/>
</calcChain>
</file>

<file path=xl/sharedStrings.xml><?xml version="1.0" encoding="utf-8"?>
<sst xmlns="http://schemas.openxmlformats.org/spreadsheetml/2006/main" count="534" uniqueCount="455">
  <si>
    <t>PROYECTO PARA EL DESPLIEGUE CENTRALIZADO DE LOS SISTEMAS DE PCIV Y CMS EN LA RED DE METRO</t>
  </si>
  <si>
    <t>Código</t>
  </si>
  <si>
    <t>Resumen</t>
  </si>
  <si>
    <t>FASE 1</t>
  </si>
  <si>
    <t xml:space="preserve"> FASE 1 AUDITORÍA Y ESTUDIOS PREVIOS</t>
  </si>
  <si>
    <t>AUD</t>
  </si>
  <si>
    <t>Auditoría preeliminar</t>
  </si>
  <si>
    <t>AUD_01</t>
  </si>
  <si>
    <t xml:space="preserve"> Auditoría Funcional de los sistemas</t>
  </si>
  <si>
    <t>AUD_02</t>
  </si>
  <si>
    <t xml:space="preserve"> Estudio de procedimientos y métodos de trabajo</t>
  </si>
  <si>
    <t>AUD_03</t>
  </si>
  <si>
    <t xml:space="preserve"> Identificación de alto nivel de las integraciones existentes</t>
  </si>
  <si>
    <t>AUD_04</t>
  </si>
  <si>
    <t xml:space="preserve"> Elaboración informe inicial de auditoría</t>
  </si>
  <si>
    <t>CTC_AUD</t>
  </si>
  <si>
    <t xml:space="preserve"> AUDITORÍA INTEGRACIONES CON CTCS</t>
  </si>
  <si>
    <t>CTC_AUD_01</t>
  </si>
  <si>
    <t xml:space="preserve"> Auditoría de integraciones con CTCs</t>
  </si>
  <si>
    <t>CTC_AUD_02</t>
  </si>
  <si>
    <t xml:space="preserve"> Entrega documentación auditoría CTCs</t>
  </si>
  <si>
    <t>SAGIR_AUD</t>
  </si>
  <si>
    <t xml:space="preserve"> AUDITORÍA INTEGRACIÓN SAGIR</t>
  </si>
  <si>
    <t>SAGIR_AUD_01</t>
  </si>
  <si>
    <t xml:space="preserve"> Auditoría de integración SAGIR</t>
  </si>
  <si>
    <t>SAGIR_AUD_02</t>
  </si>
  <si>
    <t xml:space="preserve"> Entrega documentación auditoría integración SAGIR</t>
  </si>
  <si>
    <t>IPMUS_AUD_01</t>
  </si>
  <si>
    <t xml:space="preserve"> Auditoría de integración IPMUS</t>
  </si>
  <si>
    <t>IPMUS_AUD_02</t>
  </si>
  <si>
    <t xml:space="preserve"> Entrega documentación auditoría integración IPMUS</t>
  </si>
  <si>
    <t>TCE_AUD</t>
  </si>
  <si>
    <t xml:space="preserve"> AUDITORÍA INTEGRACIÓN TCE</t>
  </si>
  <si>
    <t>TCE_AUD_02</t>
  </si>
  <si>
    <t xml:space="preserve"> Entrega documentación auditoría integración TCE</t>
  </si>
  <si>
    <t>SAIC_AUD</t>
  </si>
  <si>
    <t xml:space="preserve"> AUDITORÍA INTEGRACIÓN SAIC</t>
  </si>
  <si>
    <t>SAIC_AUD_01</t>
  </si>
  <si>
    <t xml:space="preserve"> Auditoría de integración SAIC</t>
  </si>
  <si>
    <t>UIS_AUD</t>
  </si>
  <si>
    <t xml:space="preserve"> AUDITORÍA INTEGRACIÓN UIS</t>
  </si>
  <si>
    <t>UIS_AUD_01</t>
  </si>
  <si>
    <t xml:space="preserve"> Auditoría de integración UIS</t>
  </si>
  <si>
    <t>UIS_AUD_02</t>
  </si>
  <si>
    <t xml:space="preserve"> Entrega documentación auditoría integración UIS</t>
  </si>
  <si>
    <t>AUT_AUD</t>
  </si>
  <si>
    <t xml:space="preserve"> AUDITORÍA INTEGRACIÓN AUTÓMATAS DE ESTACIÓN</t>
  </si>
  <si>
    <t>AUT_AUD_01</t>
  </si>
  <si>
    <t xml:space="preserve"> Auditoría de integración autómatas de estación</t>
  </si>
  <si>
    <t>AUT_AUD_02</t>
  </si>
  <si>
    <t xml:space="preserve"> Entrega documentación auditoría integración unidades maestras</t>
  </si>
  <si>
    <t>PRT_AUD</t>
  </si>
  <si>
    <t xml:space="preserve"> AUDITORÍA FUNCIONAMIENTO SISTEMA DE PREVISIÓN DE TIEMPOS</t>
  </si>
  <si>
    <t>PRT_AUD_01</t>
  </si>
  <si>
    <t xml:space="preserve"> Auditoría de funcionamiento sistema de previsión de tiempos</t>
  </si>
  <si>
    <t>PRT_AUD_02</t>
  </si>
  <si>
    <t xml:space="preserve"> Entrega documentación auditoría de funcionamiento sistema de previsión de tiempos</t>
  </si>
  <si>
    <t>GRA_AUD</t>
  </si>
  <si>
    <t xml:space="preserve"> AUDITORÍA INTEGRACIÓN GRABADORES DE AUDIO</t>
  </si>
  <si>
    <t>GRA_AUD_01</t>
  </si>
  <si>
    <t xml:space="preserve"> Auditoría de integración grabadores de audio</t>
  </si>
  <si>
    <t>GRA_AUD_02</t>
  </si>
  <si>
    <t xml:space="preserve"> Entrega documentación auditoría integración grabadores de audio</t>
  </si>
  <si>
    <t>CIBER_AUD</t>
  </si>
  <si>
    <t xml:space="preserve"> AUDITORÍA CIBERSEGURIDAD SISTEMA DE INFORMACIÓN AL VIAJERO</t>
  </si>
  <si>
    <t>CIBER_AUD_01</t>
  </si>
  <si>
    <t xml:space="preserve"> Auditoría ciberseguridad sistema de información al viajero</t>
  </si>
  <si>
    <t>CIBER_AUD_02</t>
  </si>
  <si>
    <t xml:space="preserve"> Entrega documentación auditoría ciberseguridad sistema de información al viajero</t>
  </si>
  <si>
    <t>WEB_AUD</t>
  </si>
  <si>
    <t xml:space="preserve"> AUDITORÍA INTEGRACIÓN WEB DE METRO</t>
  </si>
  <si>
    <t>WEB_AUD_01</t>
  </si>
  <si>
    <t xml:space="preserve"> Auditoría de integración web de Metro</t>
  </si>
  <si>
    <t>WEB_AUD_02</t>
  </si>
  <si>
    <t xml:space="preserve"> Entrega documentación auditoría integración web de Metro</t>
  </si>
  <si>
    <t>INTRA_AUD</t>
  </si>
  <si>
    <t xml:space="preserve"> AUDITORÍA INTEGRACIÓN INTRANET DE METRO</t>
  </si>
  <si>
    <t>INTRA_AUD_01</t>
  </si>
  <si>
    <t xml:space="preserve"> Auditoría de integración intranet de Metro</t>
  </si>
  <si>
    <t>INTRA_AUD_02</t>
  </si>
  <si>
    <t xml:space="preserve"> Entrega documentación auditoría integración intranet de Metro</t>
  </si>
  <si>
    <t>APP_AUD</t>
  </si>
  <si>
    <t xml:space="preserve"> AUDITORÍA INTEGRACIÓN APP METRO</t>
  </si>
  <si>
    <t>APP_AUD_01</t>
  </si>
  <si>
    <t xml:space="preserve"> Auditoría de integración APP Metro</t>
  </si>
  <si>
    <t>APP_AUD_02</t>
  </si>
  <si>
    <t xml:space="preserve"> Entrega documentación auditoría integración APP Metro</t>
  </si>
  <si>
    <t>MEG_AUD</t>
  </si>
  <si>
    <t xml:space="preserve"> AUDITORÍA INTEGRACIÓN MATRICES DE MEGAFONÍA</t>
  </si>
  <si>
    <t>MEG_AUD_01</t>
  </si>
  <si>
    <t xml:space="preserve"> Auditoría de integración matrices de megafonía</t>
  </si>
  <si>
    <t>MEG_AUD_02</t>
  </si>
  <si>
    <t xml:space="preserve"> Entrega documentación auditoría integración matrices de megafonía</t>
  </si>
  <si>
    <t>PANT_AUD</t>
  </si>
  <si>
    <t xml:space="preserve"> AUDITORÍA INTEGRACIÓN PANTALLAS DE INFORMACIÓN AL VIAJERO</t>
  </si>
  <si>
    <t>PANT_AUD_01</t>
  </si>
  <si>
    <t xml:space="preserve"> Auditoría de integración pantallas de información al viajero</t>
  </si>
  <si>
    <t>PANT_AUD_02</t>
  </si>
  <si>
    <t xml:space="preserve"> Entrega documentación auditoría integración pantallas de información al viajero</t>
  </si>
  <si>
    <t>TEL_AUD</t>
  </si>
  <si>
    <t xml:space="preserve"> AUDITORÍA INTEGRACIÓN TELEINDICADORES</t>
  </si>
  <si>
    <t>TEL_AUD_01</t>
  </si>
  <si>
    <t xml:space="preserve"> Auditoría de integración teleindicadores</t>
  </si>
  <si>
    <t>TEL_AUD_02</t>
  </si>
  <si>
    <t xml:space="preserve"> Entrega documentación auditoría integración teleindicadores</t>
  </si>
  <si>
    <t>FASE 2</t>
  </si>
  <si>
    <t xml:space="preserve"> FASE 2 DISEÑO E INGENIERÍA</t>
  </si>
  <si>
    <t>ARQ_DIS</t>
  </si>
  <si>
    <t xml:space="preserve"> Diseño de la arquitectura de la plataforma (pre producción y producción)</t>
  </si>
  <si>
    <t>ARQ_DIS_01</t>
  </si>
  <si>
    <t>BUS_DIS</t>
  </si>
  <si>
    <t xml:space="preserve"> Diseño de los buses de mensajerías y de las estructuras de intercambio de información</t>
  </si>
  <si>
    <t>BUS_DIS_01</t>
  </si>
  <si>
    <t>IHM_DIS</t>
  </si>
  <si>
    <t xml:space="preserve"> Diseño del IHM cumpliendo los requisitos ergonómicos</t>
  </si>
  <si>
    <t>IHM_DIS_01</t>
  </si>
  <si>
    <t>BBDD_DIS</t>
  </si>
  <si>
    <t xml:space="preserve"> Diseño de las BDD</t>
  </si>
  <si>
    <t>BBDD_DIS_01</t>
  </si>
  <si>
    <t>APLI_DIS</t>
  </si>
  <si>
    <t xml:space="preserve"> Diseño de los aplicativos que componen la plataforma</t>
  </si>
  <si>
    <t>APLI_DIS_01</t>
  </si>
  <si>
    <t>CTC_DIS</t>
  </si>
  <si>
    <t xml:space="preserve"> Diseño de la integración con CTC</t>
  </si>
  <si>
    <t>CTC_DIS_01</t>
  </si>
  <si>
    <t>SAGIR_DIS</t>
  </si>
  <si>
    <t xml:space="preserve"> Diseño de la integración con SAGIR</t>
  </si>
  <si>
    <t>SAGIR_DIS_01</t>
  </si>
  <si>
    <t xml:space="preserve"> Diseño integración SAGIR</t>
  </si>
  <si>
    <t>IPMUS_DIS</t>
  </si>
  <si>
    <t xml:space="preserve"> Diseño de la integración con IPMUS</t>
  </si>
  <si>
    <t>IPMUS_DIS_01</t>
  </si>
  <si>
    <t xml:space="preserve"> Diseño integración IPMUS</t>
  </si>
  <si>
    <t>TCE_DIS</t>
  </si>
  <si>
    <t xml:space="preserve"> Diseño integración TCE</t>
  </si>
  <si>
    <t>TCE_DIS_01</t>
  </si>
  <si>
    <t>SAIC_DIS</t>
  </si>
  <si>
    <t xml:space="preserve"> Diseño integración con SAIC</t>
  </si>
  <si>
    <t>SAIC_DIS_01</t>
  </si>
  <si>
    <t>UIS_DIS</t>
  </si>
  <si>
    <t xml:space="preserve"> Diseño integración con UIS</t>
  </si>
  <si>
    <t>UIS_DIS_01</t>
  </si>
  <si>
    <t>AUT_DIS</t>
  </si>
  <si>
    <t xml:space="preserve"> Diseño integración autómatas de estación</t>
  </si>
  <si>
    <t>AUT_DIS_01</t>
  </si>
  <si>
    <t>PRT_DIS</t>
  </si>
  <si>
    <t xml:space="preserve"> Diseño nuevo sistema de previsión de tiempos</t>
  </si>
  <si>
    <t>PRT_DIS_01</t>
  </si>
  <si>
    <t>GRA_DIS</t>
  </si>
  <si>
    <t xml:space="preserve"> Diseño integración sistema grabación de audio</t>
  </si>
  <si>
    <t>GRA_DIS_01</t>
  </si>
  <si>
    <t>CIBER_DIS</t>
  </si>
  <si>
    <t xml:space="preserve"> Diseño Ciberseguridad PCIV</t>
  </si>
  <si>
    <t>CIBER_DIS_01</t>
  </si>
  <si>
    <t>WEB_DIS</t>
  </si>
  <si>
    <t xml:space="preserve"> Diseño integración web de Metro</t>
  </si>
  <si>
    <t>WEB_DIS_01</t>
  </si>
  <si>
    <t>INTRA_DIS</t>
  </si>
  <si>
    <t xml:space="preserve"> Diseño integración con la intranet de Metro</t>
  </si>
  <si>
    <t>INTRA_DIS_01</t>
  </si>
  <si>
    <t>APP_DIS</t>
  </si>
  <si>
    <t xml:space="preserve"> Diseño integración con la APP de Metro</t>
  </si>
  <si>
    <t>APP_DIS_01</t>
  </si>
  <si>
    <t>MEG_DIS</t>
  </si>
  <si>
    <t xml:space="preserve"> Diseño integración productos de megafonía homologados</t>
  </si>
  <si>
    <t>MEG_DIS_01</t>
  </si>
  <si>
    <t>PLT_DIS</t>
  </si>
  <si>
    <t xml:space="preserve"> Diseño del plan de trabajo para el despliegue de PCIV</t>
  </si>
  <si>
    <t>PLT_DIS_01</t>
  </si>
  <si>
    <t>PANT_DIS</t>
  </si>
  <si>
    <t>Diseño integración pantallas de información al viajero</t>
  </si>
  <si>
    <t>PANT_DIS_01</t>
  </si>
  <si>
    <t>TELE_DIS</t>
  </si>
  <si>
    <t>Diseño integración teleindicadores</t>
  </si>
  <si>
    <t>TELE_DIS_01</t>
  </si>
  <si>
    <t>FASE 3</t>
  </si>
  <si>
    <t xml:space="preserve"> FASE 3 PREPRODUCCION Y PRUEBAS EN VACÍO</t>
  </si>
  <si>
    <t>HW</t>
  </si>
  <si>
    <t>Despliegue infraestructura hardware</t>
  </si>
  <si>
    <t>HW_PROD</t>
  </si>
  <si>
    <t>Producción</t>
  </si>
  <si>
    <t>HW_PROD_RACK</t>
  </si>
  <si>
    <t>Rack securizado de 42U con Metered&amp;Switched PDUs</t>
  </si>
  <si>
    <t>HW_PROD_FRAME</t>
  </si>
  <si>
    <t>Frame HPE Synergy 12000</t>
  </si>
  <si>
    <t>HW_PROD_SERV</t>
  </si>
  <si>
    <t>Servidores PCIV: SY480 Gen10+ (2 Procesadores  32 cores con 2,6 Ghz , 1 TB de RAM, licencias HPE OneView)</t>
  </si>
  <si>
    <t>HW_PROD_WIN</t>
  </si>
  <si>
    <t>Licencias Microsoft Server Estandar para 256 Cores</t>
  </si>
  <si>
    <t>HW_PROD_BBDD</t>
  </si>
  <si>
    <t>Servidor BBDD PCIV: SY480 Gen10+ (2 Procesadores  16 cores con 2,9 Ghz  con 768 GB de RAM, licencias HPE OneView)</t>
  </si>
  <si>
    <t>HW_PROD_VMWARE</t>
  </si>
  <si>
    <t>Vmware (14 licencias vSphere EntPlus)</t>
  </si>
  <si>
    <t>03.05</t>
  </si>
  <si>
    <t>Preproducción</t>
  </si>
  <si>
    <t>HW_PRE_SERV</t>
  </si>
  <si>
    <t>Servidores PCIV Prepro: SY480 Gen10+ (2 Procesadores  32 cores con 2,6 Ghz , 1 TB de RAM, licencias HPE OneView)</t>
  </si>
  <si>
    <t>HW_PRE_WIN</t>
  </si>
  <si>
    <t>Licencias Microsoft Server Estandar para 128 Cores</t>
  </si>
  <si>
    <t>HW_PRE_VMWARE</t>
  </si>
  <si>
    <t>Vmware (4 licencias vSphere EntPlus)</t>
  </si>
  <si>
    <t>E01</t>
  </si>
  <si>
    <t>Almacenamiento</t>
  </si>
  <si>
    <t>HW_ALM_01</t>
  </si>
  <si>
    <t>Ampliación Bandeja de Discos para Cabina  HPE Primera con cuatro discos 3,84 TB SSD</t>
  </si>
  <si>
    <t>HW_ALM_02</t>
  </si>
  <si>
    <t>Ampliación Bandeja de Discos para Cabina HPE MSA con tres discos de 8 TB NLSAS 7.200 rpm</t>
  </si>
  <si>
    <t>HW_INST_01</t>
  </si>
  <si>
    <t>Despliegue de Sw de Backup</t>
  </si>
  <si>
    <t>HW_INST_02</t>
  </si>
  <si>
    <t>Proyecto de despliegue , configuracion Activo-Activo  y revisión de la plataforma en CPD de Metro</t>
  </si>
  <si>
    <t>ARQ_PRE</t>
  </si>
  <si>
    <t xml:space="preserve"> Despliegue infraestructrura</t>
  </si>
  <si>
    <t>ARQ_PRE_01</t>
  </si>
  <si>
    <t xml:space="preserve"> Despliegue plataforma pre producción (arquitectura)</t>
  </si>
  <si>
    <t>ARQ_PRE_02</t>
  </si>
  <si>
    <t xml:space="preserve"> Despliegue plataforma pre producción (aplicaciones)</t>
  </si>
  <si>
    <t>CTC_PRE</t>
  </si>
  <si>
    <t xml:space="preserve"> Integración con CTC</t>
  </si>
  <si>
    <t>CTC_PRE_01</t>
  </si>
  <si>
    <t xml:space="preserve"> integración con CTC</t>
  </si>
  <si>
    <t>CTC_PRE_02</t>
  </si>
  <si>
    <t xml:space="preserve"> Pruebas de integración con CTC</t>
  </si>
  <si>
    <t>SAGIR_PRE</t>
  </si>
  <si>
    <t xml:space="preserve"> Integración con SAGIR</t>
  </si>
  <si>
    <t>SAGIR_PRE_01</t>
  </si>
  <si>
    <t xml:space="preserve"> integración SAGIR</t>
  </si>
  <si>
    <t>SAGIR_PRE_02</t>
  </si>
  <si>
    <t xml:space="preserve"> Pruebas integración con SAGIR</t>
  </si>
  <si>
    <t>IPMUS_PRE</t>
  </si>
  <si>
    <t xml:space="preserve"> Integración IPMUS</t>
  </si>
  <si>
    <t>IPMUS_PRE_01</t>
  </si>
  <si>
    <t xml:space="preserve"> integración IPMUS</t>
  </si>
  <si>
    <t>IPMUS_PRE_02</t>
  </si>
  <si>
    <t xml:space="preserve"> Pruebas integración con IPMUS</t>
  </si>
  <si>
    <t>TCE_PRE</t>
  </si>
  <si>
    <t xml:space="preserve"> Integración TCE</t>
  </si>
  <si>
    <t>TCE_PRE_01</t>
  </si>
  <si>
    <t xml:space="preserve"> integración TCE</t>
  </si>
  <si>
    <t>TCE_PRE_02</t>
  </si>
  <si>
    <t xml:space="preserve"> Pruebas integración con TCE</t>
  </si>
  <si>
    <t>SAIC_PRE</t>
  </si>
  <si>
    <t xml:space="preserve"> Integración SAIC</t>
  </si>
  <si>
    <t>SAIC_PRE_01</t>
  </si>
  <si>
    <t xml:space="preserve"> integración SAIC</t>
  </si>
  <si>
    <t>SAIC_PRE_02</t>
  </si>
  <si>
    <t xml:space="preserve"> Pruebas integración con SAIC</t>
  </si>
  <si>
    <t>UIS__PRE</t>
  </si>
  <si>
    <t xml:space="preserve"> Integración UIS</t>
  </si>
  <si>
    <t>UIS_PRE_01</t>
  </si>
  <si>
    <t xml:space="preserve"> integración UIS</t>
  </si>
  <si>
    <t>UIS__PRE_02</t>
  </si>
  <si>
    <t xml:space="preserve"> Pruebas de integración con UIS</t>
  </si>
  <si>
    <t>AUT_PRE</t>
  </si>
  <si>
    <t xml:space="preserve"> Integración autómatas de estación</t>
  </si>
  <si>
    <t>AUT_PRE_01</t>
  </si>
  <si>
    <t xml:space="preserve"> integración autómatas de estación</t>
  </si>
  <si>
    <t>AUT_PRE_02</t>
  </si>
  <si>
    <t xml:space="preserve"> Pruebas de integración con autómatas de estación</t>
  </si>
  <si>
    <t>PRT_PRE</t>
  </si>
  <si>
    <t xml:space="preserve"> Despliegue del sistema de previsión de tiempos</t>
  </si>
  <si>
    <t>PRT_PRE_01</t>
  </si>
  <si>
    <t xml:space="preserve"> Despliegue sistema de previsón de tiempos</t>
  </si>
  <si>
    <t>PRT_PRE_02</t>
  </si>
  <si>
    <t xml:space="preserve"> Pruebas del sistema de previsión de tiempos</t>
  </si>
  <si>
    <t>GRAB_PRE</t>
  </si>
  <si>
    <t xml:space="preserve"> Integración con el sistema de grabación de audio</t>
  </si>
  <si>
    <t>GRAB_PRE_01</t>
  </si>
  <si>
    <t xml:space="preserve"> integración sistema grabación de audio</t>
  </si>
  <si>
    <t>GRAB_PRE_02</t>
  </si>
  <si>
    <t xml:space="preserve"> Pruebas de integración del sistema de grabación de audio</t>
  </si>
  <si>
    <t>IHM_PRE</t>
  </si>
  <si>
    <t xml:space="preserve"> Desarrollo IHM</t>
  </si>
  <si>
    <t>IHM_PRE_01</t>
  </si>
  <si>
    <t xml:space="preserve"> Desarrollo IHM cumpliendo requisitos de ergonomía</t>
  </si>
  <si>
    <t>IHM_PRE_02</t>
  </si>
  <si>
    <t xml:space="preserve"> Pruebas IHM y comprobación de los requisitos de ergonomía</t>
  </si>
  <si>
    <t>WEB_PRE</t>
  </si>
  <si>
    <t xml:space="preserve"> Integración web de Metro</t>
  </si>
  <si>
    <t>WEB_PRE_01</t>
  </si>
  <si>
    <t xml:space="preserve"> Integración web de metro</t>
  </si>
  <si>
    <t>WEB_PRE_02</t>
  </si>
  <si>
    <t xml:space="preserve"> Pruebas integración web de Metro</t>
  </si>
  <si>
    <t>INTRA_PRE</t>
  </si>
  <si>
    <t xml:space="preserve"> Integración Intranet de Metro</t>
  </si>
  <si>
    <t>INTRA_PRE_01</t>
  </si>
  <si>
    <t xml:space="preserve"> Integración intranet de Metro</t>
  </si>
  <si>
    <t>INTRA_PRE_02</t>
  </si>
  <si>
    <t xml:space="preserve"> Pruebas integración intranet de Metro</t>
  </si>
  <si>
    <t>APP_PRE</t>
  </si>
  <si>
    <t xml:space="preserve"> Integración con APP de Metro</t>
  </si>
  <si>
    <t>APP_PRE_01</t>
  </si>
  <si>
    <t xml:space="preserve"> integración APP de Metro</t>
  </si>
  <si>
    <t>APP_PRE_02</t>
  </si>
  <si>
    <t xml:space="preserve"> Pruebas integración APP de Metro</t>
  </si>
  <si>
    <t>MEGA_PRE</t>
  </si>
  <si>
    <t xml:space="preserve"> Integración matrices de megafonía</t>
  </si>
  <si>
    <t>MEGA_PRE_01</t>
  </si>
  <si>
    <t>MEGA_PRE_02</t>
  </si>
  <si>
    <t xml:space="preserve"> Pruebas de integración matrices de megafonía</t>
  </si>
  <si>
    <t>CIBER_PRE</t>
  </si>
  <si>
    <t xml:space="preserve"> Ciberseguridad PCIV</t>
  </si>
  <si>
    <t>CIBER_PRE_01</t>
  </si>
  <si>
    <t xml:space="preserve"> Implementación actuaciones mejora ciberseguridad</t>
  </si>
  <si>
    <t>CIBER_PRE_02</t>
  </si>
  <si>
    <t xml:space="preserve"> Pruebas de actuaciones mejora ciberseguridad</t>
  </si>
  <si>
    <t>LAB_PRE</t>
  </si>
  <si>
    <t xml:space="preserve"> Integración equipamiento de laboratorio</t>
  </si>
  <si>
    <t>LAB_PRE_01</t>
  </si>
  <si>
    <t>LAB_PRE_02</t>
  </si>
  <si>
    <t xml:space="preserve"> Pruebas integración Integración equipamiento de laboratorio</t>
  </si>
  <si>
    <t>PRU_PRE</t>
  </si>
  <si>
    <t xml:space="preserve"> Plan completo de pruebas del entorno de pre producción</t>
  </si>
  <si>
    <t>PRU_PRE_01</t>
  </si>
  <si>
    <t>TELE_PRE</t>
  </si>
  <si>
    <t>Integración de Teleindicadores</t>
  </si>
  <si>
    <t>TELE_PRE_01</t>
  </si>
  <si>
    <t>TELE_PRE_02</t>
  </si>
  <si>
    <t>Pruebas de integración de Teleindicadores</t>
  </si>
  <si>
    <t>PANT_PRE</t>
  </si>
  <si>
    <t>Integración pantallas de información al viajero</t>
  </si>
  <si>
    <t>PANT_PRE_01</t>
  </si>
  <si>
    <t>PANT_PRE_02</t>
  </si>
  <si>
    <t>Pruebas de integración de pantallas de información al viajero</t>
  </si>
  <si>
    <t>FASE 4</t>
  </si>
  <si>
    <t xml:space="preserve"> FASE 4 DESPLIEGUE ENTORNO DE FORMACIÓN</t>
  </si>
  <si>
    <t>EFOR_01</t>
  </si>
  <si>
    <t xml:space="preserve"> Despliegue completo del entorno de formación</t>
  </si>
  <si>
    <t>EFOR_02</t>
  </si>
  <si>
    <t xml:space="preserve"> Integración del equipamiento instalado en el aula de estaciones</t>
  </si>
  <si>
    <t>EFOR_03</t>
  </si>
  <si>
    <t xml:space="preserve"> Plan de pruebas del entrono de formación</t>
  </si>
  <si>
    <t>FASE 5</t>
  </si>
  <si>
    <t xml:space="preserve"> FASE 5 ENTORNO DE PRODUCCIÓN</t>
  </si>
  <si>
    <t>ARQ_PRO</t>
  </si>
  <si>
    <t>ARQ_PRO_01</t>
  </si>
  <si>
    <t xml:space="preserve"> Despliegue plataforma de producción (arquitectura)</t>
  </si>
  <si>
    <t>ARQ_PRO_02</t>
  </si>
  <si>
    <t xml:space="preserve"> Despliegue plataforma de producción (aplicaciones)</t>
  </si>
  <si>
    <t>NUC_PRO</t>
  </si>
  <si>
    <t>Núcleo PCIV</t>
  </si>
  <si>
    <t>CTC__PRO</t>
  </si>
  <si>
    <t>CTC_PRO_01</t>
  </si>
  <si>
    <t>CTC_PRO_02</t>
  </si>
  <si>
    <t>SAGIR_PRO</t>
  </si>
  <si>
    <t>SAGIR_PRO_01</t>
  </si>
  <si>
    <t>SAGIR_PRO_02</t>
  </si>
  <si>
    <t>IPMUS_PRO</t>
  </si>
  <si>
    <t>IPMUS_PRO_01</t>
  </si>
  <si>
    <t>IPMUS_PRO_02</t>
  </si>
  <si>
    <t>TCE_PRO</t>
  </si>
  <si>
    <t>TCE_PRO_01</t>
  </si>
  <si>
    <t>TCE_PRO_02</t>
  </si>
  <si>
    <t>SAIC_PRO</t>
  </si>
  <si>
    <t>SAIC_PRO_01</t>
  </si>
  <si>
    <t>SAIC__PRO_02</t>
  </si>
  <si>
    <t>UIS_PRO</t>
  </si>
  <si>
    <t>UIS_PRO_01</t>
  </si>
  <si>
    <t>UIS_PRO_02</t>
  </si>
  <si>
    <t>AUT_PRO</t>
  </si>
  <si>
    <t>AUT_PRO_01</t>
  </si>
  <si>
    <t>AUT_PRO_02</t>
  </si>
  <si>
    <t>PRT_PRO</t>
  </si>
  <si>
    <t>PRT_PRO_01</t>
  </si>
  <si>
    <t>PRT_PRO_02</t>
  </si>
  <si>
    <t>GRAB_PRO</t>
  </si>
  <si>
    <t>GRAB_PRO_01</t>
  </si>
  <si>
    <t>GRAB_PRO_02</t>
  </si>
  <si>
    <t>IHM_PRO</t>
  </si>
  <si>
    <t>IHM_PRO_01</t>
  </si>
  <si>
    <t>IHM_PRO_02</t>
  </si>
  <si>
    <t>WEB_PRO</t>
  </si>
  <si>
    <t>WEB_PRO_01</t>
  </si>
  <si>
    <t>WEB_PRO_02</t>
  </si>
  <si>
    <t>INTRA_PRO</t>
  </si>
  <si>
    <t>INTRA_PRO_01</t>
  </si>
  <si>
    <t>INTRA_PRO_02</t>
  </si>
  <si>
    <t>APP_PRO</t>
  </si>
  <si>
    <t>APP_PRO_01</t>
  </si>
  <si>
    <t>APP_PRO_02</t>
  </si>
  <si>
    <t>MEG_PRO</t>
  </si>
  <si>
    <t xml:space="preserve"> Integración productos de megafonía homologados</t>
  </si>
  <si>
    <t>MEG_PRO_01</t>
  </si>
  <si>
    <t>MEG_PRO_02</t>
  </si>
  <si>
    <t xml:space="preserve"> Pruebas de integración productos megafonía homologados</t>
  </si>
  <si>
    <t>CIBER_PRO</t>
  </si>
  <si>
    <t>CIBER_PRO_01</t>
  </si>
  <si>
    <t>CIBER_PRO_02</t>
  </si>
  <si>
    <t>TELE_PRO</t>
  </si>
  <si>
    <t>TELE_PRO_01</t>
  </si>
  <si>
    <t>TELE_PRO_02</t>
  </si>
  <si>
    <t>PANT_PRO</t>
  </si>
  <si>
    <t>PANT_PRO_01</t>
  </si>
  <si>
    <t>PANT_PRO_02</t>
  </si>
  <si>
    <t>Pruebas de integración pantallas de información al viajero</t>
  </si>
  <si>
    <t>PRU_PRO</t>
  </si>
  <si>
    <t xml:space="preserve"> Plan de pruebas</t>
  </si>
  <si>
    <t>PRU_PRO_01</t>
  </si>
  <si>
    <t xml:space="preserve"> Plan completo de pruebas del entorno de producción</t>
  </si>
  <si>
    <t>FASE 6</t>
  </si>
  <si>
    <t xml:space="preserve"> FASE 6 INTEGRACIÓN ESTACIÓN PILOTO</t>
  </si>
  <si>
    <t>DESP_01</t>
  </si>
  <si>
    <t xml:space="preserve"> Integración de estación piloto en entorno de producción</t>
  </si>
  <si>
    <t>DESP_02</t>
  </si>
  <si>
    <t xml:space="preserve"> Plan de pruebas completo</t>
  </si>
  <si>
    <t>FASE 7</t>
  </si>
  <si>
    <t xml:space="preserve"> FASE 7 INTEGRACIÓN LÍNEA PILOTO</t>
  </si>
  <si>
    <t>DESP_03</t>
  </si>
  <si>
    <t xml:space="preserve"> Integración de línea piloto en entrono de producción</t>
  </si>
  <si>
    <t>DESP_04</t>
  </si>
  <si>
    <t>FASE 8</t>
  </si>
  <si>
    <t xml:space="preserve"> FASE 8 DESPLIEGUE DE PCIV EN LA RED DE METRO</t>
  </si>
  <si>
    <t>DESP_05</t>
  </si>
  <si>
    <t xml:space="preserve"> Despliegue línea</t>
  </si>
  <si>
    <t>DESP_06</t>
  </si>
  <si>
    <t>DESP_07</t>
  </si>
  <si>
    <t xml:space="preserve"> Pruebas completas línea</t>
  </si>
  <si>
    <t>FASE 9</t>
  </si>
  <si>
    <t xml:space="preserve"> FASE 9 DOCUMENTACIÓN</t>
  </si>
  <si>
    <t>DOC</t>
  </si>
  <si>
    <t xml:space="preserve"> Elaboración documentación final de obra cumpliendo los requisitos establecidos en el PPT</t>
  </si>
  <si>
    <t>FASE 10</t>
  </si>
  <si>
    <t xml:space="preserve"> FASE 10 FORMACIÓN</t>
  </si>
  <si>
    <t>FOR_01</t>
  </si>
  <si>
    <t>Elaboración de plan de formación</t>
  </si>
  <si>
    <t>FOR_02</t>
  </si>
  <si>
    <t>Elaboración de materiales audiovisuales</t>
  </si>
  <si>
    <t>FOR_03</t>
  </si>
  <si>
    <t>Elaboración de manuales de formación</t>
  </si>
  <si>
    <t>FOR_04</t>
  </si>
  <si>
    <t>Elaboración de presentaciones para formación</t>
  </si>
  <si>
    <t>FOR_05</t>
  </si>
  <si>
    <t xml:space="preserve"> Sesión formativa PCIV</t>
  </si>
  <si>
    <t>FOR_06</t>
  </si>
  <si>
    <t>Formación infraestructura Hardware</t>
  </si>
  <si>
    <t>FASE 11</t>
  </si>
  <si>
    <t xml:space="preserve"> FASE 11 AJUSTE DE PCIV Y MANTENIMIENTO EVOLUTIVO</t>
  </si>
  <si>
    <t>AJUSTE</t>
  </si>
  <si>
    <t xml:space="preserve"> Ajuste de PCIV y mantenimiento evolutivo</t>
  </si>
  <si>
    <t>IPMUS_AUD</t>
  </si>
  <si>
    <t>TCE_AUD_01</t>
  </si>
  <si>
    <t>Auditoría integración TCE</t>
  </si>
  <si>
    <t>SAIC_AUD_02</t>
  </si>
  <si>
    <t xml:space="preserve"> Entrega documentación auditoría de integración SAIC</t>
  </si>
  <si>
    <t>Gastos generales</t>
  </si>
  <si>
    <t>Beneficio industrial</t>
  </si>
  <si>
    <t>BASE IMPONIBLE</t>
  </si>
  <si>
    <t>I.V.A</t>
  </si>
  <si>
    <t>Unidades</t>
  </si>
  <si>
    <t>Importe unitario</t>
  </si>
  <si>
    <t>Importe partida</t>
  </si>
  <si>
    <t>VALORES DE REFERENCIA ESTABLECIDOS EN EL PLIEGO DE PRESCRIPCIONES TÉCNICAS</t>
  </si>
  <si>
    <t>LAS EMPRESAS LICITANTES DEBERÁN RELLENAR LAS CASILLAS COLOREADAS EN VERDE CON LOS IMPORTES OFERTADOS PARA CADA PARTIDA ASÍ COMO LOS GASTOS GENERALES Y EL BENEFICIO INDUSTRIAL</t>
  </si>
  <si>
    <t>PRESUPUESTO DE EJECUCIÓN MATERIAL</t>
  </si>
  <si>
    <t>TOTAL PRESUPUESTO 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</si>
</sst>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40FF"/>
      <name val="Calibri"/>
      <family val="2"/>
      <scheme val="minor"/>
    </font>
    <font>
      <sz val="11"/>
      <color rgb="FFFF4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9">
    <xf numFmtId="0" fontId="0" fillId="0" borderId="0" xfId="0"/>
    <xf numFmtId="4" fontId="0" fillId="4" borderId="2" xfId="0" applyNumberFormat="1" applyFont="1" applyFill="1" applyBorder="1" applyAlignment="1" applyProtection="1">
      <alignment vertical="top"/>
      <protection locked="0"/>
    </xf>
    <xf numFmtId="10" fontId="0" fillId="4" borderId="0" xfId="0" applyNumberFormat="1" applyFont="1" applyFill="1" applyProtection="1">
      <protection locked="0"/>
    </xf>
    <xf numFmtId="164" fontId="6" fillId="3" borderId="0" xfId="0" applyNumberFormat="1" applyFont="1" applyFill="1" applyBorder="1" applyAlignment="1" applyProtection="1">
      <alignment vertical="top"/>
    </xf>
    <xf numFmtId="4" fontId="0" fillId="3" borderId="2" xfId="0" applyNumberFormat="1" applyFont="1" applyFill="1" applyBorder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0" fontId="0" fillId="0" borderId="0" xfId="0" applyFont="1" applyFill="1" applyAlignment="1" applyProtection="1">
      <alignment vertical="top"/>
    </xf>
    <xf numFmtId="164" fontId="0" fillId="0" borderId="0" xfId="0" applyNumberFormat="1" applyFont="1" applyFill="1" applyAlignment="1" applyProtection="1">
      <alignment vertical="top"/>
    </xf>
    <xf numFmtId="0" fontId="0" fillId="0" borderId="0" xfId="0" applyFont="1" applyFill="1" applyProtection="1"/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5" borderId="0" xfId="0" applyFont="1" applyFill="1" applyProtection="1"/>
    <xf numFmtId="0" fontId="5" fillId="0" borderId="0" xfId="0" applyFont="1" applyFill="1" applyAlignment="1" applyProtection="1">
      <alignment vertical="top"/>
    </xf>
    <xf numFmtId="0" fontId="5" fillId="0" borderId="0" xfId="0" applyFont="1" applyFill="1" applyAlignment="1" applyProtection="1">
      <alignment vertical="top" wrapText="1"/>
    </xf>
    <xf numFmtId="0" fontId="5" fillId="0" borderId="2" xfId="0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vertical="top"/>
    </xf>
    <xf numFmtId="164" fontId="5" fillId="0" borderId="3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49" fontId="1" fillId="2" borderId="0" xfId="0" applyNumberFormat="1" applyFont="1" applyFill="1" applyAlignment="1" applyProtection="1">
      <alignment vertical="top"/>
    </xf>
    <xf numFmtId="49" fontId="1" fillId="2" borderId="0" xfId="0" applyNumberFormat="1" applyFont="1" applyFill="1" applyAlignment="1" applyProtection="1">
      <alignment vertical="top" wrapText="1"/>
    </xf>
    <xf numFmtId="3" fontId="1" fillId="2" borderId="2" xfId="0" applyNumberFormat="1" applyFont="1" applyFill="1" applyBorder="1" applyAlignment="1" applyProtection="1">
      <alignment vertical="top"/>
    </xf>
    <xf numFmtId="164" fontId="1" fillId="2" borderId="0" xfId="0" applyNumberFormat="1" applyFont="1" applyFill="1" applyBorder="1" applyAlignment="1" applyProtection="1">
      <alignment vertical="top"/>
    </xf>
    <xf numFmtId="164" fontId="1" fillId="2" borderId="3" xfId="0" applyNumberFormat="1" applyFont="1" applyFill="1" applyBorder="1" applyAlignment="1" applyProtection="1">
      <alignment vertical="top"/>
    </xf>
    <xf numFmtId="0" fontId="1" fillId="5" borderId="0" xfId="0" applyFont="1" applyFill="1" applyProtection="1"/>
    <xf numFmtId="4" fontId="1" fillId="2" borderId="2" xfId="0" applyNumberFormat="1" applyFont="1" applyFill="1" applyBorder="1" applyAlignment="1" applyProtection="1">
      <alignment vertical="top"/>
    </xf>
    <xf numFmtId="0" fontId="1" fillId="2" borderId="0" xfId="0" applyFont="1" applyFill="1" applyProtection="1"/>
    <xf numFmtId="49" fontId="2" fillId="3" borderId="0" xfId="0" applyNumberFormat="1" applyFont="1" applyFill="1" applyAlignment="1" applyProtection="1">
      <alignment vertical="top"/>
    </xf>
    <xf numFmtId="49" fontId="2" fillId="3" borderId="0" xfId="0" applyNumberFormat="1" applyFont="1" applyFill="1" applyAlignment="1" applyProtection="1">
      <alignment vertical="top" wrapText="1"/>
    </xf>
    <xf numFmtId="4" fontId="6" fillId="3" borderId="2" xfId="0" applyNumberFormat="1" applyFont="1" applyFill="1" applyBorder="1" applyAlignment="1" applyProtection="1">
      <alignment vertical="top"/>
    </xf>
    <xf numFmtId="164" fontId="6" fillId="3" borderId="3" xfId="0" applyNumberFormat="1" applyFont="1" applyFill="1" applyBorder="1" applyAlignment="1" applyProtection="1">
      <alignment vertical="top"/>
    </xf>
    <xf numFmtId="0" fontId="2" fillId="5" borderId="0" xfId="0" applyFont="1" applyFill="1" applyProtection="1"/>
    <xf numFmtId="0" fontId="2" fillId="3" borderId="0" xfId="0" applyFont="1" applyFill="1" applyProtection="1"/>
    <xf numFmtId="49" fontId="0" fillId="0" borderId="0" xfId="0" applyNumberFormat="1" applyFont="1" applyFill="1" applyAlignment="1" applyProtection="1">
      <alignment vertical="top"/>
    </xf>
    <xf numFmtId="49" fontId="0" fillId="0" borderId="0" xfId="0" applyNumberFormat="1" applyFont="1" applyFill="1" applyAlignment="1" applyProtection="1">
      <alignment vertical="top" wrapText="1"/>
    </xf>
    <xf numFmtId="4" fontId="0" fillId="0" borderId="2" xfId="0" applyNumberFormat="1" applyFont="1" applyFill="1" applyBorder="1" applyAlignment="1" applyProtection="1">
      <alignment vertical="top"/>
    </xf>
    <xf numFmtId="164" fontId="0" fillId="0" borderId="0" xfId="0" applyNumberFormat="1" applyFont="1" applyFill="1" applyBorder="1" applyAlignment="1" applyProtection="1">
      <alignment vertical="top"/>
    </xf>
    <xf numFmtId="164" fontId="7" fillId="0" borderId="3" xfId="0" applyNumberFormat="1" applyFont="1" applyFill="1" applyBorder="1" applyAlignment="1" applyProtection="1">
      <alignment vertical="top"/>
    </xf>
    <xf numFmtId="4" fontId="0" fillId="4" borderId="2" xfId="0" applyNumberFormat="1" applyFont="1" applyFill="1" applyBorder="1" applyAlignment="1" applyProtection="1">
      <alignment vertical="top"/>
    </xf>
    <xf numFmtId="0" fontId="0" fillId="0" borderId="0" xfId="0" applyFont="1" applyFill="1" applyAlignment="1" applyProtection="1">
      <alignment vertical="top" wrapText="1"/>
    </xf>
    <xf numFmtId="0" fontId="0" fillId="0" borderId="2" xfId="0" applyFont="1" applyFill="1" applyBorder="1" applyAlignment="1" applyProtection="1">
      <alignment vertical="top"/>
    </xf>
    <xf numFmtId="164" fontId="0" fillId="0" borderId="3" xfId="0" applyNumberFormat="1" applyFont="1" applyFill="1" applyBorder="1" applyAlignment="1" applyProtection="1">
      <alignment vertical="top"/>
    </xf>
    <xf numFmtId="4" fontId="6" fillId="5" borderId="0" xfId="0" applyNumberFormat="1" applyFont="1" applyFill="1" applyAlignment="1" applyProtection="1">
      <alignment vertical="top"/>
    </xf>
    <xf numFmtId="0" fontId="0" fillId="3" borderId="0" xfId="0" applyFont="1" applyFill="1" applyProtection="1"/>
    <xf numFmtId="4" fontId="6" fillId="3" borderId="0" xfId="0" applyNumberFormat="1" applyFont="1" applyFill="1" applyAlignment="1" applyProtection="1">
      <alignment vertical="top"/>
    </xf>
    <xf numFmtId="49" fontId="1" fillId="2" borderId="2" xfId="0" applyNumberFormat="1" applyFont="1" applyFill="1" applyBorder="1" applyAlignment="1" applyProtection="1">
      <alignment vertical="top"/>
    </xf>
    <xf numFmtId="4" fontId="1" fillId="5" borderId="0" xfId="0" applyNumberFormat="1" applyFont="1" applyFill="1" applyAlignment="1" applyProtection="1">
      <alignment vertical="top"/>
    </xf>
    <xf numFmtId="4" fontId="0" fillId="2" borderId="2" xfId="0" applyNumberFormat="1" applyFont="1" applyFill="1" applyBorder="1" applyAlignment="1" applyProtection="1">
      <alignment vertical="top"/>
    </xf>
    <xf numFmtId="4" fontId="1" fillId="2" borderId="0" xfId="0" applyNumberFormat="1" applyFont="1" applyFill="1" applyAlignment="1" applyProtection="1">
      <alignment vertical="top"/>
    </xf>
    <xf numFmtId="164" fontId="0" fillId="0" borderId="0" xfId="0" applyNumberFormat="1" applyFont="1" applyFill="1" applyProtection="1"/>
    <xf numFmtId="0" fontId="3" fillId="2" borderId="0" xfId="0" applyFont="1" applyFill="1" applyProtection="1"/>
    <xf numFmtId="164" fontId="7" fillId="0" borderId="0" xfId="0" applyNumberFormat="1" applyFont="1" applyFill="1" applyAlignment="1" applyProtection="1">
      <alignment vertical="top"/>
    </xf>
    <xf numFmtId="0" fontId="0" fillId="0" borderId="0" xfId="0" applyFont="1" applyFill="1" applyAlignment="1" applyProtection="1">
      <alignment horizontal="right"/>
    </xf>
    <xf numFmtId="4" fontId="6" fillId="0" borderId="0" xfId="0" applyNumberFormat="1" applyFont="1" applyFill="1" applyAlignment="1" applyProtection="1">
      <alignment vertical="top"/>
    </xf>
    <xf numFmtId="44" fontId="0" fillId="0" borderId="0" xfId="1" applyFont="1" applyFill="1" applyAlignment="1" applyProtection="1">
      <alignment horizontal="right"/>
    </xf>
    <xf numFmtId="10" fontId="0" fillId="0" borderId="0" xfId="0" applyNumberFormat="1" applyFont="1" applyFill="1" applyProtection="1"/>
    <xf numFmtId="0" fontId="2" fillId="0" borderId="1" xfId="0" applyFont="1" applyFill="1" applyBorder="1" applyAlignment="1" applyProtection="1">
      <alignment horizontal="right"/>
    </xf>
    <xf numFmtId="0" fontId="2" fillId="0" borderId="1" xfId="0" applyFont="1" applyFill="1" applyBorder="1" applyProtection="1"/>
    <xf numFmtId="164" fontId="2" fillId="0" borderId="1" xfId="0" applyNumberFormat="1" applyFont="1" applyFill="1" applyBorder="1" applyProtection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3E4D6-3ED6-4AD1-9FF5-75802838653D}">
  <dimension ref="A1:K358"/>
  <sheetViews>
    <sheetView tabSelected="1" workbookViewId="0">
      <pane xSplit="2" ySplit="7" topLeftCell="C10" activePane="bottomRight" state="frozen"/>
      <selection pane="topRight" activeCell="E1" sqref="E1"/>
      <selection pane="bottomLeft" activeCell="A4" sqref="A4"/>
      <selection pane="bottomRight" activeCell="G10" sqref="G10"/>
    </sheetView>
  </sheetViews>
  <sheetFormatPr baseColWidth="10" defaultRowHeight="15" x14ac:dyDescent="0.25"/>
  <cols>
    <col min="1" max="1" width="14.5703125" style="8" bestFit="1" customWidth="1"/>
    <col min="2" max="2" width="110.140625" style="8" customWidth="1"/>
    <col min="3" max="3" width="10" style="8" bestFit="1" customWidth="1"/>
    <col min="4" max="4" width="16.140625" style="49" bestFit="1" customWidth="1"/>
    <col min="5" max="5" width="15.5703125" style="49" bestFit="1" customWidth="1"/>
    <col min="6" max="6" width="1.5703125" style="8" customWidth="1"/>
    <col min="7" max="7" width="22.140625" style="8" customWidth="1"/>
    <col min="8" max="8" width="26.140625" style="49" customWidth="1"/>
    <col min="9" max="11" width="13.140625" style="8" bestFit="1" customWidth="1"/>
    <col min="12" max="16384" width="11.42578125" style="8"/>
  </cols>
  <sheetData>
    <row r="1" spans="1:8" x14ac:dyDescent="0.25">
      <c r="A1" s="5" t="s">
        <v>0</v>
      </c>
      <c r="B1" s="6"/>
      <c r="C1" s="6"/>
      <c r="D1" s="7"/>
      <c r="E1" s="7"/>
      <c r="G1" s="6"/>
      <c r="H1" s="7"/>
    </row>
    <row r="2" spans="1:8" x14ac:dyDescent="0.25">
      <c r="A2" s="5"/>
      <c r="B2" s="6"/>
      <c r="C2" s="6"/>
      <c r="D2" s="7"/>
      <c r="E2" s="7"/>
      <c r="G2" s="6"/>
      <c r="H2" s="7"/>
    </row>
    <row r="3" spans="1:8" x14ac:dyDescent="0.25">
      <c r="A3" s="5"/>
      <c r="B3" s="6"/>
      <c r="C3" s="6"/>
      <c r="D3" s="7"/>
      <c r="E3" s="7"/>
      <c r="G3" s="6"/>
      <c r="H3" s="7"/>
    </row>
    <row r="4" spans="1:8" ht="30" customHeight="1" x14ac:dyDescent="0.25">
      <c r="A4" s="5"/>
      <c r="B4" s="6"/>
      <c r="C4" s="9" t="s">
        <v>451</v>
      </c>
      <c r="D4" s="10"/>
      <c r="E4" s="11"/>
      <c r="F4" s="12"/>
      <c r="G4" s="9" t="s">
        <v>452</v>
      </c>
      <c r="H4" s="11"/>
    </row>
    <row r="5" spans="1:8" ht="30" customHeight="1" x14ac:dyDescent="0.25">
      <c r="A5" s="5"/>
      <c r="B5" s="6"/>
      <c r="C5" s="9"/>
      <c r="D5" s="10"/>
      <c r="E5" s="11"/>
      <c r="F5" s="12"/>
      <c r="G5" s="9"/>
      <c r="H5" s="11"/>
    </row>
    <row r="6" spans="1:8" ht="30" customHeight="1" x14ac:dyDescent="0.25">
      <c r="A6" s="5"/>
      <c r="B6" s="6"/>
      <c r="C6" s="9"/>
      <c r="D6" s="10"/>
      <c r="E6" s="11"/>
      <c r="F6" s="12"/>
      <c r="G6" s="9"/>
      <c r="H6" s="11"/>
    </row>
    <row r="7" spans="1:8" x14ac:dyDescent="0.25">
      <c r="A7" s="13" t="s">
        <v>1</v>
      </c>
      <c r="B7" s="14" t="s">
        <v>2</v>
      </c>
      <c r="C7" s="15" t="s">
        <v>448</v>
      </c>
      <c r="D7" s="16" t="s">
        <v>449</v>
      </c>
      <c r="E7" s="17" t="s">
        <v>450</v>
      </c>
      <c r="F7" s="12"/>
      <c r="G7" s="18" t="s">
        <v>449</v>
      </c>
      <c r="H7" s="17" t="s">
        <v>450</v>
      </c>
    </row>
    <row r="8" spans="1:8" s="26" customFormat="1" x14ac:dyDescent="0.25">
      <c r="A8" s="19" t="s">
        <v>3</v>
      </c>
      <c r="B8" s="20" t="s">
        <v>4</v>
      </c>
      <c r="C8" s="21"/>
      <c r="D8" s="22"/>
      <c r="E8" s="23">
        <f>E9+E15+E18+E21+E25+E29+E33+E37+E41+E45+E49+E53+E56+E60+E64+E67+E71</f>
        <v>65650</v>
      </c>
      <c r="F8" s="24"/>
      <c r="G8" s="25"/>
      <c r="H8" s="23">
        <f>H9+H15+H18+H21+H25+H29+H33+H37+H41+H45+H49+H53+H56+H60+H64+H67+H71</f>
        <v>0</v>
      </c>
    </row>
    <row r="9" spans="1:8" s="32" customFormat="1" x14ac:dyDescent="0.25">
      <c r="A9" s="27" t="s">
        <v>5</v>
      </c>
      <c r="B9" s="28" t="s">
        <v>6</v>
      </c>
      <c r="C9" s="29"/>
      <c r="D9" s="3"/>
      <c r="E9" s="30">
        <f>SUM(E10:E13)</f>
        <v>4040</v>
      </c>
      <c r="F9" s="31"/>
      <c r="G9" s="29"/>
      <c r="H9" s="30">
        <f>SUM(H10:H13)</f>
        <v>0</v>
      </c>
    </row>
    <row r="10" spans="1:8" x14ac:dyDescent="0.25">
      <c r="A10" s="33" t="s">
        <v>7</v>
      </c>
      <c r="B10" s="34" t="s">
        <v>8</v>
      </c>
      <c r="C10" s="35">
        <v>1</v>
      </c>
      <c r="D10" s="36">
        <v>1495</v>
      </c>
      <c r="E10" s="37">
        <f>ROUND(C10*D10,2)</f>
        <v>1495</v>
      </c>
      <c r="F10" s="12"/>
      <c r="G10" s="1"/>
      <c r="H10" s="37">
        <f>ROUND(C10*G10,2)</f>
        <v>0</v>
      </c>
    </row>
    <row r="11" spans="1:8" x14ac:dyDescent="0.25">
      <c r="A11" s="33" t="s">
        <v>9</v>
      </c>
      <c r="B11" s="34" t="s">
        <v>10</v>
      </c>
      <c r="C11" s="35">
        <v>1</v>
      </c>
      <c r="D11" s="36">
        <v>1495</v>
      </c>
      <c r="E11" s="37">
        <f>ROUND(C11*D11,2)</f>
        <v>1495</v>
      </c>
      <c r="F11" s="12"/>
      <c r="G11" s="1"/>
      <c r="H11" s="37">
        <f t="shared" ref="H11:H72" si="0">ROUND(C11*G11,2)</f>
        <v>0</v>
      </c>
    </row>
    <row r="12" spans="1:8" x14ac:dyDescent="0.25">
      <c r="A12" s="33" t="s">
        <v>11</v>
      </c>
      <c r="B12" s="34" t="s">
        <v>12</v>
      </c>
      <c r="C12" s="35">
        <v>1</v>
      </c>
      <c r="D12" s="36">
        <v>695</v>
      </c>
      <c r="E12" s="37">
        <f>ROUND(C12*D12,2)</f>
        <v>695</v>
      </c>
      <c r="F12" s="12"/>
      <c r="G12" s="1"/>
      <c r="H12" s="37">
        <f t="shared" si="0"/>
        <v>0</v>
      </c>
    </row>
    <row r="13" spans="1:8" x14ac:dyDescent="0.25">
      <c r="A13" s="33" t="s">
        <v>13</v>
      </c>
      <c r="B13" s="34" t="s">
        <v>14</v>
      </c>
      <c r="C13" s="35">
        <v>1</v>
      </c>
      <c r="D13" s="36">
        <v>355</v>
      </c>
      <c r="E13" s="37">
        <f>ROUND(C13*D13,2)</f>
        <v>355</v>
      </c>
      <c r="F13" s="12"/>
      <c r="G13" s="1"/>
      <c r="H13" s="37">
        <f t="shared" si="0"/>
        <v>0</v>
      </c>
    </row>
    <row r="14" spans="1:8" ht="0.95" customHeight="1" x14ac:dyDescent="0.25">
      <c r="A14" s="6"/>
      <c r="B14" s="39"/>
      <c r="C14" s="40"/>
      <c r="D14" s="36"/>
      <c r="E14" s="41"/>
      <c r="F14" s="12"/>
      <c r="G14" s="38">
        <f t="shared" ref="G11:G74" si="1">D14</f>
        <v>0</v>
      </c>
      <c r="H14" s="37">
        <f t="shared" si="0"/>
        <v>0</v>
      </c>
    </row>
    <row r="15" spans="1:8" s="43" customFormat="1" x14ac:dyDescent="0.25">
      <c r="A15" s="27" t="s">
        <v>15</v>
      </c>
      <c r="B15" s="28" t="s">
        <v>16</v>
      </c>
      <c r="C15" s="29"/>
      <c r="D15" s="3"/>
      <c r="E15" s="30">
        <f>SUM(E16:E17)</f>
        <v>11950</v>
      </c>
      <c r="F15" s="42"/>
      <c r="G15" s="3"/>
      <c r="H15" s="30">
        <f t="shared" ref="H15" si="2">SUM(H16:H17)</f>
        <v>0</v>
      </c>
    </row>
    <row r="16" spans="1:8" x14ac:dyDescent="0.25">
      <c r="A16" s="33" t="s">
        <v>17</v>
      </c>
      <c r="B16" s="34" t="s">
        <v>18</v>
      </c>
      <c r="C16" s="35">
        <v>1</v>
      </c>
      <c r="D16" s="36">
        <v>11300</v>
      </c>
      <c r="E16" s="37">
        <f>ROUND(C16*D16,2)</f>
        <v>11300</v>
      </c>
      <c r="F16" s="12"/>
      <c r="G16" s="1"/>
      <c r="H16" s="37">
        <f t="shared" si="0"/>
        <v>0</v>
      </c>
    </row>
    <row r="17" spans="1:8" x14ac:dyDescent="0.25">
      <c r="A17" s="33" t="s">
        <v>19</v>
      </c>
      <c r="B17" s="34" t="s">
        <v>20</v>
      </c>
      <c r="C17" s="35">
        <v>1</v>
      </c>
      <c r="D17" s="36">
        <v>650</v>
      </c>
      <c r="E17" s="37">
        <f>ROUND(C17*D17,2)</f>
        <v>650</v>
      </c>
      <c r="F17" s="12"/>
      <c r="G17" s="1"/>
      <c r="H17" s="37">
        <f t="shared" si="0"/>
        <v>0</v>
      </c>
    </row>
    <row r="18" spans="1:8" s="43" customFormat="1" x14ac:dyDescent="0.25">
      <c r="A18" s="27" t="s">
        <v>21</v>
      </c>
      <c r="B18" s="28" t="s">
        <v>22</v>
      </c>
      <c r="C18" s="29"/>
      <c r="D18" s="3"/>
      <c r="E18" s="30">
        <f>SUM(E19:E20)</f>
        <v>1980</v>
      </c>
      <c r="F18" s="42"/>
      <c r="G18" s="3"/>
      <c r="H18" s="30">
        <f t="shared" ref="H18" si="3">SUM(H19:H20)</f>
        <v>0</v>
      </c>
    </row>
    <row r="19" spans="1:8" x14ac:dyDescent="0.25">
      <c r="A19" s="33" t="s">
        <v>23</v>
      </c>
      <c r="B19" s="34" t="s">
        <v>24</v>
      </c>
      <c r="C19" s="35">
        <v>1</v>
      </c>
      <c r="D19" s="36">
        <v>1500</v>
      </c>
      <c r="E19" s="37">
        <f>ROUND(C19*D19,2)</f>
        <v>1500</v>
      </c>
      <c r="F19" s="12"/>
      <c r="G19" s="1"/>
      <c r="H19" s="37">
        <f t="shared" si="0"/>
        <v>0</v>
      </c>
    </row>
    <row r="20" spans="1:8" ht="21" customHeight="1" x14ac:dyDescent="0.25">
      <c r="A20" s="33" t="s">
        <v>25</v>
      </c>
      <c r="B20" s="34" t="s">
        <v>26</v>
      </c>
      <c r="C20" s="35">
        <v>1</v>
      </c>
      <c r="D20" s="36">
        <v>480</v>
      </c>
      <c r="E20" s="37">
        <f>ROUND(C20*D20,2)</f>
        <v>480</v>
      </c>
      <c r="F20" s="12"/>
      <c r="G20" s="1"/>
      <c r="H20" s="37">
        <f t="shared" si="0"/>
        <v>0</v>
      </c>
    </row>
    <row r="21" spans="1:8" s="43" customFormat="1" x14ac:dyDescent="0.25">
      <c r="A21" s="27" t="s">
        <v>439</v>
      </c>
      <c r="B21" s="28" t="s">
        <v>22</v>
      </c>
      <c r="C21" s="29"/>
      <c r="D21" s="3"/>
      <c r="E21" s="30">
        <f>SUM(E22:E23)</f>
        <v>5125</v>
      </c>
      <c r="F21" s="42"/>
      <c r="G21" s="3"/>
      <c r="H21" s="30">
        <f t="shared" ref="H21" si="4">SUM(H22:H23)</f>
        <v>0</v>
      </c>
    </row>
    <row r="22" spans="1:8" x14ac:dyDescent="0.25">
      <c r="A22" s="33" t="s">
        <v>27</v>
      </c>
      <c r="B22" s="34" t="s">
        <v>28</v>
      </c>
      <c r="C22" s="35">
        <v>1</v>
      </c>
      <c r="D22" s="36">
        <v>4525</v>
      </c>
      <c r="E22" s="37">
        <f>ROUND(C22*D22,2)</f>
        <v>4525</v>
      </c>
      <c r="F22" s="12"/>
      <c r="G22" s="1"/>
      <c r="H22" s="37">
        <f t="shared" si="0"/>
        <v>0</v>
      </c>
    </row>
    <row r="23" spans="1:8" x14ac:dyDescent="0.25">
      <c r="A23" s="33" t="s">
        <v>29</v>
      </c>
      <c r="B23" s="34" t="s">
        <v>30</v>
      </c>
      <c r="C23" s="35">
        <v>1</v>
      </c>
      <c r="D23" s="36">
        <v>600</v>
      </c>
      <c r="E23" s="37">
        <f>ROUND(C23*D23,2)</f>
        <v>600</v>
      </c>
      <c r="F23" s="12"/>
      <c r="G23" s="1"/>
      <c r="H23" s="37">
        <f t="shared" si="0"/>
        <v>0</v>
      </c>
    </row>
    <row r="24" spans="1:8" ht="0.95" customHeight="1" x14ac:dyDescent="0.25">
      <c r="A24" s="6"/>
      <c r="B24" s="39"/>
      <c r="C24" s="40"/>
      <c r="D24" s="36"/>
      <c r="E24" s="41"/>
      <c r="F24" s="12"/>
      <c r="G24" s="3">
        <f t="shared" si="1"/>
        <v>0</v>
      </c>
      <c r="H24" s="37">
        <f t="shared" si="0"/>
        <v>0</v>
      </c>
    </row>
    <row r="25" spans="1:8" s="43" customFormat="1" x14ac:dyDescent="0.25">
      <c r="A25" s="27" t="s">
        <v>31</v>
      </c>
      <c r="B25" s="28" t="s">
        <v>32</v>
      </c>
      <c r="C25" s="29"/>
      <c r="D25" s="3"/>
      <c r="E25" s="30">
        <f>SUM(E26:E27)</f>
        <v>6345</v>
      </c>
      <c r="F25" s="42"/>
      <c r="G25" s="3"/>
      <c r="H25" s="30">
        <f t="shared" ref="H25" si="5">SUM(H26:H27)</f>
        <v>0</v>
      </c>
    </row>
    <row r="26" spans="1:8" x14ac:dyDescent="0.25">
      <c r="A26" s="33" t="s">
        <v>440</v>
      </c>
      <c r="B26" s="33" t="s">
        <v>441</v>
      </c>
      <c r="C26" s="35">
        <v>1</v>
      </c>
      <c r="D26" s="36">
        <v>5595</v>
      </c>
      <c r="E26" s="37">
        <f>ROUND(C26*D26,2)</f>
        <v>5595</v>
      </c>
      <c r="F26" s="12"/>
      <c r="G26" s="1"/>
      <c r="H26" s="37">
        <f t="shared" si="0"/>
        <v>0</v>
      </c>
    </row>
    <row r="27" spans="1:8" x14ac:dyDescent="0.25">
      <c r="A27" s="33" t="s">
        <v>33</v>
      </c>
      <c r="B27" s="34" t="s">
        <v>34</v>
      </c>
      <c r="C27" s="35">
        <v>1</v>
      </c>
      <c r="D27" s="36">
        <v>750</v>
      </c>
      <c r="E27" s="37">
        <f>ROUND(C27*D27,2)</f>
        <v>750</v>
      </c>
      <c r="F27" s="12"/>
      <c r="G27" s="1"/>
      <c r="H27" s="37">
        <f t="shared" si="0"/>
        <v>0</v>
      </c>
    </row>
    <row r="28" spans="1:8" ht="0.95" customHeight="1" x14ac:dyDescent="0.25">
      <c r="A28" s="6"/>
      <c r="B28" s="39"/>
      <c r="C28" s="40"/>
      <c r="D28" s="36"/>
      <c r="E28" s="41"/>
      <c r="F28" s="12"/>
      <c r="G28" s="3">
        <f t="shared" si="1"/>
        <v>0</v>
      </c>
      <c r="H28" s="37">
        <f t="shared" si="0"/>
        <v>0</v>
      </c>
    </row>
    <row r="29" spans="1:8" s="43" customFormat="1" x14ac:dyDescent="0.25">
      <c r="A29" s="27" t="s">
        <v>35</v>
      </c>
      <c r="B29" s="28" t="s">
        <v>36</v>
      </c>
      <c r="C29" s="29"/>
      <c r="D29" s="3"/>
      <c r="E29" s="30">
        <f>SUM(E30:E31)</f>
        <v>2425</v>
      </c>
      <c r="F29" s="42"/>
      <c r="G29" s="4"/>
      <c r="H29" s="30">
        <f t="shared" ref="H29" si="6">SUM(H30:H31)</f>
        <v>0</v>
      </c>
    </row>
    <row r="30" spans="1:8" x14ac:dyDescent="0.25">
      <c r="A30" s="33" t="s">
        <v>37</v>
      </c>
      <c r="B30" s="34" t="s">
        <v>38</v>
      </c>
      <c r="C30" s="35">
        <v>1</v>
      </c>
      <c r="D30" s="36">
        <v>1950</v>
      </c>
      <c r="E30" s="37">
        <f>ROUND(C30*D30,2)</f>
        <v>1950</v>
      </c>
      <c r="F30" s="12"/>
      <c r="G30" s="1"/>
      <c r="H30" s="37">
        <f t="shared" si="0"/>
        <v>0</v>
      </c>
    </row>
    <row r="31" spans="1:8" x14ac:dyDescent="0.25">
      <c r="A31" s="33" t="s">
        <v>442</v>
      </c>
      <c r="B31" s="34" t="s">
        <v>443</v>
      </c>
      <c r="C31" s="35">
        <v>1</v>
      </c>
      <c r="D31" s="36">
        <v>475</v>
      </c>
      <c r="E31" s="37">
        <f>ROUND(C31*D31,2)</f>
        <v>475</v>
      </c>
      <c r="F31" s="12"/>
      <c r="G31" s="1"/>
      <c r="H31" s="37">
        <f t="shared" si="0"/>
        <v>0</v>
      </c>
    </row>
    <row r="32" spans="1:8" ht="0.95" customHeight="1" x14ac:dyDescent="0.25">
      <c r="A32" s="6"/>
      <c r="B32" s="39"/>
      <c r="C32" s="40"/>
      <c r="D32" s="36"/>
      <c r="E32" s="41"/>
      <c r="F32" s="12"/>
      <c r="G32" s="38">
        <f t="shared" si="1"/>
        <v>0</v>
      </c>
      <c r="H32" s="37">
        <f t="shared" si="0"/>
        <v>0</v>
      </c>
    </row>
    <row r="33" spans="1:8" s="43" customFormat="1" x14ac:dyDescent="0.25">
      <c r="A33" s="27" t="s">
        <v>39</v>
      </c>
      <c r="B33" s="28" t="s">
        <v>40</v>
      </c>
      <c r="C33" s="29"/>
      <c r="D33" s="3"/>
      <c r="E33" s="30">
        <f>SUM(E34:E35)</f>
        <v>760</v>
      </c>
      <c r="F33" s="42"/>
      <c r="G33" s="4"/>
      <c r="H33" s="30">
        <f t="shared" ref="H33" si="7">SUM(H34:H35)</f>
        <v>0</v>
      </c>
    </row>
    <row r="34" spans="1:8" x14ac:dyDescent="0.25">
      <c r="A34" s="33" t="s">
        <v>41</v>
      </c>
      <c r="B34" s="34" t="s">
        <v>42</v>
      </c>
      <c r="C34" s="35">
        <v>1</v>
      </c>
      <c r="D34" s="36">
        <v>585</v>
      </c>
      <c r="E34" s="37">
        <f>ROUND(C34*D34,2)</f>
        <v>585</v>
      </c>
      <c r="F34" s="12"/>
      <c r="G34" s="1"/>
      <c r="H34" s="37">
        <f t="shared" si="0"/>
        <v>0</v>
      </c>
    </row>
    <row r="35" spans="1:8" x14ac:dyDescent="0.25">
      <c r="A35" s="33" t="s">
        <v>43</v>
      </c>
      <c r="B35" s="34" t="s">
        <v>44</v>
      </c>
      <c r="C35" s="35">
        <v>1</v>
      </c>
      <c r="D35" s="36">
        <v>175</v>
      </c>
      <c r="E35" s="37">
        <f>ROUND(C35*D35,2)</f>
        <v>175</v>
      </c>
      <c r="F35" s="12"/>
      <c r="G35" s="1"/>
      <c r="H35" s="37">
        <f t="shared" si="0"/>
        <v>0</v>
      </c>
    </row>
    <row r="36" spans="1:8" ht="0.95" customHeight="1" x14ac:dyDescent="0.25">
      <c r="A36" s="6"/>
      <c r="B36" s="39"/>
      <c r="C36" s="40"/>
      <c r="D36" s="36"/>
      <c r="E36" s="41"/>
      <c r="F36" s="12"/>
      <c r="G36" s="38">
        <f t="shared" si="1"/>
        <v>0</v>
      </c>
      <c r="H36" s="37">
        <f t="shared" si="0"/>
        <v>0</v>
      </c>
    </row>
    <row r="37" spans="1:8" s="43" customFormat="1" x14ac:dyDescent="0.25">
      <c r="A37" s="27" t="s">
        <v>45</v>
      </c>
      <c r="B37" s="28" t="s">
        <v>46</v>
      </c>
      <c r="C37" s="29"/>
      <c r="D37" s="3"/>
      <c r="E37" s="30">
        <f>SUM(E38:E39)</f>
        <v>1370</v>
      </c>
      <c r="F37" s="42"/>
      <c r="G37" s="4"/>
      <c r="H37" s="30">
        <f t="shared" ref="H37" si="8">SUM(H38:H39)</f>
        <v>0</v>
      </c>
    </row>
    <row r="38" spans="1:8" x14ac:dyDescent="0.25">
      <c r="A38" s="33" t="s">
        <v>47</v>
      </c>
      <c r="B38" s="34" t="s">
        <v>48</v>
      </c>
      <c r="C38" s="35">
        <v>1</v>
      </c>
      <c r="D38" s="36">
        <v>995</v>
      </c>
      <c r="E38" s="37">
        <f>ROUND(C38*D38,2)</f>
        <v>995</v>
      </c>
      <c r="F38" s="12"/>
      <c r="G38" s="1"/>
      <c r="H38" s="37">
        <f t="shared" si="0"/>
        <v>0</v>
      </c>
    </row>
    <row r="39" spans="1:8" x14ac:dyDescent="0.25">
      <c r="A39" s="33" t="s">
        <v>49</v>
      </c>
      <c r="B39" s="34" t="s">
        <v>50</v>
      </c>
      <c r="C39" s="35">
        <v>1</v>
      </c>
      <c r="D39" s="36">
        <v>375</v>
      </c>
      <c r="E39" s="37">
        <f>ROUND(C39*D39,2)</f>
        <v>375</v>
      </c>
      <c r="F39" s="12"/>
      <c r="G39" s="1"/>
      <c r="H39" s="37">
        <f t="shared" si="0"/>
        <v>0</v>
      </c>
    </row>
    <row r="40" spans="1:8" ht="0.95" customHeight="1" x14ac:dyDescent="0.25">
      <c r="A40" s="6"/>
      <c r="B40" s="39"/>
      <c r="C40" s="40"/>
      <c r="D40" s="36"/>
      <c r="E40" s="41"/>
      <c r="F40" s="12"/>
      <c r="G40" s="38">
        <f t="shared" si="1"/>
        <v>0</v>
      </c>
      <c r="H40" s="37">
        <f t="shared" si="0"/>
        <v>0</v>
      </c>
    </row>
    <row r="41" spans="1:8" s="43" customFormat="1" x14ac:dyDescent="0.25">
      <c r="A41" s="27" t="s">
        <v>51</v>
      </c>
      <c r="B41" s="28" t="s">
        <v>52</v>
      </c>
      <c r="C41" s="29"/>
      <c r="D41" s="3"/>
      <c r="E41" s="30">
        <f>SUM(E42:E43)</f>
        <v>16250</v>
      </c>
      <c r="F41" s="42"/>
      <c r="G41" s="4"/>
      <c r="H41" s="30">
        <f t="shared" ref="H41" si="9">SUM(H42:H43)</f>
        <v>0</v>
      </c>
    </row>
    <row r="42" spans="1:8" x14ac:dyDescent="0.25">
      <c r="A42" s="33" t="s">
        <v>53</v>
      </c>
      <c r="B42" s="34" t="s">
        <v>54</v>
      </c>
      <c r="C42" s="35">
        <v>1</v>
      </c>
      <c r="D42" s="36">
        <v>14995</v>
      </c>
      <c r="E42" s="37">
        <f>ROUND(C42*D42,2)</f>
        <v>14995</v>
      </c>
      <c r="F42" s="12"/>
      <c r="G42" s="1"/>
      <c r="H42" s="37">
        <f t="shared" si="0"/>
        <v>0</v>
      </c>
    </row>
    <row r="43" spans="1:8" x14ac:dyDescent="0.25">
      <c r="A43" s="33" t="s">
        <v>55</v>
      </c>
      <c r="B43" s="34" t="s">
        <v>56</v>
      </c>
      <c r="C43" s="35">
        <v>1</v>
      </c>
      <c r="D43" s="36">
        <v>1255</v>
      </c>
      <c r="E43" s="37">
        <f>ROUND(C43*D43,2)</f>
        <v>1255</v>
      </c>
      <c r="F43" s="12"/>
      <c r="G43" s="1"/>
      <c r="H43" s="37">
        <f t="shared" si="0"/>
        <v>0</v>
      </c>
    </row>
    <row r="44" spans="1:8" ht="0.95" customHeight="1" x14ac:dyDescent="0.25">
      <c r="A44" s="6"/>
      <c r="B44" s="39"/>
      <c r="C44" s="40"/>
      <c r="D44" s="36"/>
      <c r="E44" s="41"/>
      <c r="F44" s="12"/>
      <c r="G44" s="38">
        <f t="shared" si="1"/>
        <v>0</v>
      </c>
      <c r="H44" s="37">
        <f t="shared" si="0"/>
        <v>0</v>
      </c>
    </row>
    <row r="45" spans="1:8" s="43" customFormat="1" x14ac:dyDescent="0.25">
      <c r="A45" s="27" t="s">
        <v>57</v>
      </c>
      <c r="B45" s="28" t="s">
        <v>58</v>
      </c>
      <c r="C45" s="29"/>
      <c r="D45" s="3"/>
      <c r="E45" s="30">
        <f>SUM(E46:E47)</f>
        <v>8125</v>
      </c>
      <c r="F45" s="42"/>
      <c r="G45" s="4"/>
      <c r="H45" s="30">
        <f t="shared" ref="H45" si="10">SUM(H46:H47)</f>
        <v>0</v>
      </c>
    </row>
    <row r="46" spans="1:8" x14ac:dyDescent="0.25">
      <c r="A46" s="33" t="s">
        <v>59</v>
      </c>
      <c r="B46" s="34" t="s">
        <v>60</v>
      </c>
      <c r="C46" s="35">
        <v>1</v>
      </c>
      <c r="D46" s="36">
        <v>7575</v>
      </c>
      <c r="E46" s="37">
        <f>ROUND(C46*D46,2)</f>
        <v>7575</v>
      </c>
      <c r="F46" s="12"/>
      <c r="G46" s="1"/>
      <c r="H46" s="37">
        <f t="shared" si="0"/>
        <v>0</v>
      </c>
    </row>
    <row r="47" spans="1:8" x14ac:dyDescent="0.25">
      <c r="A47" s="33" t="s">
        <v>61</v>
      </c>
      <c r="B47" s="34" t="s">
        <v>62</v>
      </c>
      <c r="C47" s="35">
        <v>1</v>
      </c>
      <c r="D47" s="36">
        <v>550</v>
      </c>
      <c r="E47" s="37">
        <f>ROUND(C47*D47,2)</f>
        <v>550</v>
      </c>
      <c r="F47" s="12"/>
      <c r="G47" s="1"/>
      <c r="H47" s="37">
        <f t="shared" si="0"/>
        <v>0</v>
      </c>
    </row>
    <row r="48" spans="1:8" ht="0.95" customHeight="1" x14ac:dyDescent="0.25">
      <c r="A48" s="6"/>
      <c r="B48" s="39"/>
      <c r="C48" s="40"/>
      <c r="D48" s="36"/>
      <c r="E48" s="41"/>
      <c r="F48" s="12"/>
      <c r="G48" s="38">
        <f t="shared" si="1"/>
        <v>0</v>
      </c>
      <c r="H48" s="37">
        <f t="shared" si="0"/>
        <v>0</v>
      </c>
    </row>
    <row r="49" spans="1:9" s="43" customFormat="1" x14ac:dyDescent="0.25">
      <c r="A49" s="27" t="s">
        <v>63</v>
      </c>
      <c r="B49" s="28" t="s">
        <v>64</v>
      </c>
      <c r="C49" s="29"/>
      <c r="D49" s="3"/>
      <c r="E49" s="30">
        <f>SUM(E50:E51)</f>
        <v>800</v>
      </c>
      <c r="F49" s="42"/>
      <c r="G49" s="4"/>
      <c r="H49" s="30">
        <f t="shared" ref="H49" si="11">SUM(H50:H51)</f>
        <v>0</v>
      </c>
    </row>
    <row r="50" spans="1:9" x14ac:dyDescent="0.25">
      <c r="A50" s="33" t="s">
        <v>65</v>
      </c>
      <c r="B50" s="34" t="s">
        <v>66</v>
      </c>
      <c r="C50" s="35">
        <v>1</v>
      </c>
      <c r="D50" s="36">
        <v>550</v>
      </c>
      <c r="E50" s="37">
        <f>ROUND(C50*D50,2)</f>
        <v>550</v>
      </c>
      <c r="F50" s="12"/>
      <c r="G50" s="1"/>
      <c r="H50" s="37">
        <f t="shared" si="0"/>
        <v>0</v>
      </c>
    </row>
    <row r="51" spans="1:9" x14ac:dyDescent="0.25">
      <c r="A51" s="33" t="s">
        <v>67</v>
      </c>
      <c r="B51" s="34" t="s">
        <v>68</v>
      </c>
      <c r="C51" s="35">
        <v>1</v>
      </c>
      <c r="D51" s="36">
        <v>250</v>
      </c>
      <c r="E51" s="37">
        <f>ROUND(C51*D51,2)</f>
        <v>250</v>
      </c>
      <c r="F51" s="12"/>
      <c r="G51" s="1"/>
      <c r="H51" s="37">
        <f t="shared" si="0"/>
        <v>0</v>
      </c>
    </row>
    <row r="52" spans="1:9" ht="0.95" customHeight="1" x14ac:dyDescent="0.25">
      <c r="A52" s="6"/>
      <c r="B52" s="39"/>
      <c r="C52" s="40"/>
      <c r="D52" s="36"/>
      <c r="E52" s="41"/>
      <c r="F52" s="12"/>
      <c r="G52" s="38">
        <f t="shared" si="1"/>
        <v>0</v>
      </c>
      <c r="H52" s="37">
        <f t="shared" si="0"/>
        <v>0</v>
      </c>
    </row>
    <row r="53" spans="1:9" s="43" customFormat="1" x14ac:dyDescent="0.25">
      <c r="A53" s="27" t="s">
        <v>69</v>
      </c>
      <c r="B53" s="28" t="s">
        <v>70</v>
      </c>
      <c r="C53" s="29"/>
      <c r="D53" s="3"/>
      <c r="E53" s="30">
        <f>SUM(E54:E55)</f>
        <v>990</v>
      </c>
      <c r="F53" s="42"/>
      <c r="G53" s="4"/>
      <c r="H53" s="30">
        <f t="shared" ref="H53" si="12">SUM(H54:H55)</f>
        <v>0</v>
      </c>
      <c r="I53" s="44"/>
    </row>
    <row r="54" spans="1:9" x14ac:dyDescent="0.25">
      <c r="A54" s="33" t="s">
        <v>71</v>
      </c>
      <c r="B54" s="34" t="s">
        <v>72</v>
      </c>
      <c r="C54" s="35">
        <v>1</v>
      </c>
      <c r="D54" s="36">
        <v>795</v>
      </c>
      <c r="E54" s="37">
        <f>ROUND(C54*D54,2)</f>
        <v>795</v>
      </c>
      <c r="F54" s="12"/>
      <c r="G54" s="1"/>
      <c r="H54" s="37">
        <f t="shared" si="0"/>
        <v>0</v>
      </c>
    </row>
    <row r="55" spans="1:9" x14ac:dyDescent="0.25">
      <c r="A55" s="33" t="s">
        <v>73</v>
      </c>
      <c r="B55" s="34" t="s">
        <v>74</v>
      </c>
      <c r="C55" s="35">
        <v>1</v>
      </c>
      <c r="D55" s="36">
        <v>195</v>
      </c>
      <c r="E55" s="37">
        <f>ROUND(C55*D55,2)</f>
        <v>195</v>
      </c>
      <c r="F55" s="12"/>
      <c r="G55" s="1"/>
      <c r="H55" s="37">
        <f t="shared" si="0"/>
        <v>0</v>
      </c>
    </row>
    <row r="56" spans="1:9" s="43" customFormat="1" x14ac:dyDescent="0.25">
      <c r="A56" s="27" t="s">
        <v>75</v>
      </c>
      <c r="B56" s="28" t="s">
        <v>76</v>
      </c>
      <c r="C56" s="29"/>
      <c r="D56" s="3"/>
      <c r="E56" s="30">
        <f>SUM(E57:E58)</f>
        <v>990</v>
      </c>
      <c r="F56" s="42"/>
      <c r="G56" s="4"/>
      <c r="H56" s="30">
        <f t="shared" ref="H56" si="13">SUM(H57:H58)</f>
        <v>0</v>
      </c>
    </row>
    <row r="57" spans="1:9" x14ac:dyDescent="0.25">
      <c r="A57" s="33" t="s">
        <v>77</v>
      </c>
      <c r="B57" s="34" t="s">
        <v>78</v>
      </c>
      <c r="C57" s="35">
        <v>1</v>
      </c>
      <c r="D57" s="36">
        <v>795</v>
      </c>
      <c r="E57" s="37">
        <f>ROUND(C57*D57,2)</f>
        <v>795</v>
      </c>
      <c r="F57" s="12"/>
      <c r="G57" s="1"/>
      <c r="H57" s="37">
        <f t="shared" si="0"/>
        <v>0</v>
      </c>
    </row>
    <row r="58" spans="1:9" x14ac:dyDescent="0.25">
      <c r="A58" s="33" t="s">
        <v>79</v>
      </c>
      <c r="B58" s="34" t="s">
        <v>80</v>
      </c>
      <c r="C58" s="35">
        <v>1</v>
      </c>
      <c r="D58" s="36">
        <v>195</v>
      </c>
      <c r="E58" s="37">
        <f>ROUND(C58*D58,2)</f>
        <v>195</v>
      </c>
      <c r="F58" s="12"/>
      <c r="G58" s="1"/>
      <c r="H58" s="37">
        <f t="shared" si="0"/>
        <v>0</v>
      </c>
    </row>
    <row r="59" spans="1:9" ht="0.95" customHeight="1" x14ac:dyDescent="0.25">
      <c r="A59" s="6"/>
      <c r="B59" s="39"/>
      <c r="C59" s="40"/>
      <c r="D59" s="36"/>
      <c r="E59" s="41"/>
      <c r="F59" s="12"/>
      <c r="G59" s="38">
        <f t="shared" si="1"/>
        <v>0</v>
      </c>
      <c r="H59" s="37">
        <f t="shared" si="0"/>
        <v>0</v>
      </c>
    </row>
    <row r="60" spans="1:9" s="43" customFormat="1" x14ac:dyDescent="0.25">
      <c r="A60" s="27" t="s">
        <v>81</v>
      </c>
      <c r="B60" s="28" t="s">
        <v>82</v>
      </c>
      <c r="C60" s="29"/>
      <c r="D60" s="3"/>
      <c r="E60" s="30">
        <f>SUM(E61:E62)</f>
        <v>990</v>
      </c>
      <c r="F60" s="42"/>
      <c r="G60" s="4"/>
      <c r="H60" s="30">
        <f t="shared" ref="H60" si="14">SUM(H61:H62)</f>
        <v>0</v>
      </c>
    </row>
    <row r="61" spans="1:9" x14ac:dyDescent="0.25">
      <c r="A61" s="33" t="s">
        <v>83</v>
      </c>
      <c r="B61" s="34" t="s">
        <v>84</v>
      </c>
      <c r="C61" s="35">
        <v>1</v>
      </c>
      <c r="D61" s="36">
        <v>795</v>
      </c>
      <c r="E61" s="37">
        <f>ROUND(C61*D61,2)</f>
        <v>795</v>
      </c>
      <c r="F61" s="12"/>
      <c r="G61" s="1"/>
      <c r="H61" s="37">
        <f t="shared" si="0"/>
        <v>0</v>
      </c>
    </row>
    <row r="62" spans="1:9" x14ac:dyDescent="0.25">
      <c r="A62" s="33" t="s">
        <v>85</v>
      </c>
      <c r="B62" s="34" t="s">
        <v>86</v>
      </c>
      <c r="C62" s="35">
        <v>1</v>
      </c>
      <c r="D62" s="36">
        <v>195</v>
      </c>
      <c r="E62" s="37">
        <f>ROUND(C62*D62,2)</f>
        <v>195</v>
      </c>
      <c r="F62" s="12"/>
      <c r="G62" s="1"/>
      <c r="H62" s="37">
        <f t="shared" si="0"/>
        <v>0</v>
      </c>
    </row>
    <row r="63" spans="1:9" ht="0.95" customHeight="1" x14ac:dyDescent="0.25">
      <c r="A63" s="6"/>
      <c r="B63" s="39"/>
      <c r="C63" s="40"/>
      <c r="D63" s="36"/>
      <c r="E63" s="41"/>
      <c r="F63" s="12"/>
      <c r="G63" s="38">
        <f t="shared" si="1"/>
        <v>0</v>
      </c>
      <c r="H63" s="37">
        <f t="shared" si="0"/>
        <v>0</v>
      </c>
    </row>
    <row r="64" spans="1:9" s="43" customFormat="1" x14ac:dyDescent="0.25">
      <c r="A64" s="27" t="s">
        <v>87</v>
      </c>
      <c r="B64" s="28" t="s">
        <v>88</v>
      </c>
      <c r="C64" s="29"/>
      <c r="D64" s="3"/>
      <c r="E64" s="30">
        <f>SUM(E65:E66)</f>
        <v>1240</v>
      </c>
      <c r="F64" s="42"/>
      <c r="G64" s="4"/>
      <c r="H64" s="30">
        <f t="shared" ref="H64" si="15">SUM(H65:H66)</f>
        <v>0</v>
      </c>
    </row>
    <row r="65" spans="1:8" x14ac:dyDescent="0.25">
      <c r="A65" s="33" t="s">
        <v>89</v>
      </c>
      <c r="B65" s="34" t="s">
        <v>90</v>
      </c>
      <c r="C65" s="35">
        <v>1</v>
      </c>
      <c r="D65" s="36">
        <v>990</v>
      </c>
      <c r="E65" s="37">
        <f>ROUND(C65*D65,2)</f>
        <v>990</v>
      </c>
      <c r="F65" s="12"/>
      <c r="G65" s="1"/>
      <c r="H65" s="37">
        <f t="shared" si="0"/>
        <v>0</v>
      </c>
    </row>
    <row r="66" spans="1:8" x14ac:dyDescent="0.25">
      <c r="A66" s="33" t="s">
        <v>91</v>
      </c>
      <c r="B66" s="34" t="s">
        <v>92</v>
      </c>
      <c r="C66" s="35">
        <v>1</v>
      </c>
      <c r="D66" s="36">
        <v>250</v>
      </c>
      <c r="E66" s="37">
        <f>ROUND(C66*D66,2)</f>
        <v>250</v>
      </c>
      <c r="F66" s="12"/>
      <c r="G66" s="1"/>
      <c r="H66" s="37">
        <f t="shared" si="0"/>
        <v>0</v>
      </c>
    </row>
    <row r="67" spans="1:8" s="43" customFormat="1" x14ac:dyDescent="0.25">
      <c r="A67" s="27" t="s">
        <v>93</v>
      </c>
      <c r="B67" s="28" t="s">
        <v>94</v>
      </c>
      <c r="C67" s="29"/>
      <c r="D67" s="3"/>
      <c r="E67" s="30">
        <f>SUM(E68:E69)</f>
        <v>270</v>
      </c>
      <c r="F67" s="42"/>
      <c r="G67" s="4"/>
      <c r="H67" s="30">
        <f t="shared" ref="H67" si="16">SUM(H68:H69)</f>
        <v>0</v>
      </c>
    </row>
    <row r="68" spans="1:8" x14ac:dyDescent="0.25">
      <c r="A68" s="33" t="s">
        <v>95</v>
      </c>
      <c r="B68" s="34" t="s">
        <v>96</v>
      </c>
      <c r="C68" s="35">
        <v>1</v>
      </c>
      <c r="D68" s="36">
        <v>195</v>
      </c>
      <c r="E68" s="37">
        <f>ROUND(C68*D68,2)</f>
        <v>195</v>
      </c>
      <c r="F68" s="12"/>
      <c r="G68" s="1"/>
      <c r="H68" s="37">
        <f t="shared" si="0"/>
        <v>0</v>
      </c>
    </row>
    <row r="69" spans="1:8" x14ac:dyDescent="0.25">
      <c r="A69" s="33" t="s">
        <v>97</v>
      </c>
      <c r="B69" s="34" t="s">
        <v>98</v>
      </c>
      <c r="C69" s="35">
        <v>1</v>
      </c>
      <c r="D69" s="36">
        <v>75</v>
      </c>
      <c r="E69" s="37">
        <f>ROUND(C69*D69,2)</f>
        <v>75</v>
      </c>
      <c r="F69" s="12"/>
      <c r="G69" s="1"/>
      <c r="H69" s="37">
        <f t="shared" si="0"/>
        <v>0</v>
      </c>
    </row>
    <row r="70" spans="1:8" ht="0.95" customHeight="1" x14ac:dyDescent="0.25">
      <c r="A70" s="6"/>
      <c r="B70" s="39"/>
      <c r="C70" s="40"/>
      <c r="D70" s="36"/>
      <c r="E70" s="41"/>
      <c r="F70" s="12"/>
      <c r="G70" s="38">
        <f t="shared" si="1"/>
        <v>0</v>
      </c>
      <c r="H70" s="37">
        <f t="shared" si="0"/>
        <v>0</v>
      </c>
    </row>
    <row r="71" spans="1:8" s="43" customFormat="1" x14ac:dyDescent="0.25">
      <c r="A71" s="27" t="s">
        <v>99</v>
      </c>
      <c r="B71" s="28" t="s">
        <v>100</v>
      </c>
      <c r="C71" s="29"/>
      <c r="D71" s="3"/>
      <c r="E71" s="30">
        <f>SUM(E72:E73)</f>
        <v>2000</v>
      </c>
      <c r="F71" s="42"/>
      <c r="G71" s="4"/>
      <c r="H71" s="30">
        <f t="shared" ref="H71" si="17">SUM(H72:H73)</f>
        <v>0</v>
      </c>
    </row>
    <row r="72" spans="1:8" x14ac:dyDescent="0.25">
      <c r="A72" s="33" t="s">
        <v>101</v>
      </c>
      <c r="B72" s="34" t="s">
        <v>102</v>
      </c>
      <c r="C72" s="35">
        <v>1</v>
      </c>
      <c r="D72" s="36">
        <v>1650</v>
      </c>
      <c r="E72" s="37">
        <f>ROUND(C72*D72,2)</f>
        <v>1650</v>
      </c>
      <c r="F72" s="12"/>
      <c r="G72" s="1"/>
      <c r="H72" s="37">
        <f t="shared" si="0"/>
        <v>0</v>
      </c>
    </row>
    <row r="73" spans="1:8" x14ac:dyDescent="0.25">
      <c r="A73" s="33" t="s">
        <v>103</v>
      </c>
      <c r="B73" s="34" t="s">
        <v>104</v>
      </c>
      <c r="C73" s="35">
        <v>1</v>
      </c>
      <c r="D73" s="36">
        <v>350</v>
      </c>
      <c r="E73" s="37">
        <f>ROUND(C73*D73,2)</f>
        <v>350</v>
      </c>
      <c r="F73" s="12"/>
      <c r="G73" s="1"/>
      <c r="H73" s="37">
        <f t="shared" ref="H73:H133" si="18">ROUND(C73*G73,2)</f>
        <v>0</v>
      </c>
    </row>
    <row r="74" spans="1:8" ht="0.95" customHeight="1" x14ac:dyDescent="0.25">
      <c r="A74" s="6"/>
      <c r="B74" s="39"/>
      <c r="C74" s="40"/>
      <c r="D74" s="36"/>
      <c r="E74" s="41"/>
      <c r="F74" s="12"/>
      <c r="G74" s="38">
        <f t="shared" si="1"/>
        <v>0</v>
      </c>
      <c r="H74" s="37">
        <f t="shared" si="18"/>
        <v>0</v>
      </c>
    </row>
    <row r="75" spans="1:8" s="19" customFormat="1" x14ac:dyDescent="0.25">
      <c r="A75" s="19" t="s">
        <v>105</v>
      </c>
      <c r="B75" s="19" t="s">
        <v>106</v>
      </c>
      <c r="C75" s="45"/>
      <c r="D75" s="22"/>
      <c r="E75" s="23">
        <f>E76+E78+E81+E83+E86+E89+E92+E95+E98+E101+E104+E107+E110+E113+E116+E119+E122+E125+E128+E131+E134+E136</f>
        <v>69559</v>
      </c>
      <c r="F75" s="46"/>
      <c r="G75" s="47"/>
      <c r="H75" s="23">
        <f>H76+H78+H81+H83+H86+H89+H92+H95+H98+H101+H104+H107+H110+H113+H116+H119+H122+H125+H128+H131+H134+H136</f>
        <v>0</v>
      </c>
    </row>
    <row r="76" spans="1:8" s="43" customFormat="1" x14ac:dyDescent="0.25">
      <c r="A76" s="27" t="s">
        <v>107</v>
      </c>
      <c r="B76" s="28" t="s">
        <v>108</v>
      </c>
      <c r="C76" s="29"/>
      <c r="D76" s="3"/>
      <c r="E76" s="30">
        <f>E77</f>
        <v>995</v>
      </c>
      <c r="F76" s="42"/>
      <c r="G76" s="4"/>
      <c r="H76" s="30">
        <f t="shared" ref="H76" si="19">H77</f>
        <v>0</v>
      </c>
    </row>
    <row r="77" spans="1:8" x14ac:dyDescent="0.25">
      <c r="A77" s="33" t="s">
        <v>109</v>
      </c>
      <c r="B77" s="34" t="s">
        <v>108</v>
      </c>
      <c r="C77" s="35">
        <v>1</v>
      </c>
      <c r="D77" s="36">
        <v>995</v>
      </c>
      <c r="E77" s="37">
        <f>ROUND(C77*D77,2)</f>
        <v>995</v>
      </c>
      <c r="F77" s="12"/>
      <c r="G77" s="1"/>
      <c r="H77" s="37">
        <f t="shared" si="18"/>
        <v>0</v>
      </c>
    </row>
    <row r="78" spans="1:8" s="43" customFormat="1" x14ac:dyDescent="0.25">
      <c r="A78" s="27" t="s">
        <v>110</v>
      </c>
      <c r="B78" s="28" t="s">
        <v>111</v>
      </c>
      <c r="C78" s="29"/>
      <c r="D78" s="3"/>
      <c r="E78" s="30">
        <f>E79</f>
        <v>1295</v>
      </c>
      <c r="F78" s="42"/>
      <c r="G78" s="4"/>
      <c r="H78" s="30">
        <f t="shared" ref="H78" si="20">H79</f>
        <v>0</v>
      </c>
    </row>
    <row r="79" spans="1:8" x14ac:dyDescent="0.25">
      <c r="A79" s="33" t="s">
        <v>112</v>
      </c>
      <c r="B79" s="34" t="s">
        <v>111</v>
      </c>
      <c r="C79" s="35">
        <v>1</v>
      </c>
      <c r="D79" s="36">
        <v>1295</v>
      </c>
      <c r="E79" s="37">
        <f>ROUND(C79*D79,2)</f>
        <v>1295</v>
      </c>
      <c r="F79" s="12"/>
      <c r="G79" s="1"/>
      <c r="H79" s="37">
        <f t="shared" si="18"/>
        <v>0</v>
      </c>
    </row>
    <row r="80" spans="1:8" ht="0.95" customHeight="1" x14ac:dyDescent="0.25">
      <c r="A80" s="6"/>
      <c r="B80" s="39"/>
      <c r="C80" s="40"/>
      <c r="D80" s="36"/>
      <c r="E80" s="41"/>
      <c r="F80" s="12"/>
      <c r="G80" s="38">
        <f t="shared" ref="G75:G138" si="21">D80</f>
        <v>0</v>
      </c>
      <c r="H80" s="37">
        <f t="shared" si="18"/>
        <v>0</v>
      </c>
    </row>
    <row r="81" spans="1:8" s="43" customFormat="1" x14ac:dyDescent="0.25">
      <c r="A81" s="27" t="s">
        <v>113</v>
      </c>
      <c r="B81" s="28" t="s">
        <v>114</v>
      </c>
      <c r="C81" s="29"/>
      <c r="D81" s="3"/>
      <c r="E81" s="30">
        <f>E82</f>
        <v>4995</v>
      </c>
      <c r="F81" s="42"/>
      <c r="G81" s="4"/>
      <c r="H81" s="30">
        <f t="shared" ref="H81" si="22">H82</f>
        <v>0</v>
      </c>
    </row>
    <row r="82" spans="1:8" x14ac:dyDescent="0.25">
      <c r="A82" s="33" t="s">
        <v>115</v>
      </c>
      <c r="B82" s="34" t="s">
        <v>114</v>
      </c>
      <c r="C82" s="35">
        <v>1</v>
      </c>
      <c r="D82" s="36">
        <v>4995</v>
      </c>
      <c r="E82" s="37">
        <f>ROUND(C82*D82,2)</f>
        <v>4995</v>
      </c>
      <c r="F82" s="12"/>
      <c r="G82" s="1"/>
      <c r="H82" s="37">
        <f t="shared" si="18"/>
        <v>0</v>
      </c>
    </row>
    <row r="83" spans="1:8" s="43" customFormat="1" x14ac:dyDescent="0.25">
      <c r="A83" s="27" t="s">
        <v>116</v>
      </c>
      <c r="B83" s="28" t="s">
        <v>117</v>
      </c>
      <c r="C83" s="29"/>
      <c r="D83" s="3"/>
      <c r="E83" s="30">
        <f>E84</f>
        <v>1495</v>
      </c>
      <c r="F83" s="42"/>
      <c r="G83" s="4"/>
      <c r="H83" s="30">
        <f t="shared" ref="H83" si="23">H84</f>
        <v>0</v>
      </c>
    </row>
    <row r="84" spans="1:8" x14ac:dyDescent="0.25">
      <c r="A84" s="33" t="s">
        <v>118</v>
      </c>
      <c r="B84" s="34" t="s">
        <v>117</v>
      </c>
      <c r="C84" s="35">
        <v>1</v>
      </c>
      <c r="D84" s="36">
        <v>1495</v>
      </c>
      <c r="E84" s="37">
        <f>ROUND(C84*D84,2)</f>
        <v>1495</v>
      </c>
      <c r="F84" s="12"/>
      <c r="G84" s="1"/>
      <c r="H84" s="37">
        <f t="shared" si="18"/>
        <v>0</v>
      </c>
    </row>
    <row r="85" spans="1:8" ht="0.95" customHeight="1" x14ac:dyDescent="0.25">
      <c r="A85" s="6"/>
      <c r="B85" s="39"/>
      <c r="C85" s="40"/>
      <c r="D85" s="36"/>
      <c r="E85" s="41"/>
      <c r="F85" s="12"/>
      <c r="G85" s="38">
        <f t="shared" si="21"/>
        <v>0</v>
      </c>
      <c r="H85" s="37">
        <f t="shared" si="18"/>
        <v>0</v>
      </c>
    </row>
    <row r="86" spans="1:8" s="43" customFormat="1" x14ac:dyDescent="0.25">
      <c r="A86" s="27" t="s">
        <v>119</v>
      </c>
      <c r="B86" s="28" t="s">
        <v>120</v>
      </c>
      <c r="C86" s="29"/>
      <c r="D86" s="3"/>
      <c r="E86" s="30">
        <f>E87</f>
        <v>2155</v>
      </c>
      <c r="F86" s="42"/>
      <c r="G86" s="4"/>
      <c r="H86" s="30">
        <f t="shared" ref="H86" si="24">H87</f>
        <v>0</v>
      </c>
    </row>
    <row r="87" spans="1:8" x14ac:dyDescent="0.25">
      <c r="A87" s="33" t="s">
        <v>121</v>
      </c>
      <c r="B87" s="34" t="s">
        <v>120</v>
      </c>
      <c r="C87" s="35">
        <v>1</v>
      </c>
      <c r="D87" s="36">
        <v>2155</v>
      </c>
      <c r="E87" s="37">
        <f>ROUND(C87*D87,2)</f>
        <v>2155</v>
      </c>
      <c r="F87" s="12"/>
      <c r="G87" s="1"/>
      <c r="H87" s="37">
        <f t="shared" si="18"/>
        <v>0</v>
      </c>
    </row>
    <row r="88" spans="1:8" ht="0.95" customHeight="1" x14ac:dyDescent="0.25">
      <c r="A88" s="6"/>
      <c r="B88" s="39"/>
      <c r="C88" s="40"/>
      <c r="D88" s="36"/>
      <c r="E88" s="41"/>
      <c r="F88" s="12"/>
      <c r="G88" s="38">
        <f t="shared" si="21"/>
        <v>0</v>
      </c>
      <c r="H88" s="37">
        <f t="shared" si="18"/>
        <v>0</v>
      </c>
    </row>
    <row r="89" spans="1:8" s="43" customFormat="1" x14ac:dyDescent="0.25">
      <c r="A89" s="27" t="s">
        <v>122</v>
      </c>
      <c r="B89" s="28" t="s">
        <v>123</v>
      </c>
      <c r="C89" s="29"/>
      <c r="D89" s="3"/>
      <c r="E89" s="30">
        <f>E90</f>
        <v>10125</v>
      </c>
      <c r="F89" s="42"/>
      <c r="G89" s="4"/>
      <c r="H89" s="30">
        <f t="shared" ref="H89" si="25">H90</f>
        <v>0</v>
      </c>
    </row>
    <row r="90" spans="1:8" x14ac:dyDescent="0.25">
      <c r="A90" s="33" t="s">
        <v>124</v>
      </c>
      <c r="B90" s="34" t="s">
        <v>123</v>
      </c>
      <c r="C90" s="35">
        <v>1</v>
      </c>
      <c r="D90" s="36">
        <v>10125</v>
      </c>
      <c r="E90" s="37">
        <f>ROUND(C90*D90,2)</f>
        <v>10125</v>
      </c>
      <c r="F90" s="12"/>
      <c r="G90" s="1"/>
      <c r="H90" s="37">
        <f t="shared" si="18"/>
        <v>0</v>
      </c>
    </row>
    <row r="91" spans="1:8" ht="0.95" customHeight="1" x14ac:dyDescent="0.25">
      <c r="A91" s="6"/>
      <c r="B91" s="39"/>
      <c r="C91" s="40"/>
      <c r="D91" s="36"/>
      <c r="E91" s="41"/>
      <c r="F91" s="12"/>
      <c r="G91" s="38">
        <f t="shared" si="21"/>
        <v>0</v>
      </c>
      <c r="H91" s="37">
        <f t="shared" si="18"/>
        <v>0</v>
      </c>
    </row>
    <row r="92" spans="1:8" s="43" customFormat="1" x14ac:dyDescent="0.25">
      <c r="A92" s="27" t="s">
        <v>125</v>
      </c>
      <c r="B92" s="28" t="s">
        <v>126</v>
      </c>
      <c r="C92" s="29"/>
      <c r="D92" s="3"/>
      <c r="E92" s="30">
        <f>E93</f>
        <v>995</v>
      </c>
      <c r="F92" s="42"/>
      <c r="G92" s="4"/>
      <c r="H92" s="30">
        <f t="shared" ref="H92" si="26">H93</f>
        <v>0</v>
      </c>
    </row>
    <row r="93" spans="1:8" x14ac:dyDescent="0.25">
      <c r="A93" s="33" t="s">
        <v>127</v>
      </c>
      <c r="B93" s="34" t="s">
        <v>128</v>
      </c>
      <c r="C93" s="35">
        <v>1</v>
      </c>
      <c r="D93" s="36">
        <v>995</v>
      </c>
      <c r="E93" s="37">
        <f>ROUND(C93*D93,2)</f>
        <v>995</v>
      </c>
      <c r="F93" s="12"/>
      <c r="G93" s="1"/>
      <c r="H93" s="37">
        <f t="shared" si="18"/>
        <v>0</v>
      </c>
    </row>
    <row r="94" spans="1:8" ht="0.95" customHeight="1" x14ac:dyDescent="0.25">
      <c r="A94" s="6"/>
      <c r="B94" s="39"/>
      <c r="C94" s="40"/>
      <c r="D94" s="36"/>
      <c r="E94" s="41"/>
      <c r="F94" s="12"/>
      <c r="G94" s="38">
        <f t="shared" si="21"/>
        <v>0</v>
      </c>
      <c r="H94" s="37">
        <f t="shared" si="18"/>
        <v>0</v>
      </c>
    </row>
    <row r="95" spans="1:8" s="43" customFormat="1" x14ac:dyDescent="0.25">
      <c r="A95" s="27" t="s">
        <v>129</v>
      </c>
      <c r="B95" s="28" t="s">
        <v>130</v>
      </c>
      <c r="C95" s="29"/>
      <c r="D95" s="3"/>
      <c r="E95" s="30">
        <f>E96</f>
        <v>4499</v>
      </c>
      <c r="F95" s="42"/>
      <c r="G95" s="4"/>
      <c r="H95" s="30">
        <f t="shared" ref="H95" si="27">H96</f>
        <v>0</v>
      </c>
    </row>
    <row r="96" spans="1:8" x14ac:dyDescent="0.25">
      <c r="A96" s="33" t="s">
        <v>131</v>
      </c>
      <c r="B96" s="34" t="s">
        <v>132</v>
      </c>
      <c r="C96" s="35">
        <v>1</v>
      </c>
      <c r="D96" s="36">
        <v>4499</v>
      </c>
      <c r="E96" s="37">
        <f>ROUND(C96*D96,2)</f>
        <v>4499</v>
      </c>
      <c r="F96" s="12"/>
      <c r="G96" s="1"/>
      <c r="H96" s="37">
        <f t="shared" si="18"/>
        <v>0</v>
      </c>
    </row>
    <row r="97" spans="1:8" ht="0.95" customHeight="1" x14ac:dyDescent="0.25">
      <c r="A97" s="6"/>
      <c r="B97" s="39"/>
      <c r="C97" s="40"/>
      <c r="D97" s="36"/>
      <c r="E97" s="41"/>
      <c r="F97" s="12"/>
      <c r="G97" s="38">
        <f t="shared" si="21"/>
        <v>0</v>
      </c>
      <c r="H97" s="37">
        <f t="shared" si="18"/>
        <v>0</v>
      </c>
    </row>
    <row r="98" spans="1:8" s="43" customFormat="1" x14ac:dyDescent="0.25">
      <c r="A98" s="27" t="s">
        <v>133</v>
      </c>
      <c r="B98" s="28" t="s">
        <v>134</v>
      </c>
      <c r="C98" s="29"/>
      <c r="D98" s="3"/>
      <c r="E98" s="30">
        <f>E99</f>
        <v>1450</v>
      </c>
      <c r="F98" s="42"/>
      <c r="G98" s="4"/>
      <c r="H98" s="30">
        <f t="shared" ref="H98" si="28">H99</f>
        <v>0</v>
      </c>
    </row>
    <row r="99" spans="1:8" x14ac:dyDescent="0.25">
      <c r="A99" s="33" t="s">
        <v>135</v>
      </c>
      <c r="B99" s="34" t="s">
        <v>134</v>
      </c>
      <c r="C99" s="35">
        <v>1</v>
      </c>
      <c r="D99" s="36">
        <v>1450</v>
      </c>
      <c r="E99" s="37">
        <f>ROUND(C99*D99,2)</f>
        <v>1450</v>
      </c>
      <c r="F99" s="12"/>
      <c r="G99" s="1"/>
      <c r="H99" s="37">
        <f t="shared" si="18"/>
        <v>0</v>
      </c>
    </row>
    <row r="100" spans="1:8" ht="0.95" customHeight="1" x14ac:dyDescent="0.25">
      <c r="A100" s="6"/>
      <c r="B100" s="39"/>
      <c r="C100" s="40"/>
      <c r="D100" s="36"/>
      <c r="E100" s="41"/>
      <c r="F100" s="12"/>
      <c r="G100" s="38">
        <f t="shared" si="21"/>
        <v>0</v>
      </c>
      <c r="H100" s="37">
        <f t="shared" si="18"/>
        <v>0</v>
      </c>
    </row>
    <row r="101" spans="1:8" s="43" customFormat="1" x14ac:dyDescent="0.25">
      <c r="A101" s="27" t="s">
        <v>136</v>
      </c>
      <c r="B101" s="28" t="s">
        <v>137</v>
      </c>
      <c r="C101" s="29"/>
      <c r="D101" s="3"/>
      <c r="E101" s="30">
        <f>E102</f>
        <v>1395</v>
      </c>
      <c r="F101" s="42"/>
      <c r="G101" s="4"/>
      <c r="H101" s="30">
        <f t="shared" ref="H101" si="29">H102</f>
        <v>0</v>
      </c>
    </row>
    <row r="102" spans="1:8" x14ac:dyDescent="0.25">
      <c r="A102" s="33" t="s">
        <v>138</v>
      </c>
      <c r="B102" s="34" t="s">
        <v>137</v>
      </c>
      <c r="C102" s="35">
        <v>1</v>
      </c>
      <c r="D102" s="36">
        <v>1395</v>
      </c>
      <c r="E102" s="37">
        <f>ROUND(C102*D102,2)</f>
        <v>1395</v>
      </c>
      <c r="F102" s="12"/>
      <c r="G102" s="1"/>
      <c r="H102" s="37">
        <f t="shared" si="18"/>
        <v>0</v>
      </c>
    </row>
    <row r="103" spans="1:8" ht="0.95" customHeight="1" x14ac:dyDescent="0.25">
      <c r="A103" s="6"/>
      <c r="B103" s="39"/>
      <c r="C103" s="40"/>
      <c r="D103" s="36"/>
      <c r="E103" s="41"/>
      <c r="F103" s="12"/>
      <c r="G103" s="38">
        <f t="shared" si="21"/>
        <v>0</v>
      </c>
      <c r="H103" s="37">
        <f t="shared" si="18"/>
        <v>0</v>
      </c>
    </row>
    <row r="104" spans="1:8" s="43" customFormat="1" x14ac:dyDescent="0.25">
      <c r="A104" s="27" t="s">
        <v>139</v>
      </c>
      <c r="B104" s="28" t="s">
        <v>140</v>
      </c>
      <c r="C104" s="29"/>
      <c r="D104" s="3"/>
      <c r="E104" s="30">
        <f>E105</f>
        <v>375</v>
      </c>
      <c r="F104" s="42"/>
      <c r="G104" s="4"/>
      <c r="H104" s="30">
        <f t="shared" ref="H104" si="30">H105</f>
        <v>0</v>
      </c>
    </row>
    <row r="105" spans="1:8" x14ac:dyDescent="0.25">
      <c r="A105" s="33" t="s">
        <v>141</v>
      </c>
      <c r="B105" s="34" t="s">
        <v>140</v>
      </c>
      <c r="C105" s="35">
        <v>1</v>
      </c>
      <c r="D105" s="36">
        <v>375</v>
      </c>
      <c r="E105" s="37">
        <f>ROUND(C105*D105,2)</f>
        <v>375</v>
      </c>
      <c r="F105" s="12"/>
      <c r="G105" s="1"/>
      <c r="H105" s="37">
        <f t="shared" si="18"/>
        <v>0</v>
      </c>
    </row>
    <row r="106" spans="1:8" ht="0.95" customHeight="1" x14ac:dyDescent="0.25">
      <c r="A106" s="6"/>
      <c r="B106" s="39"/>
      <c r="C106" s="40"/>
      <c r="D106" s="36"/>
      <c r="E106" s="41"/>
      <c r="F106" s="12"/>
      <c r="G106" s="38">
        <f t="shared" si="21"/>
        <v>0</v>
      </c>
      <c r="H106" s="37">
        <f t="shared" si="18"/>
        <v>0</v>
      </c>
    </row>
    <row r="107" spans="1:8" s="43" customFormat="1" x14ac:dyDescent="0.25">
      <c r="A107" s="27" t="s">
        <v>142</v>
      </c>
      <c r="B107" s="28" t="s">
        <v>143</v>
      </c>
      <c r="C107" s="29"/>
      <c r="D107" s="3"/>
      <c r="E107" s="30">
        <f>E108</f>
        <v>1075</v>
      </c>
      <c r="F107" s="42"/>
      <c r="G107" s="4"/>
      <c r="H107" s="30">
        <f t="shared" ref="H107" si="31">H108</f>
        <v>0</v>
      </c>
    </row>
    <row r="108" spans="1:8" x14ac:dyDescent="0.25">
      <c r="A108" s="33" t="s">
        <v>144</v>
      </c>
      <c r="B108" s="34" t="s">
        <v>143</v>
      </c>
      <c r="C108" s="35">
        <v>1</v>
      </c>
      <c r="D108" s="36">
        <v>1075</v>
      </c>
      <c r="E108" s="37">
        <f>ROUND(C108*D108,2)</f>
        <v>1075</v>
      </c>
      <c r="F108" s="12"/>
      <c r="G108" s="1"/>
      <c r="H108" s="37">
        <f t="shared" si="18"/>
        <v>0</v>
      </c>
    </row>
    <row r="109" spans="1:8" ht="0.95" customHeight="1" x14ac:dyDescent="0.25">
      <c r="A109" s="6"/>
      <c r="B109" s="39"/>
      <c r="C109" s="40"/>
      <c r="D109" s="36"/>
      <c r="E109" s="41"/>
      <c r="F109" s="12"/>
      <c r="G109" s="38">
        <f t="shared" si="21"/>
        <v>0</v>
      </c>
      <c r="H109" s="37">
        <f t="shared" si="18"/>
        <v>0</v>
      </c>
    </row>
    <row r="110" spans="1:8" s="43" customFormat="1" x14ac:dyDescent="0.25">
      <c r="A110" s="27" t="s">
        <v>145</v>
      </c>
      <c r="B110" s="28" t="s">
        <v>146</v>
      </c>
      <c r="C110" s="29"/>
      <c r="D110" s="3"/>
      <c r="E110" s="30">
        <f>E111</f>
        <v>22495</v>
      </c>
      <c r="F110" s="42"/>
      <c r="G110" s="4"/>
      <c r="H110" s="30">
        <f t="shared" ref="H110" si="32">H111</f>
        <v>0</v>
      </c>
    </row>
    <row r="111" spans="1:8" x14ac:dyDescent="0.25">
      <c r="A111" s="33" t="s">
        <v>147</v>
      </c>
      <c r="B111" s="34" t="s">
        <v>146</v>
      </c>
      <c r="C111" s="35">
        <v>1</v>
      </c>
      <c r="D111" s="36">
        <v>22495</v>
      </c>
      <c r="E111" s="37">
        <f>ROUND(C111*D111,2)</f>
        <v>22495</v>
      </c>
      <c r="F111" s="12"/>
      <c r="G111" s="1"/>
      <c r="H111" s="37">
        <f t="shared" si="18"/>
        <v>0</v>
      </c>
    </row>
    <row r="112" spans="1:8" ht="0.95" customHeight="1" x14ac:dyDescent="0.25">
      <c r="A112" s="6"/>
      <c r="B112" s="39"/>
      <c r="C112" s="40"/>
      <c r="D112" s="36"/>
      <c r="E112" s="41"/>
      <c r="F112" s="12"/>
      <c r="G112" s="38">
        <f t="shared" si="21"/>
        <v>0</v>
      </c>
      <c r="H112" s="37">
        <f t="shared" si="18"/>
        <v>0</v>
      </c>
    </row>
    <row r="113" spans="1:8" s="43" customFormat="1" x14ac:dyDescent="0.25">
      <c r="A113" s="27" t="s">
        <v>148</v>
      </c>
      <c r="B113" s="28" t="s">
        <v>149</v>
      </c>
      <c r="C113" s="29"/>
      <c r="D113" s="3"/>
      <c r="E113" s="30">
        <f>E114</f>
        <v>10995</v>
      </c>
      <c r="F113" s="42"/>
      <c r="G113" s="4"/>
      <c r="H113" s="30">
        <f t="shared" ref="H113" si="33">H114</f>
        <v>0</v>
      </c>
    </row>
    <row r="114" spans="1:8" x14ac:dyDescent="0.25">
      <c r="A114" s="33" t="s">
        <v>150</v>
      </c>
      <c r="B114" s="34" t="s">
        <v>149</v>
      </c>
      <c r="C114" s="35">
        <v>1</v>
      </c>
      <c r="D114" s="36">
        <v>10995</v>
      </c>
      <c r="E114" s="37">
        <f>ROUND(C114*D114,2)</f>
        <v>10995</v>
      </c>
      <c r="F114" s="12"/>
      <c r="G114" s="1"/>
      <c r="H114" s="37">
        <f t="shared" si="18"/>
        <v>0</v>
      </c>
    </row>
    <row r="115" spans="1:8" ht="0.95" customHeight="1" x14ac:dyDescent="0.25">
      <c r="A115" s="6"/>
      <c r="B115" s="39"/>
      <c r="C115" s="40"/>
      <c r="D115" s="36"/>
      <c r="E115" s="41"/>
      <c r="F115" s="12"/>
      <c r="G115" s="38">
        <f t="shared" si="21"/>
        <v>0</v>
      </c>
      <c r="H115" s="37">
        <f t="shared" si="18"/>
        <v>0</v>
      </c>
    </row>
    <row r="116" spans="1:8" s="43" customFormat="1" x14ac:dyDescent="0.25">
      <c r="A116" s="27" t="s">
        <v>151</v>
      </c>
      <c r="B116" s="28" t="s">
        <v>152</v>
      </c>
      <c r="C116" s="29"/>
      <c r="D116" s="3"/>
      <c r="E116" s="30">
        <f>E117</f>
        <v>850</v>
      </c>
      <c r="F116" s="42"/>
      <c r="G116" s="4"/>
      <c r="H116" s="30">
        <f t="shared" ref="H116" si="34">H117</f>
        <v>0</v>
      </c>
    </row>
    <row r="117" spans="1:8" x14ac:dyDescent="0.25">
      <c r="A117" s="33" t="s">
        <v>153</v>
      </c>
      <c r="B117" s="34" t="s">
        <v>152</v>
      </c>
      <c r="C117" s="35">
        <v>1</v>
      </c>
      <c r="D117" s="36">
        <v>850</v>
      </c>
      <c r="E117" s="37">
        <f>ROUND(C117*D117,2)</f>
        <v>850</v>
      </c>
      <c r="F117" s="12"/>
      <c r="G117" s="1"/>
      <c r="H117" s="37">
        <f t="shared" si="18"/>
        <v>0</v>
      </c>
    </row>
    <row r="118" spans="1:8" ht="0.95" customHeight="1" x14ac:dyDescent="0.25">
      <c r="A118" s="6"/>
      <c r="B118" s="39"/>
      <c r="C118" s="40"/>
      <c r="D118" s="36"/>
      <c r="E118" s="41"/>
      <c r="F118" s="12"/>
      <c r="G118" s="38">
        <f t="shared" si="21"/>
        <v>0</v>
      </c>
      <c r="H118" s="37">
        <f t="shared" si="18"/>
        <v>0</v>
      </c>
    </row>
    <row r="119" spans="1:8" s="43" customFormat="1" x14ac:dyDescent="0.25">
      <c r="A119" s="27" t="s">
        <v>154</v>
      </c>
      <c r="B119" s="28" t="s">
        <v>155</v>
      </c>
      <c r="C119" s="29"/>
      <c r="D119" s="3"/>
      <c r="E119" s="30">
        <f>E120</f>
        <v>695</v>
      </c>
      <c r="F119" s="42"/>
      <c r="G119" s="4"/>
      <c r="H119" s="30">
        <f t="shared" ref="H119" si="35">H120</f>
        <v>0</v>
      </c>
    </row>
    <row r="120" spans="1:8" x14ac:dyDescent="0.25">
      <c r="A120" s="33" t="s">
        <v>156</v>
      </c>
      <c r="B120" s="34" t="s">
        <v>155</v>
      </c>
      <c r="C120" s="35">
        <v>1</v>
      </c>
      <c r="D120" s="36">
        <v>695</v>
      </c>
      <c r="E120" s="37">
        <f>ROUND(C120*D120,2)</f>
        <v>695</v>
      </c>
      <c r="F120" s="12"/>
      <c r="G120" s="1"/>
      <c r="H120" s="37">
        <f t="shared" si="18"/>
        <v>0</v>
      </c>
    </row>
    <row r="121" spans="1:8" ht="0.95" customHeight="1" x14ac:dyDescent="0.25">
      <c r="A121" s="6"/>
      <c r="B121" s="39"/>
      <c r="C121" s="40"/>
      <c r="D121" s="36"/>
      <c r="E121" s="41"/>
      <c r="F121" s="12"/>
      <c r="G121" s="38">
        <f t="shared" si="21"/>
        <v>0</v>
      </c>
      <c r="H121" s="37">
        <f t="shared" si="18"/>
        <v>0</v>
      </c>
    </row>
    <row r="122" spans="1:8" s="43" customFormat="1" x14ac:dyDescent="0.25">
      <c r="A122" s="27" t="s">
        <v>157</v>
      </c>
      <c r="B122" s="28" t="s">
        <v>158</v>
      </c>
      <c r="C122" s="29"/>
      <c r="D122" s="3"/>
      <c r="E122" s="30">
        <f>E123</f>
        <v>695</v>
      </c>
      <c r="F122" s="42"/>
      <c r="G122" s="4"/>
      <c r="H122" s="30">
        <f t="shared" ref="H122" si="36">H123</f>
        <v>0</v>
      </c>
    </row>
    <row r="123" spans="1:8" x14ac:dyDescent="0.25">
      <c r="A123" s="33" t="s">
        <v>159</v>
      </c>
      <c r="B123" s="34" t="s">
        <v>158</v>
      </c>
      <c r="C123" s="35">
        <v>1</v>
      </c>
      <c r="D123" s="36">
        <v>695</v>
      </c>
      <c r="E123" s="37">
        <f>ROUND(C123*D123,2)</f>
        <v>695</v>
      </c>
      <c r="F123" s="12"/>
      <c r="G123" s="1"/>
      <c r="H123" s="37">
        <f t="shared" si="18"/>
        <v>0</v>
      </c>
    </row>
    <row r="124" spans="1:8" ht="0.95" customHeight="1" x14ac:dyDescent="0.25">
      <c r="A124" s="6"/>
      <c r="B124" s="39"/>
      <c r="C124" s="40"/>
      <c r="D124" s="36"/>
      <c r="E124" s="41"/>
      <c r="F124" s="12"/>
      <c r="G124" s="38">
        <f t="shared" si="21"/>
        <v>0</v>
      </c>
      <c r="H124" s="37">
        <f t="shared" si="18"/>
        <v>0</v>
      </c>
    </row>
    <row r="125" spans="1:8" s="43" customFormat="1" x14ac:dyDescent="0.25">
      <c r="A125" s="27" t="s">
        <v>160</v>
      </c>
      <c r="B125" s="28" t="s">
        <v>161</v>
      </c>
      <c r="C125" s="29"/>
      <c r="D125" s="3"/>
      <c r="E125" s="30">
        <f>E126</f>
        <v>695</v>
      </c>
      <c r="F125" s="42"/>
      <c r="G125" s="4"/>
      <c r="H125" s="30">
        <f t="shared" ref="H125" si="37">H126</f>
        <v>0</v>
      </c>
    </row>
    <row r="126" spans="1:8" x14ac:dyDescent="0.25">
      <c r="A126" s="33" t="s">
        <v>162</v>
      </c>
      <c r="B126" s="34" t="s">
        <v>161</v>
      </c>
      <c r="C126" s="35">
        <v>1</v>
      </c>
      <c r="D126" s="36">
        <v>695</v>
      </c>
      <c r="E126" s="37">
        <f>ROUND(C126*D126,2)</f>
        <v>695</v>
      </c>
      <c r="F126" s="12"/>
      <c r="G126" s="1"/>
      <c r="H126" s="37">
        <f t="shared" si="18"/>
        <v>0</v>
      </c>
    </row>
    <row r="127" spans="1:8" ht="0.95" customHeight="1" x14ac:dyDescent="0.25">
      <c r="A127" s="6"/>
      <c r="B127" s="39"/>
      <c r="C127" s="40"/>
      <c r="D127" s="36"/>
      <c r="E127" s="41"/>
      <c r="F127" s="12"/>
      <c r="G127" s="38">
        <f t="shared" si="21"/>
        <v>0</v>
      </c>
      <c r="H127" s="37">
        <f t="shared" si="18"/>
        <v>0</v>
      </c>
    </row>
    <row r="128" spans="1:8" s="43" customFormat="1" x14ac:dyDescent="0.25">
      <c r="A128" s="27" t="s">
        <v>163</v>
      </c>
      <c r="B128" s="28" t="s">
        <v>164</v>
      </c>
      <c r="C128" s="29"/>
      <c r="D128" s="3"/>
      <c r="E128" s="30">
        <f>E129</f>
        <v>600</v>
      </c>
      <c r="F128" s="42"/>
      <c r="G128" s="4"/>
      <c r="H128" s="30">
        <f t="shared" ref="H128" si="38">H129</f>
        <v>0</v>
      </c>
    </row>
    <row r="129" spans="1:8" x14ac:dyDescent="0.25">
      <c r="A129" s="33" t="s">
        <v>165</v>
      </c>
      <c r="B129" s="34" t="s">
        <v>164</v>
      </c>
      <c r="C129" s="35">
        <v>1</v>
      </c>
      <c r="D129" s="36">
        <v>600</v>
      </c>
      <c r="E129" s="37">
        <f>ROUND(C129*D129,2)</f>
        <v>600</v>
      </c>
      <c r="F129" s="12"/>
      <c r="G129" s="1"/>
      <c r="H129" s="37">
        <f t="shared" si="18"/>
        <v>0</v>
      </c>
    </row>
    <row r="130" spans="1:8" ht="0.95" customHeight="1" x14ac:dyDescent="0.25">
      <c r="A130" s="6"/>
      <c r="B130" s="39"/>
      <c r="C130" s="40"/>
      <c r="D130" s="36"/>
      <c r="E130" s="41"/>
      <c r="F130" s="12"/>
      <c r="G130" s="38">
        <f t="shared" si="21"/>
        <v>0</v>
      </c>
      <c r="H130" s="37">
        <f t="shared" si="18"/>
        <v>0</v>
      </c>
    </row>
    <row r="131" spans="1:8" s="43" customFormat="1" x14ac:dyDescent="0.25">
      <c r="A131" s="27" t="s">
        <v>166</v>
      </c>
      <c r="B131" s="28" t="s">
        <v>167</v>
      </c>
      <c r="C131" s="29"/>
      <c r="D131" s="3"/>
      <c r="E131" s="30">
        <f>E132</f>
        <v>495</v>
      </c>
      <c r="F131" s="42"/>
      <c r="G131" s="4"/>
      <c r="H131" s="30">
        <f t="shared" ref="H131" si="39">H132</f>
        <v>0</v>
      </c>
    </row>
    <row r="132" spans="1:8" x14ac:dyDescent="0.25">
      <c r="A132" s="33" t="s">
        <v>168</v>
      </c>
      <c r="B132" s="34" t="s">
        <v>167</v>
      </c>
      <c r="C132" s="35">
        <v>1</v>
      </c>
      <c r="D132" s="36">
        <v>495</v>
      </c>
      <c r="E132" s="37">
        <f>ROUND(C132*D132,2)</f>
        <v>495</v>
      </c>
      <c r="F132" s="12"/>
      <c r="G132" s="1"/>
      <c r="H132" s="37">
        <f t="shared" si="18"/>
        <v>0</v>
      </c>
    </row>
    <row r="133" spans="1:8" ht="0.95" customHeight="1" x14ac:dyDescent="0.25">
      <c r="A133" s="6"/>
      <c r="B133" s="39"/>
      <c r="C133" s="40"/>
      <c r="D133" s="36"/>
      <c r="E133" s="41"/>
      <c r="F133" s="12"/>
      <c r="G133" s="38">
        <f t="shared" si="21"/>
        <v>0</v>
      </c>
      <c r="H133" s="37">
        <f t="shared" si="18"/>
        <v>0</v>
      </c>
    </row>
    <row r="134" spans="1:8" s="43" customFormat="1" x14ac:dyDescent="0.25">
      <c r="A134" s="27" t="s">
        <v>169</v>
      </c>
      <c r="B134" s="28" t="s">
        <v>170</v>
      </c>
      <c r="C134" s="29"/>
      <c r="D134" s="3"/>
      <c r="E134" s="30">
        <f>E135</f>
        <v>195</v>
      </c>
      <c r="F134" s="42"/>
      <c r="G134" s="4"/>
      <c r="H134" s="30">
        <f t="shared" ref="H134" si="40">H135</f>
        <v>0</v>
      </c>
    </row>
    <row r="135" spans="1:8" x14ac:dyDescent="0.25">
      <c r="A135" s="33" t="s">
        <v>171</v>
      </c>
      <c r="B135" s="34" t="s">
        <v>170</v>
      </c>
      <c r="C135" s="35">
        <v>1</v>
      </c>
      <c r="D135" s="36">
        <v>195</v>
      </c>
      <c r="E135" s="37">
        <f>ROUND(C135*D135,2)</f>
        <v>195</v>
      </c>
      <c r="F135" s="12"/>
      <c r="G135" s="1"/>
      <c r="H135" s="37">
        <f t="shared" ref="H135:H195" si="41">ROUND(C135*G135,2)</f>
        <v>0</v>
      </c>
    </row>
    <row r="136" spans="1:8" s="43" customFormat="1" x14ac:dyDescent="0.25">
      <c r="A136" s="27" t="s">
        <v>172</v>
      </c>
      <c r="B136" s="28" t="s">
        <v>173</v>
      </c>
      <c r="C136" s="29"/>
      <c r="D136" s="3"/>
      <c r="E136" s="30">
        <f>E137</f>
        <v>995</v>
      </c>
      <c r="F136" s="42"/>
      <c r="G136" s="4"/>
      <c r="H136" s="30">
        <f t="shared" ref="H136" si="42">H137</f>
        <v>0</v>
      </c>
    </row>
    <row r="137" spans="1:8" x14ac:dyDescent="0.25">
      <c r="A137" s="33" t="s">
        <v>174</v>
      </c>
      <c r="B137" s="34" t="s">
        <v>173</v>
      </c>
      <c r="C137" s="35">
        <v>1</v>
      </c>
      <c r="D137" s="36">
        <v>995</v>
      </c>
      <c r="E137" s="37">
        <f>ROUND(C137*D137,2)</f>
        <v>995</v>
      </c>
      <c r="F137" s="12"/>
      <c r="G137" s="1"/>
      <c r="H137" s="37">
        <f t="shared" si="41"/>
        <v>0</v>
      </c>
    </row>
    <row r="138" spans="1:8" ht="0.95" customHeight="1" x14ac:dyDescent="0.25">
      <c r="A138" s="6"/>
      <c r="B138" s="39"/>
      <c r="C138" s="40"/>
      <c r="D138" s="36"/>
      <c r="E138" s="41"/>
      <c r="F138" s="12"/>
      <c r="G138" s="38">
        <f t="shared" si="21"/>
        <v>0</v>
      </c>
      <c r="H138" s="37">
        <f t="shared" si="41"/>
        <v>0</v>
      </c>
    </row>
    <row r="139" spans="1:8" ht="0.95" customHeight="1" x14ac:dyDescent="0.25">
      <c r="A139" s="6"/>
      <c r="B139" s="39"/>
      <c r="C139" s="40"/>
      <c r="D139" s="36"/>
      <c r="E139" s="41"/>
      <c r="F139" s="12"/>
      <c r="G139" s="38">
        <f t="shared" ref="G139:G202" si="43">D139</f>
        <v>0</v>
      </c>
      <c r="H139" s="37">
        <f t="shared" si="41"/>
        <v>0</v>
      </c>
    </row>
    <row r="140" spans="1:8" s="26" customFormat="1" x14ac:dyDescent="0.25">
      <c r="A140" s="19" t="s">
        <v>175</v>
      </c>
      <c r="B140" s="20" t="s">
        <v>176</v>
      </c>
      <c r="C140" s="21"/>
      <c r="D140" s="22"/>
      <c r="E140" s="23">
        <f>E141+E165+E169+E173+E177+E181+E185+E189+E193+E197+E201+E205+E209+E213+E217+E221+E225+E229+E232+E236</f>
        <v>832704.72</v>
      </c>
      <c r="F140" s="46"/>
      <c r="G140" s="47"/>
      <c r="H140" s="23">
        <f>H141+H165+H169+H173+H177+H181+H185+H189+H193+H197+H201+H205+H209+H213+H217+H221+H225+H229+H232+H236</f>
        <v>0</v>
      </c>
    </row>
    <row r="141" spans="1:8" s="43" customFormat="1" x14ac:dyDescent="0.25">
      <c r="A141" s="27" t="s">
        <v>177</v>
      </c>
      <c r="B141" s="28" t="s">
        <v>178</v>
      </c>
      <c r="C141" s="29"/>
      <c r="D141" s="3"/>
      <c r="E141" s="30">
        <f>E142+E150+E155+E161</f>
        <v>682191.72</v>
      </c>
      <c r="F141" s="42"/>
      <c r="G141" s="4"/>
      <c r="H141" s="30">
        <f>H142+H150+H155+H161</f>
        <v>0</v>
      </c>
    </row>
    <row r="142" spans="1:8" s="43" customFormat="1" x14ac:dyDescent="0.25">
      <c r="A142" s="27" t="s">
        <v>179</v>
      </c>
      <c r="B142" s="28" t="s">
        <v>180</v>
      </c>
      <c r="C142" s="29"/>
      <c r="D142" s="3"/>
      <c r="E142" s="30">
        <f>SUM(E143:E148)</f>
        <v>504340.84</v>
      </c>
      <c r="F142" s="42"/>
      <c r="G142" s="4"/>
      <c r="H142" s="30">
        <f t="shared" ref="H142" si="44">SUM(H143:H148)</f>
        <v>0</v>
      </c>
    </row>
    <row r="143" spans="1:8" x14ac:dyDescent="0.25">
      <c r="A143" s="33" t="s">
        <v>181</v>
      </c>
      <c r="B143" s="34" t="s">
        <v>182</v>
      </c>
      <c r="C143" s="35">
        <v>2</v>
      </c>
      <c r="D143" s="36">
        <v>3850</v>
      </c>
      <c r="E143" s="37">
        <f t="shared" ref="E143:E148" si="45">ROUND(C143*D143,2)</f>
        <v>7700</v>
      </c>
      <c r="F143" s="12"/>
      <c r="G143" s="1"/>
      <c r="H143" s="37">
        <f t="shared" si="41"/>
        <v>0</v>
      </c>
    </row>
    <row r="144" spans="1:8" x14ac:dyDescent="0.25">
      <c r="A144" s="33" t="s">
        <v>183</v>
      </c>
      <c r="B144" s="34" t="s">
        <v>184</v>
      </c>
      <c r="C144" s="35">
        <v>2</v>
      </c>
      <c r="D144" s="36">
        <v>49995</v>
      </c>
      <c r="E144" s="37">
        <f t="shared" si="45"/>
        <v>99990</v>
      </c>
      <c r="F144" s="12"/>
      <c r="G144" s="1"/>
      <c r="H144" s="37">
        <f t="shared" si="41"/>
        <v>0</v>
      </c>
    </row>
    <row r="145" spans="1:8" x14ac:dyDescent="0.25">
      <c r="A145" s="33" t="s">
        <v>185</v>
      </c>
      <c r="B145" s="34" t="s">
        <v>186</v>
      </c>
      <c r="C145" s="35">
        <v>8</v>
      </c>
      <c r="D145" s="36">
        <v>23574.38</v>
      </c>
      <c r="E145" s="37">
        <f t="shared" si="45"/>
        <v>188595.04</v>
      </c>
      <c r="F145" s="12"/>
      <c r="G145" s="1"/>
      <c r="H145" s="37">
        <f t="shared" si="41"/>
        <v>0</v>
      </c>
    </row>
    <row r="146" spans="1:8" x14ac:dyDescent="0.25">
      <c r="A146" s="33" t="s">
        <v>187</v>
      </c>
      <c r="B146" s="34" t="s">
        <v>188</v>
      </c>
      <c r="C146" s="35">
        <v>2</v>
      </c>
      <c r="D146" s="36">
        <v>11412</v>
      </c>
      <c r="E146" s="37">
        <f t="shared" si="45"/>
        <v>22824</v>
      </c>
      <c r="F146" s="12"/>
      <c r="G146" s="1"/>
      <c r="H146" s="37">
        <f t="shared" si="41"/>
        <v>0</v>
      </c>
    </row>
    <row r="147" spans="1:8" x14ac:dyDescent="0.25">
      <c r="A147" s="33" t="s">
        <v>189</v>
      </c>
      <c r="B147" s="34" t="s">
        <v>190</v>
      </c>
      <c r="C147" s="35">
        <v>4</v>
      </c>
      <c r="D147" s="36">
        <v>16029.95</v>
      </c>
      <c r="E147" s="37">
        <f t="shared" si="45"/>
        <v>64119.8</v>
      </c>
      <c r="F147" s="12"/>
      <c r="G147" s="1"/>
      <c r="H147" s="37">
        <f t="shared" si="41"/>
        <v>0</v>
      </c>
    </row>
    <row r="148" spans="1:8" x14ac:dyDescent="0.25">
      <c r="A148" s="33" t="s">
        <v>191</v>
      </c>
      <c r="B148" s="34" t="s">
        <v>192</v>
      </c>
      <c r="C148" s="35">
        <v>2</v>
      </c>
      <c r="D148" s="36">
        <v>60556</v>
      </c>
      <c r="E148" s="37">
        <f t="shared" si="45"/>
        <v>121112</v>
      </c>
      <c r="F148" s="12"/>
      <c r="G148" s="1"/>
      <c r="H148" s="37">
        <f t="shared" si="41"/>
        <v>0</v>
      </c>
    </row>
    <row r="149" spans="1:8" ht="0.95" customHeight="1" x14ac:dyDescent="0.25">
      <c r="A149" s="6"/>
      <c r="B149" s="39"/>
      <c r="C149" s="40"/>
      <c r="D149" s="36"/>
      <c r="E149" s="41"/>
      <c r="F149" s="12"/>
      <c r="G149" s="38">
        <f t="shared" si="43"/>
        <v>0</v>
      </c>
      <c r="H149" s="37">
        <f t="shared" si="41"/>
        <v>0</v>
      </c>
    </row>
    <row r="150" spans="1:8" s="43" customFormat="1" x14ac:dyDescent="0.25">
      <c r="A150" s="27" t="s">
        <v>193</v>
      </c>
      <c r="B150" s="28" t="s">
        <v>194</v>
      </c>
      <c r="C150" s="29"/>
      <c r="D150" s="3"/>
      <c r="E150" s="30">
        <f>SUM(E151:E153)</f>
        <v>68830</v>
      </c>
      <c r="F150" s="42"/>
      <c r="G150" s="4"/>
      <c r="H150" s="30">
        <f t="shared" ref="H150" si="46">SUM(H151:H153)</f>
        <v>0</v>
      </c>
    </row>
    <row r="151" spans="1:8" ht="21" customHeight="1" x14ac:dyDescent="0.25">
      <c r="A151" s="33" t="s">
        <v>195</v>
      </c>
      <c r="B151" s="34" t="s">
        <v>196</v>
      </c>
      <c r="C151" s="35">
        <v>2</v>
      </c>
      <c r="D151" s="36">
        <v>22999</v>
      </c>
      <c r="E151" s="37">
        <f>ROUND(C151*D151,2)</f>
        <v>45998</v>
      </c>
      <c r="F151" s="12"/>
      <c r="G151" s="1"/>
      <c r="H151" s="37">
        <f t="shared" si="41"/>
        <v>0</v>
      </c>
    </row>
    <row r="152" spans="1:8" x14ac:dyDescent="0.25">
      <c r="A152" s="33" t="s">
        <v>197</v>
      </c>
      <c r="B152" s="34" t="s">
        <v>198</v>
      </c>
      <c r="C152" s="35">
        <v>1</v>
      </c>
      <c r="D152" s="36">
        <v>5995</v>
      </c>
      <c r="E152" s="37">
        <f>ROUND(C152*D152,2)</f>
        <v>5995</v>
      </c>
      <c r="F152" s="12"/>
      <c r="G152" s="1"/>
      <c r="H152" s="37">
        <f t="shared" si="41"/>
        <v>0</v>
      </c>
    </row>
    <row r="153" spans="1:8" x14ac:dyDescent="0.25">
      <c r="A153" s="33" t="s">
        <v>199</v>
      </c>
      <c r="B153" s="34" t="s">
        <v>200</v>
      </c>
      <c r="C153" s="35">
        <v>1</v>
      </c>
      <c r="D153" s="36">
        <v>16837</v>
      </c>
      <c r="E153" s="37">
        <f>ROUND(C153*D153,2)</f>
        <v>16837</v>
      </c>
      <c r="F153" s="12"/>
      <c r="G153" s="1"/>
      <c r="H153" s="37">
        <f t="shared" si="41"/>
        <v>0</v>
      </c>
    </row>
    <row r="154" spans="1:8" ht="0.95" customHeight="1" x14ac:dyDescent="0.25">
      <c r="A154" s="6"/>
      <c r="B154" s="39"/>
      <c r="C154" s="40"/>
      <c r="D154" s="36"/>
      <c r="E154" s="41"/>
      <c r="F154" s="12"/>
      <c r="G154" s="38">
        <f t="shared" si="43"/>
        <v>0</v>
      </c>
      <c r="H154" s="37">
        <f t="shared" si="41"/>
        <v>0</v>
      </c>
    </row>
    <row r="155" spans="1:8" s="43" customFormat="1" x14ac:dyDescent="0.25">
      <c r="A155" s="27" t="s">
        <v>201</v>
      </c>
      <c r="B155" s="28" t="s">
        <v>202</v>
      </c>
      <c r="C155" s="29"/>
      <c r="D155" s="3"/>
      <c r="E155" s="30">
        <f>SUM(E156:E159)</f>
        <v>104340.88</v>
      </c>
      <c r="F155" s="42"/>
      <c r="G155" s="4"/>
      <c r="H155" s="30">
        <f t="shared" ref="H155" si="47">SUM(H156:H159)</f>
        <v>0</v>
      </c>
    </row>
    <row r="156" spans="1:8" x14ac:dyDescent="0.25">
      <c r="A156" s="33" t="s">
        <v>203</v>
      </c>
      <c r="B156" s="34" t="s">
        <v>204</v>
      </c>
      <c r="C156" s="35">
        <v>2</v>
      </c>
      <c r="D156" s="36">
        <v>29995.95</v>
      </c>
      <c r="E156" s="37">
        <f>ROUND(C156*D156,2)</f>
        <v>59991.9</v>
      </c>
      <c r="F156" s="12"/>
      <c r="G156" s="1"/>
      <c r="H156" s="37">
        <f t="shared" si="41"/>
        <v>0</v>
      </c>
    </row>
    <row r="157" spans="1:8" x14ac:dyDescent="0.25">
      <c r="A157" s="33" t="s">
        <v>205</v>
      </c>
      <c r="B157" s="34" t="s">
        <v>206</v>
      </c>
      <c r="C157" s="35">
        <v>2</v>
      </c>
      <c r="D157" s="36">
        <v>6999.99</v>
      </c>
      <c r="E157" s="37">
        <f>ROUND(C157*D157,2)</f>
        <v>13999.98</v>
      </c>
      <c r="F157" s="12"/>
      <c r="G157" s="1"/>
      <c r="H157" s="37">
        <f t="shared" si="41"/>
        <v>0</v>
      </c>
    </row>
    <row r="158" spans="1:8" x14ac:dyDescent="0.25">
      <c r="A158" s="33" t="s">
        <v>207</v>
      </c>
      <c r="B158" s="34" t="s">
        <v>208</v>
      </c>
      <c r="C158" s="35">
        <v>1</v>
      </c>
      <c r="D158" s="36">
        <v>5350</v>
      </c>
      <c r="E158" s="37">
        <f>ROUND(C158*D158,2)</f>
        <v>5350</v>
      </c>
      <c r="F158" s="12"/>
      <c r="G158" s="1"/>
      <c r="H158" s="37">
        <f t="shared" si="41"/>
        <v>0</v>
      </c>
    </row>
    <row r="159" spans="1:8" ht="18" customHeight="1" x14ac:dyDescent="0.25">
      <c r="A159" s="33" t="s">
        <v>209</v>
      </c>
      <c r="B159" s="34" t="s">
        <v>210</v>
      </c>
      <c r="C159" s="35">
        <v>1</v>
      </c>
      <c r="D159" s="36">
        <v>24999</v>
      </c>
      <c r="E159" s="37">
        <f>ROUND(C159*D159,2)</f>
        <v>24999</v>
      </c>
      <c r="F159" s="12"/>
      <c r="G159" s="1"/>
      <c r="H159" s="37">
        <f t="shared" si="41"/>
        <v>0</v>
      </c>
    </row>
    <row r="160" spans="1:8" ht="0.95" customHeight="1" x14ac:dyDescent="0.25">
      <c r="A160" s="6"/>
      <c r="B160" s="39"/>
      <c r="C160" s="40"/>
      <c r="D160" s="36"/>
      <c r="E160" s="41"/>
      <c r="F160" s="12"/>
      <c r="G160" s="38">
        <f t="shared" si="43"/>
        <v>0</v>
      </c>
      <c r="H160" s="37">
        <f t="shared" si="41"/>
        <v>0</v>
      </c>
    </row>
    <row r="161" spans="1:8" s="43" customFormat="1" x14ac:dyDescent="0.25">
      <c r="A161" s="27" t="s">
        <v>211</v>
      </c>
      <c r="B161" s="28" t="s">
        <v>212</v>
      </c>
      <c r="C161" s="29"/>
      <c r="D161" s="3"/>
      <c r="E161" s="30">
        <f>SUM(E162:E163)</f>
        <v>4680</v>
      </c>
      <c r="F161" s="42"/>
      <c r="G161" s="4"/>
      <c r="H161" s="30">
        <f t="shared" ref="H161" si="48">SUM(H162:H163)</f>
        <v>0</v>
      </c>
    </row>
    <row r="162" spans="1:8" x14ac:dyDescent="0.25">
      <c r="A162" s="33" t="s">
        <v>213</v>
      </c>
      <c r="B162" s="34" t="s">
        <v>214</v>
      </c>
      <c r="C162" s="35">
        <v>1</v>
      </c>
      <c r="D162" s="36">
        <v>1985</v>
      </c>
      <c r="E162" s="37">
        <f>ROUND(C162*D162,2)</f>
        <v>1985</v>
      </c>
      <c r="F162" s="12"/>
      <c r="G162" s="1"/>
      <c r="H162" s="37">
        <f t="shared" si="41"/>
        <v>0</v>
      </c>
    </row>
    <row r="163" spans="1:8" x14ac:dyDescent="0.25">
      <c r="A163" s="33" t="s">
        <v>215</v>
      </c>
      <c r="B163" s="34" t="s">
        <v>216</v>
      </c>
      <c r="C163" s="35">
        <v>1</v>
      </c>
      <c r="D163" s="36">
        <v>2695</v>
      </c>
      <c r="E163" s="37">
        <f>ROUND(C163*D163,2)</f>
        <v>2695</v>
      </c>
      <c r="F163" s="12"/>
      <c r="G163" s="1"/>
      <c r="H163" s="37">
        <f t="shared" si="41"/>
        <v>0</v>
      </c>
    </row>
    <row r="164" spans="1:8" ht="0.95" customHeight="1" x14ac:dyDescent="0.25">
      <c r="A164" s="6"/>
      <c r="B164" s="39"/>
      <c r="C164" s="40"/>
      <c r="D164" s="36"/>
      <c r="E164" s="41"/>
      <c r="F164" s="12"/>
      <c r="G164" s="38">
        <f t="shared" si="43"/>
        <v>0</v>
      </c>
      <c r="H164" s="37">
        <f t="shared" si="41"/>
        <v>0</v>
      </c>
    </row>
    <row r="165" spans="1:8" s="43" customFormat="1" x14ac:dyDescent="0.25">
      <c r="A165" s="27" t="s">
        <v>217</v>
      </c>
      <c r="B165" s="28" t="s">
        <v>218</v>
      </c>
      <c r="C165" s="29"/>
      <c r="D165" s="3"/>
      <c r="E165" s="30">
        <f>SUM(E166:E167)</f>
        <v>23620</v>
      </c>
      <c r="F165" s="42"/>
      <c r="G165" s="4"/>
      <c r="H165" s="30">
        <f t="shared" ref="H165" si="49">SUM(H166:H167)</f>
        <v>0</v>
      </c>
    </row>
    <row r="166" spans="1:8" x14ac:dyDescent="0.25">
      <c r="A166" s="33" t="s">
        <v>219</v>
      </c>
      <c r="B166" s="34" t="s">
        <v>220</v>
      </c>
      <c r="C166" s="35">
        <v>1</v>
      </c>
      <c r="D166" s="36">
        <v>21125</v>
      </c>
      <c r="E166" s="37">
        <f>ROUND(C166*D166,2)</f>
        <v>21125</v>
      </c>
      <c r="F166" s="12"/>
      <c r="G166" s="1"/>
      <c r="H166" s="37">
        <f t="shared" si="41"/>
        <v>0</v>
      </c>
    </row>
    <row r="167" spans="1:8" x14ac:dyDescent="0.25">
      <c r="A167" s="33" t="s">
        <v>221</v>
      </c>
      <c r="B167" s="34" t="s">
        <v>222</v>
      </c>
      <c r="C167" s="35">
        <v>1</v>
      </c>
      <c r="D167" s="36">
        <v>2495</v>
      </c>
      <c r="E167" s="37">
        <f>ROUND(C167*D167,2)</f>
        <v>2495</v>
      </c>
      <c r="F167" s="12"/>
      <c r="G167" s="1"/>
      <c r="H167" s="37">
        <f t="shared" si="41"/>
        <v>0</v>
      </c>
    </row>
    <row r="168" spans="1:8" ht="0.95" customHeight="1" x14ac:dyDescent="0.25">
      <c r="A168" s="6"/>
      <c r="B168" s="39"/>
      <c r="C168" s="40"/>
      <c r="D168" s="36"/>
      <c r="E168" s="41"/>
      <c r="F168" s="12"/>
      <c r="G168" s="38">
        <f t="shared" si="43"/>
        <v>0</v>
      </c>
      <c r="H168" s="37">
        <f t="shared" si="41"/>
        <v>0</v>
      </c>
    </row>
    <row r="169" spans="1:8" s="43" customFormat="1" x14ac:dyDescent="0.25">
      <c r="A169" s="27" t="s">
        <v>223</v>
      </c>
      <c r="B169" s="28" t="s">
        <v>224</v>
      </c>
      <c r="C169" s="29"/>
      <c r="D169" s="3"/>
      <c r="E169" s="30">
        <f>SUM(E170:E171)</f>
        <v>2190</v>
      </c>
      <c r="F169" s="42"/>
      <c r="G169" s="4"/>
      <c r="H169" s="30">
        <f t="shared" ref="H169" si="50">SUM(H170:H171)</f>
        <v>0</v>
      </c>
    </row>
    <row r="170" spans="1:8" x14ac:dyDescent="0.25">
      <c r="A170" s="33" t="s">
        <v>225</v>
      </c>
      <c r="B170" s="34" t="s">
        <v>226</v>
      </c>
      <c r="C170" s="35">
        <v>1</v>
      </c>
      <c r="D170" s="36">
        <v>1195</v>
      </c>
      <c r="E170" s="37">
        <f>ROUND(C170*D170,2)</f>
        <v>1195</v>
      </c>
      <c r="F170" s="12"/>
      <c r="G170" s="1"/>
      <c r="H170" s="37">
        <f t="shared" si="41"/>
        <v>0</v>
      </c>
    </row>
    <row r="171" spans="1:8" x14ac:dyDescent="0.25">
      <c r="A171" s="33" t="s">
        <v>227</v>
      </c>
      <c r="B171" s="34" t="s">
        <v>228</v>
      </c>
      <c r="C171" s="35">
        <v>1</v>
      </c>
      <c r="D171" s="36">
        <v>995</v>
      </c>
      <c r="E171" s="37">
        <f>ROUND(C171*D171,2)</f>
        <v>995</v>
      </c>
      <c r="F171" s="12"/>
      <c r="G171" s="1"/>
      <c r="H171" s="37">
        <f t="shared" si="41"/>
        <v>0</v>
      </c>
    </row>
    <row r="172" spans="1:8" ht="0.95" customHeight="1" x14ac:dyDescent="0.25">
      <c r="A172" s="6"/>
      <c r="B172" s="39"/>
      <c r="C172" s="40"/>
      <c r="D172" s="36"/>
      <c r="E172" s="41"/>
      <c r="F172" s="12"/>
      <c r="G172" s="38">
        <f t="shared" si="43"/>
        <v>0</v>
      </c>
      <c r="H172" s="37">
        <f t="shared" si="41"/>
        <v>0</v>
      </c>
    </row>
    <row r="173" spans="1:8" s="43" customFormat="1" x14ac:dyDescent="0.25">
      <c r="A173" s="27" t="s">
        <v>229</v>
      </c>
      <c r="B173" s="28" t="s">
        <v>230</v>
      </c>
      <c r="C173" s="29"/>
      <c r="D173" s="3"/>
      <c r="E173" s="30">
        <f>SUM(E174:E175)</f>
        <v>28490</v>
      </c>
      <c r="F173" s="42"/>
      <c r="G173" s="4"/>
      <c r="H173" s="30">
        <f t="shared" ref="H173" si="51">SUM(H174:H175)</f>
        <v>0</v>
      </c>
    </row>
    <row r="174" spans="1:8" x14ac:dyDescent="0.25">
      <c r="A174" s="33" t="s">
        <v>231</v>
      </c>
      <c r="B174" s="34" t="s">
        <v>232</v>
      </c>
      <c r="C174" s="35">
        <v>1</v>
      </c>
      <c r="D174" s="36">
        <v>24995</v>
      </c>
      <c r="E174" s="37">
        <f>ROUND(C174*D174,2)</f>
        <v>24995</v>
      </c>
      <c r="F174" s="12"/>
      <c r="G174" s="1"/>
      <c r="H174" s="37">
        <f t="shared" si="41"/>
        <v>0</v>
      </c>
    </row>
    <row r="175" spans="1:8" x14ac:dyDescent="0.25">
      <c r="A175" s="33" t="s">
        <v>233</v>
      </c>
      <c r="B175" s="34" t="s">
        <v>234</v>
      </c>
      <c r="C175" s="35">
        <v>1</v>
      </c>
      <c r="D175" s="36">
        <v>3495</v>
      </c>
      <c r="E175" s="37">
        <f>ROUND(C175*D175,2)</f>
        <v>3495</v>
      </c>
      <c r="F175" s="12"/>
      <c r="G175" s="1"/>
      <c r="H175" s="37">
        <f t="shared" si="41"/>
        <v>0</v>
      </c>
    </row>
    <row r="176" spans="1:8" ht="0.95" customHeight="1" x14ac:dyDescent="0.25">
      <c r="A176" s="6"/>
      <c r="B176" s="39"/>
      <c r="C176" s="40"/>
      <c r="D176" s="36"/>
      <c r="E176" s="41"/>
      <c r="F176" s="12"/>
      <c r="G176" s="38">
        <f t="shared" si="43"/>
        <v>0</v>
      </c>
      <c r="H176" s="37">
        <f t="shared" si="41"/>
        <v>0</v>
      </c>
    </row>
    <row r="177" spans="1:8" s="43" customFormat="1" x14ac:dyDescent="0.25">
      <c r="A177" s="27" t="s">
        <v>235</v>
      </c>
      <c r="B177" s="28" t="s">
        <v>236</v>
      </c>
      <c r="C177" s="29"/>
      <c r="D177" s="3"/>
      <c r="E177" s="30">
        <f>SUM(E178:E179)</f>
        <v>4590</v>
      </c>
      <c r="F177" s="42"/>
      <c r="G177" s="4"/>
      <c r="H177" s="30">
        <f t="shared" ref="H177" si="52">SUM(H178:H179)</f>
        <v>0</v>
      </c>
    </row>
    <row r="178" spans="1:8" x14ac:dyDescent="0.25">
      <c r="A178" s="33" t="s">
        <v>237</v>
      </c>
      <c r="B178" s="34" t="s">
        <v>238</v>
      </c>
      <c r="C178" s="35">
        <v>1</v>
      </c>
      <c r="D178" s="36">
        <v>3395</v>
      </c>
      <c r="E178" s="37">
        <f>ROUND(C178*D178,2)</f>
        <v>3395</v>
      </c>
      <c r="F178" s="12"/>
      <c r="G178" s="1"/>
      <c r="H178" s="37">
        <f t="shared" si="41"/>
        <v>0</v>
      </c>
    </row>
    <row r="179" spans="1:8" x14ac:dyDescent="0.25">
      <c r="A179" s="33" t="s">
        <v>239</v>
      </c>
      <c r="B179" s="34" t="s">
        <v>240</v>
      </c>
      <c r="C179" s="35">
        <v>1</v>
      </c>
      <c r="D179" s="36">
        <v>1195</v>
      </c>
      <c r="E179" s="37">
        <f>ROUND(C179*D179,2)</f>
        <v>1195</v>
      </c>
      <c r="F179" s="12"/>
      <c r="G179" s="1"/>
      <c r="H179" s="37">
        <f t="shared" si="41"/>
        <v>0</v>
      </c>
    </row>
    <row r="180" spans="1:8" ht="0.95" customHeight="1" x14ac:dyDescent="0.25">
      <c r="A180" s="6"/>
      <c r="B180" s="39"/>
      <c r="C180" s="40"/>
      <c r="D180" s="36"/>
      <c r="E180" s="41"/>
      <c r="F180" s="12"/>
      <c r="G180" s="38">
        <f t="shared" si="43"/>
        <v>0</v>
      </c>
      <c r="H180" s="37">
        <f t="shared" si="41"/>
        <v>0</v>
      </c>
    </row>
    <row r="181" spans="1:8" s="43" customFormat="1" x14ac:dyDescent="0.25">
      <c r="A181" s="27" t="s">
        <v>241</v>
      </c>
      <c r="B181" s="28" t="s">
        <v>242</v>
      </c>
      <c r="C181" s="29"/>
      <c r="D181" s="3"/>
      <c r="E181" s="30">
        <f>SUM(E182:E183)</f>
        <v>2170</v>
      </c>
      <c r="F181" s="42"/>
      <c r="G181" s="4"/>
      <c r="H181" s="30">
        <f t="shared" ref="H181" si="53">SUM(H182:H183)</f>
        <v>0</v>
      </c>
    </row>
    <row r="182" spans="1:8" x14ac:dyDescent="0.25">
      <c r="A182" s="33" t="s">
        <v>243</v>
      </c>
      <c r="B182" s="34" t="s">
        <v>244</v>
      </c>
      <c r="C182" s="35">
        <v>1</v>
      </c>
      <c r="D182" s="36">
        <v>1395</v>
      </c>
      <c r="E182" s="37">
        <f>ROUND(C182*D182,2)</f>
        <v>1395</v>
      </c>
      <c r="F182" s="12"/>
      <c r="G182" s="1"/>
      <c r="H182" s="37">
        <f t="shared" si="41"/>
        <v>0</v>
      </c>
    </row>
    <row r="183" spans="1:8" x14ac:dyDescent="0.25">
      <c r="A183" s="33" t="s">
        <v>245</v>
      </c>
      <c r="B183" s="34" t="s">
        <v>246</v>
      </c>
      <c r="C183" s="35">
        <v>1</v>
      </c>
      <c r="D183" s="36">
        <v>775</v>
      </c>
      <c r="E183" s="37">
        <f>ROUND(C183*D183,2)</f>
        <v>775</v>
      </c>
      <c r="F183" s="12"/>
      <c r="G183" s="1"/>
      <c r="H183" s="37">
        <f t="shared" si="41"/>
        <v>0</v>
      </c>
    </row>
    <row r="184" spans="1:8" ht="0.95" customHeight="1" x14ac:dyDescent="0.25">
      <c r="A184" s="6"/>
      <c r="B184" s="39"/>
      <c r="C184" s="40"/>
      <c r="D184" s="36"/>
      <c r="E184" s="41"/>
      <c r="F184" s="12"/>
      <c r="G184" s="38">
        <f t="shared" si="43"/>
        <v>0</v>
      </c>
      <c r="H184" s="37">
        <f t="shared" si="41"/>
        <v>0</v>
      </c>
    </row>
    <row r="185" spans="1:8" s="43" customFormat="1" x14ac:dyDescent="0.25">
      <c r="A185" s="27" t="s">
        <v>247</v>
      </c>
      <c r="B185" s="28" t="s">
        <v>248</v>
      </c>
      <c r="C185" s="29"/>
      <c r="D185" s="3"/>
      <c r="E185" s="30">
        <f>SUM(E186:E187)</f>
        <v>1000</v>
      </c>
      <c r="F185" s="42"/>
      <c r="G185" s="4"/>
      <c r="H185" s="30">
        <f t="shared" ref="H185" si="54">SUM(H186:H187)</f>
        <v>0</v>
      </c>
    </row>
    <row r="186" spans="1:8" x14ac:dyDescent="0.25">
      <c r="A186" s="33" t="s">
        <v>249</v>
      </c>
      <c r="B186" s="34" t="s">
        <v>250</v>
      </c>
      <c r="C186" s="35">
        <v>1</v>
      </c>
      <c r="D186" s="36">
        <v>650</v>
      </c>
      <c r="E186" s="37">
        <f>ROUND(C186*D186,2)</f>
        <v>650</v>
      </c>
      <c r="F186" s="12"/>
      <c r="G186" s="1"/>
      <c r="H186" s="37">
        <f t="shared" si="41"/>
        <v>0</v>
      </c>
    </row>
    <row r="187" spans="1:8" x14ac:dyDescent="0.25">
      <c r="A187" s="33" t="s">
        <v>251</v>
      </c>
      <c r="B187" s="34" t="s">
        <v>252</v>
      </c>
      <c r="C187" s="35">
        <v>1</v>
      </c>
      <c r="D187" s="36">
        <v>350</v>
      </c>
      <c r="E187" s="37">
        <f>ROUND(C187*D187,2)</f>
        <v>350</v>
      </c>
      <c r="F187" s="12"/>
      <c r="G187" s="1"/>
      <c r="H187" s="37">
        <f t="shared" si="41"/>
        <v>0</v>
      </c>
    </row>
    <row r="188" spans="1:8" ht="0.95" customHeight="1" x14ac:dyDescent="0.25">
      <c r="A188" s="6"/>
      <c r="B188" s="39"/>
      <c r="C188" s="40"/>
      <c r="D188" s="36"/>
      <c r="E188" s="41"/>
      <c r="F188" s="12"/>
      <c r="G188" s="38">
        <f t="shared" si="43"/>
        <v>0</v>
      </c>
      <c r="H188" s="37">
        <f t="shared" si="41"/>
        <v>0</v>
      </c>
    </row>
    <row r="189" spans="1:8" s="43" customFormat="1" x14ac:dyDescent="0.25">
      <c r="A189" s="27" t="s">
        <v>253</v>
      </c>
      <c r="B189" s="28" t="s">
        <v>254</v>
      </c>
      <c r="C189" s="29"/>
      <c r="D189" s="3"/>
      <c r="E189" s="30">
        <f>SUM(E190:E191)</f>
        <v>1970</v>
      </c>
      <c r="F189" s="42"/>
      <c r="G189" s="4"/>
      <c r="H189" s="30">
        <f t="shared" ref="H189" si="55">SUM(H190:H191)</f>
        <v>0</v>
      </c>
    </row>
    <row r="190" spans="1:8" x14ac:dyDescent="0.25">
      <c r="A190" s="33" t="s">
        <v>255</v>
      </c>
      <c r="B190" s="34" t="s">
        <v>256</v>
      </c>
      <c r="C190" s="35">
        <v>1</v>
      </c>
      <c r="D190" s="36">
        <v>1195</v>
      </c>
      <c r="E190" s="37">
        <f>ROUND(C190*D190,2)</f>
        <v>1195</v>
      </c>
      <c r="F190" s="12"/>
      <c r="G190" s="1"/>
      <c r="H190" s="37">
        <f t="shared" si="41"/>
        <v>0</v>
      </c>
    </row>
    <row r="191" spans="1:8" x14ac:dyDescent="0.25">
      <c r="A191" s="33" t="s">
        <v>257</v>
      </c>
      <c r="B191" s="34" t="s">
        <v>258</v>
      </c>
      <c r="C191" s="35">
        <v>1</v>
      </c>
      <c r="D191" s="36">
        <v>775</v>
      </c>
      <c r="E191" s="37">
        <f>ROUND(C191*D191,2)</f>
        <v>775</v>
      </c>
      <c r="F191" s="12"/>
      <c r="G191" s="1"/>
      <c r="H191" s="37">
        <f t="shared" si="41"/>
        <v>0</v>
      </c>
    </row>
    <row r="192" spans="1:8" ht="0.95" customHeight="1" x14ac:dyDescent="0.25">
      <c r="A192" s="6"/>
      <c r="B192" s="39"/>
      <c r="C192" s="40"/>
      <c r="D192" s="36"/>
      <c r="E192" s="41"/>
      <c r="F192" s="12"/>
      <c r="G192" s="38">
        <f t="shared" si="43"/>
        <v>0</v>
      </c>
      <c r="H192" s="37">
        <f t="shared" si="41"/>
        <v>0</v>
      </c>
    </row>
    <row r="193" spans="1:8" s="43" customFormat="1" x14ac:dyDescent="0.25">
      <c r="A193" s="27" t="s">
        <v>259</v>
      </c>
      <c r="B193" s="28" t="s">
        <v>260</v>
      </c>
      <c r="C193" s="29"/>
      <c r="D193" s="3"/>
      <c r="E193" s="30">
        <f>SUM(E194:E195)</f>
        <v>30085</v>
      </c>
      <c r="F193" s="42"/>
      <c r="G193" s="4"/>
      <c r="H193" s="30">
        <f t="shared" ref="H193" si="56">SUM(H194:H195)</f>
        <v>0</v>
      </c>
    </row>
    <row r="194" spans="1:8" x14ac:dyDescent="0.25">
      <c r="A194" s="33" t="s">
        <v>261</v>
      </c>
      <c r="B194" s="34" t="s">
        <v>262</v>
      </c>
      <c r="C194" s="35">
        <v>1</v>
      </c>
      <c r="D194" s="36">
        <v>27110</v>
      </c>
      <c r="E194" s="37">
        <f>ROUND(C194*D194,2)</f>
        <v>27110</v>
      </c>
      <c r="F194" s="12"/>
      <c r="G194" s="1"/>
      <c r="H194" s="37">
        <f t="shared" si="41"/>
        <v>0</v>
      </c>
    </row>
    <row r="195" spans="1:8" x14ac:dyDescent="0.25">
      <c r="A195" s="33" t="s">
        <v>263</v>
      </c>
      <c r="B195" s="34" t="s">
        <v>264</v>
      </c>
      <c r="C195" s="35">
        <v>1</v>
      </c>
      <c r="D195" s="36">
        <v>2975</v>
      </c>
      <c r="E195" s="37">
        <f>ROUND(C195*D195,2)</f>
        <v>2975</v>
      </c>
      <c r="F195" s="12"/>
      <c r="G195" s="1"/>
      <c r="H195" s="37">
        <f t="shared" si="41"/>
        <v>0</v>
      </c>
    </row>
    <row r="196" spans="1:8" ht="0.95" customHeight="1" x14ac:dyDescent="0.25">
      <c r="A196" s="6"/>
      <c r="B196" s="39"/>
      <c r="C196" s="40"/>
      <c r="D196" s="36"/>
      <c r="E196" s="41"/>
      <c r="F196" s="12"/>
      <c r="G196" s="38">
        <f t="shared" si="43"/>
        <v>0</v>
      </c>
      <c r="H196" s="37">
        <f t="shared" ref="H196:H257" si="57">ROUND(C196*G196,2)</f>
        <v>0</v>
      </c>
    </row>
    <row r="197" spans="1:8" s="43" customFormat="1" x14ac:dyDescent="0.25">
      <c r="A197" s="27" t="s">
        <v>265</v>
      </c>
      <c r="B197" s="28" t="s">
        <v>266</v>
      </c>
      <c r="C197" s="29"/>
      <c r="D197" s="3"/>
      <c r="E197" s="30">
        <f>SUM(E198:E199)</f>
        <v>28490</v>
      </c>
      <c r="F197" s="42"/>
      <c r="G197" s="4"/>
      <c r="H197" s="30">
        <f t="shared" ref="H197" si="58">SUM(H198:H199)</f>
        <v>0</v>
      </c>
    </row>
    <row r="198" spans="1:8" x14ac:dyDescent="0.25">
      <c r="A198" s="33" t="s">
        <v>267</v>
      </c>
      <c r="B198" s="34" t="s">
        <v>268</v>
      </c>
      <c r="C198" s="35">
        <v>1</v>
      </c>
      <c r="D198" s="36">
        <v>25995</v>
      </c>
      <c r="E198" s="37">
        <f>ROUND(C198*D198,2)</f>
        <v>25995</v>
      </c>
      <c r="F198" s="12"/>
      <c r="G198" s="1"/>
      <c r="H198" s="37">
        <f t="shared" si="57"/>
        <v>0</v>
      </c>
    </row>
    <row r="199" spans="1:8" x14ac:dyDescent="0.25">
      <c r="A199" s="33" t="s">
        <v>269</v>
      </c>
      <c r="B199" s="34" t="s">
        <v>270</v>
      </c>
      <c r="C199" s="35">
        <v>1</v>
      </c>
      <c r="D199" s="36">
        <v>2495</v>
      </c>
      <c r="E199" s="37">
        <f>ROUND(C199*D199,2)</f>
        <v>2495</v>
      </c>
      <c r="F199" s="12"/>
      <c r="G199" s="1"/>
      <c r="H199" s="37">
        <f t="shared" si="57"/>
        <v>0</v>
      </c>
    </row>
    <row r="200" spans="1:8" ht="0.95" customHeight="1" x14ac:dyDescent="0.25">
      <c r="A200" s="6"/>
      <c r="B200" s="39"/>
      <c r="C200" s="40"/>
      <c r="D200" s="36"/>
      <c r="E200" s="41"/>
      <c r="F200" s="12"/>
      <c r="G200" s="38">
        <f t="shared" si="43"/>
        <v>0</v>
      </c>
      <c r="H200" s="37">
        <f t="shared" si="57"/>
        <v>0</v>
      </c>
    </row>
    <row r="201" spans="1:8" s="43" customFormat="1" x14ac:dyDescent="0.25">
      <c r="A201" s="27" t="s">
        <v>271</v>
      </c>
      <c r="B201" s="28" t="s">
        <v>272</v>
      </c>
      <c r="C201" s="29"/>
      <c r="D201" s="3"/>
      <c r="E201" s="30">
        <f>SUM(E202:E203)</f>
        <v>8494</v>
      </c>
      <c r="F201" s="42"/>
      <c r="G201" s="4"/>
      <c r="H201" s="30">
        <f t="shared" ref="H201" si="59">SUM(H202:H203)</f>
        <v>0</v>
      </c>
    </row>
    <row r="202" spans="1:8" x14ac:dyDescent="0.25">
      <c r="A202" s="33" t="s">
        <v>273</v>
      </c>
      <c r="B202" s="34" t="s">
        <v>274</v>
      </c>
      <c r="C202" s="35">
        <v>1</v>
      </c>
      <c r="D202" s="36">
        <v>7499</v>
      </c>
      <c r="E202" s="37">
        <f>ROUND(C202*D202,2)</f>
        <v>7499</v>
      </c>
      <c r="F202" s="12"/>
      <c r="G202" s="1"/>
      <c r="H202" s="37">
        <f t="shared" si="57"/>
        <v>0</v>
      </c>
    </row>
    <row r="203" spans="1:8" x14ac:dyDescent="0.25">
      <c r="A203" s="33" t="s">
        <v>275</v>
      </c>
      <c r="B203" s="34" t="s">
        <v>276</v>
      </c>
      <c r="C203" s="35">
        <v>1</v>
      </c>
      <c r="D203" s="36">
        <v>995</v>
      </c>
      <c r="E203" s="37">
        <f>ROUND(C203*D203,2)</f>
        <v>995</v>
      </c>
      <c r="F203" s="12"/>
      <c r="G203" s="1"/>
      <c r="H203" s="37">
        <f t="shared" si="57"/>
        <v>0</v>
      </c>
    </row>
    <row r="204" spans="1:8" ht="0.95" customHeight="1" x14ac:dyDescent="0.25">
      <c r="A204" s="6"/>
      <c r="B204" s="39"/>
      <c r="C204" s="40"/>
      <c r="D204" s="36"/>
      <c r="E204" s="41"/>
      <c r="F204" s="12"/>
      <c r="G204" s="38">
        <f t="shared" ref="G203:G266" si="60">D204</f>
        <v>0</v>
      </c>
      <c r="H204" s="37">
        <f t="shared" si="57"/>
        <v>0</v>
      </c>
    </row>
    <row r="205" spans="1:8" s="43" customFormat="1" x14ac:dyDescent="0.25">
      <c r="A205" s="27" t="s">
        <v>277</v>
      </c>
      <c r="B205" s="28" t="s">
        <v>278</v>
      </c>
      <c r="C205" s="29"/>
      <c r="D205" s="3"/>
      <c r="E205" s="30">
        <f>SUM(E206:E207)</f>
        <v>890</v>
      </c>
      <c r="F205" s="42"/>
      <c r="G205" s="4"/>
      <c r="H205" s="30">
        <f t="shared" ref="H205" si="61">SUM(H206:H207)</f>
        <v>0</v>
      </c>
    </row>
    <row r="206" spans="1:8" x14ac:dyDescent="0.25">
      <c r="A206" s="33" t="s">
        <v>279</v>
      </c>
      <c r="B206" s="34" t="s">
        <v>280</v>
      </c>
      <c r="C206" s="35">
        <v>1</v>
      </c>
      <c r="D206" s="36">
        <v>695</v>
      </c>
      <c r="E206" s="37">
        <f>ROUND(C206*D206,2)</f>
        <v>695</v>
      </c>
      <c r="F206" s="12"/>
      <c r="G206" s="1"/>
      <c r="H206" s="37">
        <f t="shared" si="57"/>
        <v>0</v>
      </c>
    </row>
    <row r="207" spans="1:8" x14ac:dyDescent="0.25">
      <c r="A207" s="33" t="s">
        <v>281</v>
      </c>
      <c r="B207" s="34" t="s">
        <v>282</v>
      </c>
      <c r="C207" s="35">
        <v>1</v>
      </c>
      <c r="D207" s="36">
        <v>195</v>
      </c>
      <c r="E207" s="37">
        <f>ROUND(C207*D207,2)</f>
        <v>195</v>
      </c>
      <c r="F207" s="12"/>
      <c r="G207" s="1"/>
      <c r="H207" s="37">
        <f t="shared" si="57"/>
        <v>0</v>
      </c>
    </row>
    <row r="208" spans="1:8" ht="0.95" customHeight="1" x14ac:dyDescent="0.25">
      <c r="A208" s="6"/>
      <c r="B208" s="39"/>
      <c r="C208" s="40"/>
      <c r="D208" s="36"/>
      <c r="E208" s="41"/>
      <c r="F208" s="12"/>
      <c r="G208" s="38">
        <f t="shared" si="60"/>
        <v>0</v>
      </c>
      <c r="H208" s="37">
        <f t="shared" si="57"/>
        <v>0</v>
      </c>
    </row>
    <row r="209" spans="1:8" s="43" customFormat="1" x14ac:dyDescent="0.25">
      <c r="A209" s="27" t="s">
        <v>283</v>
      </c>
      <c r="B209" s="28" t="s">
        <v>284</v>
      </c>
      <c r="C209" s="29"/>
      <c r="D209" s="3"/>
      <c r="E209" s="30">
        <f>SUM(E210:E211)</f>
        <v>890</v>
      </c>
      <c r="F209" s="42"/>
      <c r="G209" s="4"/>
      <c r="H209" s="30">
        <f t="shared" ref="H209" si="62">SUM(H210:H211)</f>
        <v>0</v>
      </c>
    </row>
    <row r="210" spans="1:8" x14ac:dyDescent="0.25">
      <c r="A210" s="33" t="s">
        <v>285</v>
      </c>
      <c r="B210" s="34" t="s">
        <v>286</v>
      </c>
      <c r="C210" s="35">
        <v>1</v>
      </c>
      <c r="D210" s="36">
        <v>695</v>
      </c>
      <c r="E210" s="37">
        <f>ROUND(C210*D210,2)</f>
        <v>695</v>
      </c>
      <c r="F210" s="12"/>
      <c r="G210" s="1"/>
      <c r="H210" s="37">
        <f t="shared" si="57"/>
        <v>0</v>
      </c>
    </row>
    <row r="211" spans="1:8" x14ac:dyDescent="0.25">
      <c r="A211" s="33" t="s">
        <v>287</v>
      </c>
      <c r="B211" s="34" t="s">
        <v>288</v>
      </c>
      <c r="C211" s="35">
        <v>1</v>
      </c>
      <c r="D211" s="36">
        <v>195</v>
      </c>
      <c r="E211" s="37">
        <f>ROUND(C211*D211,2)</f>
        <v>195</v>
      </c>
      <c r="F211" s="12"/>
      <c r="G211" s="1"/>
      <c r="H211" s="37">
        <f t="shared" si="57"/>
        <v>0</v>
      </c>
    </row>
    <row r="212" spans="1:8" ht="0.95" customHeight="1" x14ac:dyDescent="0.25">
      <c r="A212" s="6"/>
      <c r="B212" s="39"/>
      <c r="C212" s="40"/>
      <c r="D212" s="36"/>
      <c r="E212" s="41"/>
      <c r="F212" s="12"/>
      <c r="G212" s="38">
        <f t="shared" si="60"/>
        <v>0</v>
      </c>
      <c r="H212" s="37">
        <f t="shared" si="57"/>
        <v>0</v>
      </c>
    </row>
    <row r="213" spans="1:8" s="43" customFormat="1" x14ac:dyDescent="0.25">
      <c r="A213" s="27" t="s">
        <v>289</v>
      </c>
      <c r="B213" s="28" t="s">
        <v>290</v>
      </c>
      <c r="C213" s="29"/>
      <c r="D213" s="3"/>
      <c r="E213" s="30">
        <f>SUM(E214:E215)</f>
        <v>890</v>
      </c>
      <c r="F213" s="42"/>
      <c r="G213" s="4"/>
      <c r="H213" s="30">
        <f t="shared" ref="H213" si="63">SUM(H214:H215)</f>
        <v>0</v>
      </c>
    </row>
    <row r="214" spans="1:8" x14ac:dyDescent="0.25">
      <c r="A214" s="33" t="s">
        <v>291</v>
      </c>
      <c r="B214" s="34" t="s">
        <v>292</v>
      </c>
      <c r="C214" s="35">
        <v>1</v>
      </c>
      <c r="D214" s="36">
        <v>695</v>
      </c>
      <c r="E214" s="37">
        <f>ROUND(C214*D214,2)</f>
        <v>695</v>
      </c>
      <c r="F214" s="12"/>
      <c r="G214" s="1"/>
      <c r="H214" s="37">
        <f t="shared" si="57"/>
        <v>0</v>
      </c>
    </row>
    <row r="215" spans="1:8" x14ac:dyDescent="0.25">
      <c r="A215" s="33" t="s">
        <v>293</v>
      </c>
      <c r="B215" s="34" t="s">
        <v>294</v>
      </c>
      <c r="C215" s="35">
        <v>1</v>
      </c>
      <c r="D215" s="36">
        <v>195</v>
      </c>
      <c r="E215" s="37">
        <f>ROUND(C215*D215,2)</f>
        <v>195</v>
      </c>
      <c r="F215" s="12"/>
      <c r="G215" s="1"/>
      <c r="H215" s="37">
        <f t="shared" si="57"/>
        <v>0</v>
      </c>
    </row>
    <row r="216" spans="1:8" ht="0.95" customHeight="1" x14ac:dyDescent="0.25">
      <c r="A216" s="6"/>
      <c r="B216" s="39"/>
      <c r="C216" s="40"/>
      <c r="D216" s="36"/>
      <c r="E216" s="41"/>
      <c r="F216" s="12"/>
      <c r="G216" s="38">
        <f t="shared" si="60"/>
        <v>0</v>
      </c>
      <c r="H216" s="37">
        <f t="shared" si="57"/>
        <v>0</v>
      </c>
    </row>
    <row r="217" spans="1:8" s="43" customFormat="1" x14ac:dyDescent="0.25">
      <c r="A217" s="27" t="s">
        <v>295</v>
      </c>
      <c r="B217" s="28" t="s">
        <v>296</v>
      </c>
      <c r="C217" s="29"/>
      <c r="D217" s="3"/>
      <c r="E217" s="30">
        <f>SUM(E218:E219)</f>
        <v>4899</v>
      </c>
      <c r="F217" s="42"/>
      <c r="G217" s="4"/>
      <c r="H217" s="30">
        <f t="shared" ref="H217" si="64">SUM(H218:H219)</f>
        <v>0</v>
      </c>
    </row>
    <row r="218" spans="1:8" x14ac:dyDescent="0.25">
      <c r="A218" s="33" t="s">
        <v>297</v>
      </c>
      <c r="B218" s="34" t="s">
        <v>296</v>
      </c>
      <c r="C218" s="35">
        <v>1</v>
      </c>
      <c r="D218" s="36">
        <v>4299</v>
      </c>
      <c r="E218" s="37">
        <f>ROUND(C218*D218,2)</f>
        <v>4299</v>
      </c>
      <c r="F218" s="12"/>
      <c r="G218" s="1"/>
      <c r="H218" s="37">
        <f t="shared" si="57"/>
        <v>0</v>
      </c>
    </row>
    <row r="219" spans="1:8" x14ac:dyDescent="0.25">
      <c r="A219" s="33" t="s">
        <v>298</v>
      </c>
      <c r="B219" s="34" t="s">
        <v>299</v>
      </c>
      <c r="C219" s="35">
        <v>1</v>
      </c>
      <c r="D219" s="36">
        <v>600</v>
      </c>
      <c r="E219" s="37">
        <f>ROUND(C219*D219,2)</f>
        <v>600</v>
      </c>
      <c r="F219" s="12"/>
      <c r="G219" s="1"/>
      <c r="H219" s="37">
        <f t="shared" si="57"/>
        <v>0</v>
      </c>
    </row>
    <row r="220" spans="1:8" ht="0.95" customHeight="1" x14ac:dyDescent="0.25">
      <c r="A220" s="6"/>
      <c r="B220" s="39"/>
      <c r="C220" s="40"/>
      <c r="D220" s="36"/>
      <c r="E220" s="41"/>
      <c r="F220" s="12"/>
      <c r="G220" s="38">
        <f t="shared" si="60"/>
        <v>0</v>
      </c>
      <c r="H220" s="37">
        <f t="shared" si="57"/>
        <v>0</v>
      </c>
    </row>
    <row r="221" spans="1:8" s="43" customFormat="1" x14ac:dyDescent="0.25">
      <c r="A221" s="27" t="s">
        <v>300</v>
      </c>
      <c r="B221" s="28" t="s">
        <v>301</v>
      </c>
      <c r="C221" s="29"/>
      <c r="D221" s="3"/>
      <c r="E221" s="30">
        <f>SUM(E222:E223)</f>
        <v>1945</v>
      </c>
      <c r="F221" s="42"/>
      <c r="G221" s="4"/>
      <c r="H221" s="30">
        <f t="shared" ref="H221" si="65">SUM(H222:H223)</f>
        <v>0</v>
      </c>
    </row>
    <row r="222" spans="1:8" x14ac:dyDescent="0.25">
      <c r="A222" s="33" t="s">
        <v>302</v>
      </c>
      <c r="B222" s="34" t="s">
        <v>303</v>
      </c>
      <c r="C222" s="35">
        <v>1</v>
      </c>
      <c r="D222" s="36">
        <v>1395</v>
      </c>
      <c r="E222" s="37">
        <f>ROUND(C222*D222,2)</f>
        <v>1395</v>
      </c>
      <c r="F222" s="12"/>
      <c r="G222" s="1"/>
      <c r="H222" s="37">
        <f t="shared" si="57"/>
        <v>0</v>
      </c>
    </row>
    <row r="223" spans="1:8" x14ac:dyDescent="0.25">
      <c r="A223" s="33" t="s">
        <v>304</v>
      </c>
      <c r="B223" s="34" t="s">
        <v>305</v>
      </c>
      <c r="C223" s="35">
        <v>1</v>
      </c>
      <c r="D223" s="36">
        <v>550</v>
      </c>
      <c r="E223" s="37">
        <f>ROUND(C223*D223,2)</f>
        <v>550</v>
      </c>
      <c r="F223" s="12"/>
      <c r="G223" s="1"/>
      <c r="H223" s="37">
        <f t="shared" si="57"/>
        <v>0</v>
      </c>
    </row>
    <row r="224" spans="1:8" ht="0.95" customHeight="1" x14ac:dyDescent="0.25">
      <c r="A224" s="6"/>
      <c r="B224" s="39"/>
      <c r="C224" s="40"/>
      <c r="D224" s="36"/>
      <c r="E224" s="41"/>
      <c r="F224" s="12"/>
      <c r="G224" s="38">
        <f t="shared" si="60"/>
        <v>0</v>
      </c>
      <c r="H224" s="37">
        <f t="shared" si="57"/>
        <v>0</v>
      </c>
    </row>
    <row r="225" spans="1:9" s="43" customFormat="1" x14ac:dyDescent="0.25">
      <c r="A225" s="27" t="s">
        <v>306</v>
      </c>
      <c r="B225" s="28" t="s">
        <v>307</v>
      </c>
      <c r="C225" s="29"/>
      <c r="D225" s="3"/>
      <c r="E225" s="30">
        <f>SUM(E226:E227)</f>
        <v>1890</v>
      </c>
      <c r="F225" s="42"/>
      <c r="G225" s="4"/>
      <c r="H225" s="30">
        <f t="shared" ref="H225" si="66">SUM(H226:H227)</f>
        <v>0</v>
      </c>
    </row>
    <row r="226" spans="1:9" x14ac:dyDescent="0.25">
      <c r="A226" s="33" t="s">
        <v>308</v>
      </c>
      <c r="B226" s="34" t="s">
        <v>307</v>
      </c>
      <c r="C226" s="35">
        <v>1</v>
      </c>
      <c r="D226" s="36">
        <v>1295</v>
      </c>
      <c r="E226" s="37">
        <f>ROUND(C226*D226,2)</f>
        <v>1295</v>
      </c>
      <c r="F226" s="12"/>
      <c r="G226" s="1"/>
      <c r="H226" s="37">
        <f t="shared" si="57"/>
        <v>0</v>
      </c>
    </row>
    <row r="227" spans="1:9" x14ac:dyDescent="0.25">
      <c r="A227" s="33" t="s">
        <v>309</v>
      </c>
      <c r="B227" s="34" t="s">
        <v>310</v>
      </c>
      <c r="C227" s="35">
        <v>1</v>
      </c>
      <c r="D227" s="36">
        <v>595</v>
      </c>
      <c r="E227" s="37">
        <f>ROUND(C227*D227,2)</f>
        <v>595</v>
      </c>
      <c r="F227" s="12"/>
      <c r="G227" s="1"/>
      <c r="H227" s="37">
        <f t="shared" si="57"/>
        <v>0</v>
      </c>
    </row>
    <row r="228" spans="1:9" ht="0.95" customHeight="1" x14ac:dyDescent="0.25">
      <c r="A228" s="6"/>
      <c r="B228" s="39"/>
      <c r="C228" s="40"/>
      <c r="D228" s="36"/>
      <c r="E228" s="41"/>
      <c r="F228" s="12"/>
      <c r="G228" s="38">
        <f t="shared" si="60"/>
        <v>0</v>
      </c>
      <c r="H228" s="37">
        <f t="shared" si="57"/>
        <v>0</v>
      </c>
    </row>
    <row r="229" spans="1:9" s="43" customFormat="1" x14ac:dyDescent="0.25">
      <c r="A229" s="27" t="s">
        <v>311</v>
      </c>
      <c r="B229" s="28" t="s">
        <v>312</v>
      </c>
      <c r="C229" s="29"/>
      <c r="D229" s="3"/>
      <c r="E229" s="30">
        <f>SUM(E230)</f>
        <v>5995</v>
      </c>
      <c r="F229" s="42"/>
      <c r="G229" s="4"/>
      <c r="H229" s="30">
        <f t="shared" ref="H229" si="67">SUM(H230)</f>
        <v>0</v>
      </c>
    </row>
    <row r="230" spans="1:9" x14ac:dyDescent="0.25">
      <c r="A230" s="33" t="s">
        <v>313</v>
      </c>
      <c r="B230" s="34" t="s">
        <v>312</v>
      </c>
      <c r="C230" s="35">
        <v>1</v>
      </c>
      <c r="D230" s="36">
        <v>5995</v>
      </c>
      <c r="E230" s="37">
        <f>ROUND(C230*D230,2)</f>
        <v>5995</v>
      </c>
      <c r="F230" s="12"/>
      <c r="G230" s="1"/>
      <c r="H230" s="37">
        <f t="shared" si="57"/>
        <v>0</v>
      </c>
    </row>
    <row r="231" spans="1:9" ht="0.95" customHeight="1" x14ac:dyDescent="0.25">
      <c r="A231" s="6"/>
      <c r="B231" s="39"/>
      <c r="C231" s="40"/>
      <c r="D231" s="36"/>
      <c r="E231" s="41"/>
      <c r="F231" s="12"/>
      <c r="G231" s="38">
        <f t="shared" si="60"/>
        <v>0</v>
      </c>
      <c r="H231" s="37">
        <f t="shared" si="57"/>
        <v>0</v>
      </c>
    </row>
    <row r="232" spans="1:9" s="43" customFormat="1" x14ac:dyDescent="0.25">
      <c r="A232" s="27" t="s">
        <v>314</v>
      </c>
      <c r="B232" s="28" t="s">
        <v>315</v>
      </c>
      <c r="C232" s="29"/>
      <c r="D232" s="3"/>
      <c r="E232" s="30">
        <f>SUM(E233:E234)</f>
        <v>1590</v>
      </c>
      <c r="F232" s="42"/>
      <c r="G232" s="4"/>
      <c r="H232" s="30">
        <f t="shared" ref="H232" si="68">SUM(H233:H234)</f>
        <v>0</v>
      </c>
    </row>
    <row r="233" spans="1:9" x14ac:dyDescent="0.25">
      <c r="A233" s="33" t="s">
        <v>316</v>
      </c>
      <c r="B233" s="34" t="s">
        <v>315</v>
      </c>
      <c r="C233" s="35">
        <v>1</v>
      </c>
      <c r="D233" s="36">
        <v>1195</v>
      </c>
      <c r="E233" s="37">
        <f>ROUND(C233*D233,2)</f>
        <v>1195</v>
      </c>
      <c r="F233" s="12"/>
      <c r="G233" s="1"/>
      <c r="H233" s="37">
        <f t="shared" si="57"/>
        <v>0</v>
      </c>
    </row>
    <row r="234" spans="1:9" x14ac:dyDescent="0.25">
      <c r="A234" s="33" t="s">
        <v>317</v>
      </c>
      <c r="B234" s="34" t="s">
        <v>318</v>
      </c>
      <c r="C234" s="35">
        <v>1</v>
      </c>
      <c r="D234" s="36">
        <v>395</v>
      </c>
      <c r="E234" s="37">
        <f>ROUND(C234*D234,2)</f>
        <v>395</v>
      </c>
      <c r="F234" s="12"/>
      <c r="G234" s="1"/>
      <c r="H234" s="37">
        <f t="shared" si="57"/>
        <v>0</v>
      </c>
    </row>
    <row r="235" spans="1:9" ht="0.95" customHeight="1" x14ac:dyDescent="0.25">
      <c r="A235" s="6"/>
      <c r="B235" s="39"/>
      <c r="C235" s="40"/>
      <c r="D235" s="36"/>
      <c r="E235" s="41"/>
      <c r="F235" s="12"/>
      <c r="G235" s="38">
        <f t="shared" si="60"/>
        <v>0</v>
      </c>
      <c r="H235" s="37">
        <f t="shared" si="57"/>
        <v>0</v>
      </c>
    </row>
    <row r="236" spans="1:9" s="43" customFormat="1" x14ac:dyDescent="0.25">
      <c r="A236" s="27" t="s">
        <v>319</v>
      </c>
      <c r="B236" s="28" t="s">
        <v>320</v>
      </c>
      <c r="C236" s="29"/>
      <c r="D236" s="3"/>
      <c r="E236" s="30">
        <f>SUM(E237:E238)</f>
        <v>425</v>
      </c>
      <c r="F236" s="42"/>
      <c r="G236" s="4"/>
      <c r="H236" s="30">
        <f t="shared" ref="H236" si="69">SUM(H237:H238)</f>
        <v>0</v>
      </c>
    </row>
    <row r="237" spans="1:9" x14ac:dyDescent="0.25">
      <c r="A237" s="33" t="s">
        <v>321</v>
      </c>
      <c r="B237" s="34" t="s">
        <v>320</v>
      </c>
      <c r="C237" s="35">
        <v>1</v>
      </c>
      <c r="D237" s="36">
        <v>275</v>
      </c>
      <c r="E237" s="37">
        <f>ROUND(C237*D237,2)</f>
        <v>275</v>
      </c>
      <c r="F237" s="12"/>
      <c r="G237" s="1"/>
      <c r="H237" s="37">
        <f t="shared" si="57"/>
        <v>0</v>
      </c>
    </row>
    <row r="238" spans="1:9" x14ac:dyDescent="0.25">
      <c r="A238" s="33" t="s">
        <v>322</v>
      </c>
      <c r="B238" s="34" t="s">
        <v>323</v>
      </c>
      <c r="C238" s="35">
        <v>1</v>
      </c>
      <c r="D238" s="36">
        <v>150</v>
      </c>
      <c r="E238" s="37">
        <f>ROUND(C238*D238,2)</f>
        <v>150</v>
      </c>
      <c r="F238" s="12"/>
      <c r="G238" s="1"/>
      <c r="H238" s="37">
        <f t="shared" si="57"/>
        <v>0</v>
      </c>
    </row>
    <row r="239" spans="1:9" s="26" customFormat="1" x14ac:dyDescent="0.25">
      <c r="A239" s="19" t="s">
        <v>324</v>
      </c>
      <c r="B239" s="20" t="s">
        <v>325</v>
      </c>
      <c r="C239" s="21"/>
      <c r="D239" s="22"/>
      <c r="E239" s="23">
        <f>SUM(E240:E242)</f>
        <v>3944</v>
      </c>
      <c r="F239" s="46"/>
      <c r="G239" s="47"/>
      <c r="H239" s="23">
        <f t="shared" ref="H239" si="70">SUM(H240:H242)</f>
        <v>0</v>
      </c>
      <c r="I239" s="48"/>
    </row>
    <row r="240" spans="1:9" x14ac:dyDescent="0.25">
      <c r="A240" s="33" t="s">
        <v>326</v>
      </c>
      <c r="B240" s="34" t="s">
        <v>327</v>
      </c>
      <c r="C240" s="35">
        <v>1</v>
      </c>
      <c r="D240" s="36">
        <v>2095</v>
      </c>
      <c r="E240" s="37">
        <f>ROUND(C240*D240,2)</f>
        <v>2095</v>
      </c>
      <c r="F240" s="12"/>
      <c r="G240" s="1"/>
      <c r="H240" s="37">
        <f t="shared" si="57"/>
        <v>0</v>
      </c>
    </row>
    <row r="241" spans="1:9" x14ac:dyDescent="0.25">
      <c r="A241" s="33" t="s">
        <v>328</v>
      </c>
      <c r="B241" s="34" t="s">
        <v>329</v>
      </c>
      <c r="C241" s="35">
        <v>1</v>
      </c>
      <c r="D241" s="36">
        <v>1199</v>
      </c>
      <c r="E241" s="37">
        <f>ROUND(C241*D241,2)</f>
        <v>1199</v>
      </c>
      <c r="F241" s="12"/>
      <c r="G241" s="1"/>
      <c r="H241" s="37">
        <f t="shared" si="57"/>
        <v>0</v>
      </c>
    </row>
    <row r="242" spans="1:9" x14ac:dyDescent="0.25">
      <c r="A242" s="33" t="s">
        <v>330</v>
      </c>
      <c r="B242" s="34" t="s">
        <v>331</v>
      </c>
      <c r="C242" s="35">
        <v>1</v>
      </c>
      <c r="D242" s="36">
        <v>650</v>
      </c>
      <c r="E242" s="37">
        <f>ROUND(C242*D242,2)</f>
        <v>650</v>
      </c>
      <c r="F242" s="12"/>
      <c r="G242" s="1"/>
      <c r="H242" s="37">
        <f t="shared" si="57"/>
        <v>0</v>
      </c>
    </row>
    <row r="243" spans="1:9" ht="0.95" customHeight="1" x14ac:dyDescent="0.25">
      <c r="A243" s="6"/>
      <c r="B243" s="39"/>
      <c r="C243" s="40"/>
      <c r="D243" s="36"/>
      <c r="E243" s="41"/>
      <c r="F243" s="12"/>
      <c r="G243" s="38">
        <f t="shared" si="60"/>
        <v>0</v>
      </c>
      <c r="H243" s="37">
        <f t="shared" si="57"/>
        <v>0</v>
      </c>
    </row>
    <row r="244" spans="1:9" s="26" customFormat="1" x14ac:dyDescent="0.25">
      <c r="A244" s="19" t="s">
        <v>332</v>
      </c>
      <c r="B244" s="20" t="s">
        <v>333</v>
      </c>
      <c r="C244" s="21"/>
      <c r="D244" s="22"/>
      <c r="E244" s="23">
        <f>E245+E250+E254+E258+E262+E266+E270+E274+E278+E282+E286+E290+E294+E298+E302+E305+E309+E313+E317</f>
        <v>1186071</v>
      </c>
      <c r="F244" s="46"/>
      <c r="G244" s="47"/>
      <c r="H244" s="23">
        <f>H245+H250+H254+H258+H262+H266+H270+H274+H278+H282+H286+H290+H294+H298+H302+H305+H309+H313+H317</f>
        <v>0</v>
      </c>
    </row>
    <row r="245" spans="1:9" s="43" customFormat="1" x14ac:dyDescent="0.25">
      <c r="A245" s="27" t="s">
        <v>334</v>
      </c>
      <c r="B245" s="28" t="s">
        <v>212</v>
      </c>
      <c r="C245" s="29"/>
      <c r="D245" s="3"/>
      <c r="E245" s="30">
        <f>SUM(E246:E248)</f>
        <v>952180</v>
      </c>
      <c r="F245" s="42"/>
      <c r="G245" s="4"/>
      <c r="H245" s="30">
        <f t="shared" ref="H245" si="71">SUM(H246:H248)</f>
        <v>0</v>
      </c>
    </row>
    <row r="246" spans="1:9" x14ac:dyDescent="0.25">
      <c r="A246" s="33" t="s">
        <v>335</v>
      </c>
      <c r="B246" s="34" t="s">
        <v>336</v>
      </c>
      <c r="C246" s="35">
        <v>1</v>
      </c>
      <c r="D246" s="36">
        <v>1985</v>
      </c>
      <c r="E246" s="37">
        <f>ROUND(C246*D246,2)</f>
        <v>1985</v>
      </c>
      <c r="F246" s="12"/>
      <c r="G246" s="1"/>
      <c r="H246" s="37">
        <f t="shared" si="57"/>
        <v>0</v>
      </c>
    </row>
    <row r="247" spans="1:9" x14ac:dyDescent="0.25">
      <c r="A247" s="33" t="s">
        <v>337</v>
      </c>
      <c r="B247" s="34" t="s">
        <v>338</v>
      </c>
      <c r="C247" s="35">
        <v>1</v>
      </c>
      <c r="D247" s="36">
        <v>2695</v>
      </c>
      <c r="E247" s="37">
        <f>ROUND(C247*D247,2)</f>
        <v>2695</v>
      </c>
      <c r="F247" s="12"/>
      <c r="G247" s="1"/>
      <c r="H247" s="37">
        <f t="shared" si="57"/>
        <v>0</v>
      </c>
    </row>
    <row r="248" spans="1:9" x14ac:dyDescent="0.25">
      <c r="A248" s="33" t="s">
        <v>339</v>
      </c>
      <c r="B248" s="34" t="s">
        <v>340</v>
      </c>
      <c r="C248" s="35">
        <v>1</v>
      </c>
      <c r="D248" s="36">
        <v>947500</v>
      </c>
      <c r="E248" s="37">
        <f>ROUND(C248*D248,2)</f>
        <v>947500</v>
      </c>
      <c r="F248" s="12"/>
      <c r="G248" s="1"/>
      <c r="H248" s="37">
        <f t="shared" si="57"/>
        <v>0</v>
      </c>
      <c r="I248" s="49"/>
    </row>
    <row r="249" spans="1:9" ht="0.95" customHeight="1" x14ac:dyDescent="0.25">
      <c r="A249" s="6"/>
      <c r="B249" s="39"/>
      <c r="C249" s="40"/>
      <c r="D249" s="36"/>
      <c r="E249" s="41"/>
      <c r="F249" s="12"/>
      <c r="G249" s="38">
        <f t="shared" si="60"/>
        <v>0</v>
      </c>
      <c r="H249" s="37">
        <f t="shared" si="57"/>
        <v>0</v>
      </c>
    </row>
    <row r="250" spans="1:9" s="43" customFormat="1" x14ac:dyDescent="0.25">
      <c r="A250" s="27" t="s">
        <v>341</v>
      </c>
      <c r="B250" s="28" t="s">
        <v>218</v>
      </c>
      <c r="C250" s="29"/>
      <c r="D250" s="3"/>
      <c r="E250" s="30">
        <f>SUM(E251:E252)</f>
        <v>38174</v>
      </c>
      <c r="F250" s="42"/>
      <c r="G250" s="4"/>
      <c r="H250" s="30">
        <f t="shared" ref="H250" si="72">SUM(H251:H252)</f>
        <v>0</v>
      </c>
    </row>
    <row r="251" spans="1:9" x14ac:dyDescent="0.25">
      <c r="A251" s="33" t="s">
        <v>342</v>
      </c>
      <c r="B251" s="34" t="s">
        <v>220</v>
      </c>
      <c r="C251" s="35">
        <v>1</v>
      </c>
      <c r="D251" s="36">
        <v>35999</v>
      </c>
      <c r="E251" s="37">
        <f>ROUND(C251*D251,2)</f>
        <v>35999</v>
      </c>
      <c r="F251" s="12"/>
      <c r="G251" s="1"/>
      <c r="H251" s="37">
        <f t="shared" si="57"/>
        <v>0</v>
      </c>
    </row>
    <row r="252" spans="1:9" x14ac:dyDescent="0.25">
      <c r="A252" s="33" t="s">
        <v>343</v>
      </c>
      <c r="B252" s="34" t="s">
        <v>222</v>
      </c>
      <c r="C252" s="35">
        <v>1</v>
      </c>
      <c r="D252" s="36">
        <v>2175</v>
      </c>
      <c r="E252" s="37">
        <f>ROUND(C252*D252,2)</f>
        <v>2175</v>
      </c>
      <c r="F252" s="12"/>
      <c r="G252" s="1"/>
      <c r="H252" s="37">
        <f t="shared" si="57"/>
        <v>0</v>
      </c>
    </row>
    <row r="253" spans="1:9" ht="0.95" customHeight="1" x14ac:dyDescent="0.25">
      <c r="A253" s="6"/>
      <c r="B253" s="39"/>
      <c r="C253" s="40"/>
      <c r="D253" s="36"/>
      <c r="E253" s="41"/>
      <c r="F253" s="12"/>
      <c r="G253" s="38">
        <f t="shared" si="60"/>
        <v>0</v>
      </c>
      <c r="H253" s="37">
        <f t="shared" si="57"/>
        <v>0</v>
      </c>
    </row>
    <row r="254" spans="1:9" s="43" customFormat="1" x14ac:dyDescent="0.25">
      <c r="A254" s="27" t="s">
        <v>344</v>
      </c>
      <c r="B254" s="28" t="s">
        <v>224</v>
      </c>
      <c r="C254" s="29"/>
      <c r="D254" s="3"/>
      <c r="E254" s="30">
        <f>SUM(E255:E256)</f>
        <v>2145</v>
      </c>
      <c r="F254" s="42"/>
      <c r="G254" s="4"/>
      <c r="H254" s="30">
        <f t="shared" ref="H254" si="73">SUM(H255:H256)</f>
        <v>0</v>
      </c>
    </row>
    <row r="255" spans="1:9" x14ac:dyDescent="0.25">
      <c r="A255" s="33" t="s">
        <v>345</v>
      </c>
      <c r="B255" s="34" t="s">
        <v>226</v>
      </c>
      <c r="C255" s="35">
        <v>1</v>
      </c>
      <c r="D255" s="36">
        <v>1195</v>
      </c>
      <c r="E255" s="37">
        <f>ROUND(C255*D255,2)</f>
        <v>1195</v>
      </c>
      <c r="F255" s="12"/>
      <c r="G255" s="1"/>
      <c r="H255" s="37">
        <f t="shared" si="57"/>
        <v>0</v>
      </c>
    </row>
    <row r="256" spans="1:9" x14ac:dyDescent="0.25">
      <c r="A256" s="33" t="s">
        <v>346</v>
      </c>
      <c r="B256" s="34" t="s">
        <v>228</v>
      </c>
      <c r="C256" s="35">
        <v>1</v>
      </c>
      <c r="D256" s="36">
        <v>950</v>
      </c>
      <c r="E256" s="37">
        <f>ROUND(C256*D256,2)</f>
        <v>950</v>
      </c>
      <c r="F256" s="12"/>
      <c r="G256" s="1"/>
      <c r="H256" s="37">
        <f t="shared" si="57"/>
        <v>0</v>
      </c>
    </row>
    <row r="257" spans="1:8" ht="0.95" customHeight="1" x14ac:dyDescent="0.25">
      <c r="A257" s="6"/>
      <c r="B257" s="39"/>
      <c r="C257" s="40"/>
      <c r="D257" s="36"/>
      <c r="E257" s="41"/>
      <c r="F257" s="12"/>
      <c r="G257" s="38">
        <f t="shared" si="60"/>
        <v>0</v>
      </c>
      <c r="H257" s="37">
        <f t="shared" si="57"/>
        <v>0</v>
      </c>
    </row>
    <row r="258" spans="1:8" s="43" customFormat="1" x14ac:dyDescent="0.25">
      <c r="A258" s="27" t="s">
        <v>347</v>
      </c>
      <c r="B258" s="28" t="s">
        <v>230</v>
      </c>
      <c r="C258" s="29"/>
      <c r="D258" s="3"/>
      <c r="E258" s="30">
        <f>SUM(E259:E260)</f>
        <v>101890</v>
      </c>
      <c r="F258" s="42"/>
      <c r="G258" s="4"/>
      <c r="H258" s="30">
        <f t="shared" ref="H258" si="74">SUM(H259:H260)</f>
        <v>0</v>
      </c>
    </row>
    <row r="259" spans="1:8" x14ac:dyDescent="0.25">
      <c r="A259" s="33" t="s">
        <v>348</v>
      </c>
      <c r="B259" s="34" t="s">
        <v>232</v>
      </c>
      <c r="C259" s="35">
        <v>1</v>
      </c>
      <c r="D259" s="36">
        <v>99995</v>
      </c>
      <c r="E259" s="37">
        <f>ROUND(C259*D259,2)</f>
        <v>99995</v>
      </c>
      <c r="F259" s="12"/>
      <c r="G259" s="1"/>
      <c r="H259" s="37">
        <f t="shared" ref="H259:H320" si="75">ROUND(C259*G259,2)</f>
        <v>0</v>
      </c>
    </row>
    <row r="260" spans="1:8" x14ac:dyDescent="0.25">
      <c r="A260" s="33" t="s">
        <v>349</v>
      </c>
      <c r="B260" s="34" t="s">
        <v>234</v>
      </c>
      <c r="C260" s="35">
        <v>1</v>
      </c>
      <c r="D260" s="36">
        <v>1895</v>
      </c>
      <c r="E260" s="37">
        <f>ROUND(C260*D260,2)</f>
        <v>1895</v>
      </c>
      <c r="F260" s="12"/>
      <c r="G260" s="1"/>
      <c r="H260" s="37">
        <f t="shared" si="75"/>
        <v>0</v>
      </c>
    </row>
    <row r="261" spans="1:8" ht="0.95" customHeight="1" x14ac:dyDescent="0.25">
      <c r="A261" s="6"/>
      <c r="B261" s="39"/>
      <c r="C261" s="40"/>
      <c r="D261" s="36"/>
      <c r="E261" s="41"/>
      <c r="F261" s="12"/>
      <c r="G261" s="38">
        <f t="shared" si="60"/>
        <v>0</v>
      </c>
      <c r="H261" s="37">
        <f t="shared" si="75"/>
        <v>0</v>
      </c>
    </row>
    <row r="262" spans="1:8" s="43" customFormat="1" x14ac:dyDescent="0.25">
      <c r="A262" s="27" t="s">
        <v>350</v>
      </c>
      <c r="B262" s="28" t="s">
        <v>236</v>
      </c>
      <c r="C262" s="29"/>
      <c r="D262" s="3"/>
      <c r="E262" s="30">
        <f>SUM(E263:E264)</f>
        <v>4590</v>
      </c>
      <c r="F262" s="42"/>
      <c r="G262" s="4"/>
      <c r="H262" s="30">
        <f t="shared" ref="H262" si="76">SUM(H263:H264)</f>
        <v>0</v>
      </c>
    </row>
    <row r="263" spans="1:8" x14ac:dyDescent="0.25">
      <c r="A263" s="33" t="s">
        <v>351</v>
      </c>
      <c r="B263" s="34" t="s">
        <v>238</v>
      </c>
      <c r="C263" s="35">
        <v>1</v>
      </c>
      <c r="D263" s="36">
        <v>3395</v>
      </c>
      <c r="E263" s="37">
        <f>ROUND(C263*D263,2)</f>
        <v>3395</v>
      </c>
      <c r="F263" s="12"/>
      <c r="G263" s="1"/>
      <c r="H263" s="37">
        <f t="shared" si="75"/>
        <v>0</v>
      </c>
    </row>
    <row r="264" spans="1:8" x14ac:dyDescent="0.25">
      <c r="A264" s="33" t="s">
        <v>352</v>
      </c>
      <c r="B264" s="34" t="s">
        <v>240</v>
      </c>
      <c r="C264" s="35">
        <v>1</v>
      </c>
      <c r="D264" s="36">
        <v>1195</v>
      </c>
      <c r="E264" s="37">
        <f>ROUND(C264*D264,2)</f>
        <v>1195</v>
      </c>
      <c r="F264" s="12"/>
      <c r="G264" s="1"/>
      <c r="H264" s="37">
        <f t="shared" si="75"/>
        <v>0</v>
      </c>
    </row>
    <row r="265" spans="1:8" ht="0.95" customHeight="1" x14ac:dyDescent="0.25">
      <c r="A265" s="6"/>
      <c r="B265" s="39"/>
      <c r="C265" s="40"/>
      <c r="D265" s="36"/>
      <c r="E265" s="41"/>
      <c r="F265" s="12"/>
      <c r="G265" s="4">
        <f t="shared" si="60"/>
        <v>0</v>
      </c>
      <c r="H265" s="37">
        <f t="shared" si="75"/>
        <v>0</v>
      </c>
    </row>
    <row r="266" spans="1:8" s="43" customFormat="1" x14ac:dyDescent="0.25">
      <c r="A266" s="27" t="s">
        <v>353</v>
      </c>
      <c r="B266" s="28" t="s">
        <v>242</v>
      </c>
      <c r="C266" s="29"/>
      <c r="D266" s="3"/>
      <c r="E266" s="30">
        <f>SUM(E267:E268)</f>
        <v>2490</v>
      </c>
      <c r="F266" s="42"/>
      <c r="G266" s="4"/>
      <c r="H266" s="30">
        <f t="shared" ref="H266" si="77">SUM(H267:H268)</f>
        <v>0</v>
      </c>
    </row>
    <row r="267" spans="1:8" x14ac:dyDescent="0.25">
      <c r="A267" s="33" t="s">
        <v>354</v>
      </c>
      <c r="B267" s="34" t="s">
        <v>244</v>
      </c>
      <c r="C267" s="35">
        <v>1</v>
      </c>
      <c r="D267" s="36">
        <v>1395</v>
      </c>
      <c r="E267" s="37">
        <f>ROUND(C267*D267,2)</f>
        <v>1395</v>
      </c>
      <c r="F267" s="12"/>
      <c r="G267" s="1"/>
      <c r="H267" s="37">
        <f t="shared" si="75"/>
        <v>0</v>
      </c>
    </row>
    <row r="268" spans="1:8" x14ac:dyDescent="0.25">
      <c r="A268" s="33" t="s">
        <v>355</v>
      </c>
      <c r="B268" s="34" t="s">
        <v>246</v>
      </c>
      <c r="C268" s="35">
        <v>1</v>
      </c>
      <c r="D268" s="36">
        <v>1095</v>
      </c>
      <c r="E268" s="37">
        <f>ROUND(C268*D268,2)</f>
        <v>1095</v>
      </c>
      <c r="F268" s="12"/>
      <c r="G268" s="1"/>
      <c r="H268" s="37">
        <f t="shared" si="75"/>
        <v>0</v>
      </c>
    </row>
    <row r="269" spans="1:8" ht="0.95" customHeight="1" x14ac:dyDescent="0.25">
      <c r="A269" s="6"/>
      <c r="B269" s="39"/>
      <c r="C269" s="40"/>
      <c r="D269" s="36"/>
      <c r="E269" s="41"/>
      <c r="F269" s="12"/>
      <c r="G269" s="38">
        <f t="shared" ref="G267:G330" si="78">D269</f>
        <v>0</v>
      </c>
      <c r="H269" s="37">
        <f t="shared" si="75"/>
        <v>0</v>
      </c>
    </row>
    <row r="270" spans="1:8" s="43" customFormat="1" x14ac:dyDescent="0.25">
      <c r="A270" s="27" t="s">
        <v>356</v>
      </c>
      <c r="B270" s="28" t="s">
        <v>248</v>
      </c>
      <c r="C270" s="29"/>
      <c r="D270" s="3"/>
      <c r="E270" s="30">
        <f>SUM(E271:E272)</f>
        <v>1000</v>
      </c>
      <c r="F270" s="42"/>
      <c r="G270" s="4"/>
      <c r="H270" s="30">
        <f t="shared" ref="H270" si="79">SUM(H271:H272)</f>
        <v>0</v>
      </c>
    </row>
    <row r="271" spans="1:8" x14ac:dyDescent="0.25">
      <c r="A271" s="33" t="s">
        <v>357</v>
      </c>
      <c r="B271" s="34" t="s">
        <v>250</v>
      </c>
      <c r="C271" s="35">
        <v>1</v>
      </c>
      <c r="D271" s="36">
        <v>650</v>
      </c>
      <c r="E271" s="37">
        <f>ROUND(C271*D271,2)</f>
        <v>650</v>
      </c>
      <c r="F271" s="12"/>
      <c r="G271" s="1"/>
      <c r="H271" s="37">
        <f t="shared" si="75"/>
        <v>0</v>
      </c>
    </row>
    <row r="272" spans="1:8" x14ac:dyDescent="0.25">
      <c r="A272" s="33" t="s">
        <v>358</v>
      </c>
      <c r="B272" s="34" t="s">
        <v>252</v>
      </c>
      <c r="C272" s="35">
        <v>1</v>
      </c>
      <c r="D272" s="36">
        <v>350</v>
      </c>
      <c r="E272" s="37">
        <f>ROUND(C272*D272,2)</f>
        <v>350</v>
      </c>
      <c r="F272" s="12"/>
      <c r="G272" s="1"/>
      <c r="H272" s="37">
        <f t="shared" si="75"/>
        <v>0</v>
      </c>
    </row>
    <row r="273" spans="1:8" ht="0.95" customHeight="1" x14ac:dyDescent="0.25">
      <c r="A273" s="6"/>
      <c r="B273" s="39"/>
      <c r="C273" s="40"/>
      <c r="D273" s="36"/>
      <c r="E273" s="41"/>
      <c r="F273" s="12"/>
      <c r="G273" s="38">
        <f t="shared" si="78"/>
        <v>0</v>
      </c>
      <c r="H273" s="37">
        <f t="shared" si="75"/>
        <v>0</v>
      </c>
    </row>
    <row r="274" spans="1:8" s="43" customFormat="1" x14ac:dyDescent="0.25">
      <c r="A274" s="27" t="s">
        <v>359</v>
      </c>
      <c r="B274" s="28" t="s">
        <v>254</v>
      </c>
      <c r="C274" s="29"/>
      <c r="D274" s="3"/>
      <c r="E274" s="30">
        <f>SUM(E275:E276)</f>
        <v>1850</v>
      </c>
      <c r="F274" s="42"/>
      <c r="G274" s="4"/>
      <c r="H274" s="30">
        <f t="shared" ref="H274" si="80">SUM(H275:H276)</f>
        <v>0</v>
      </c>
    </row>
    <row r="275" spans="1:8" x14ac:dyDescent="0.25">
      <c r="A275" s="33" t="s">
        <v>360</v>
      </c>
      <c r="B275" s="34" t="s">
        <v>256</v>
      </c>
      <c r="C275" s="35">
        <v>1</v>
      </c>
      <c r="D275" s="36">
        <v>1075</v>
      </c>
      <c r="E275" s="37">
        <f>ROUND(C275*D275,2)</f>
        <v>1075</v>
      </c>
      <c r="F275" s="12"/>
      <c r="G275" s="1"/>
      <c r="H275" s="37">
        <f t="shared" si="75"/>
        <v>0</v>
      </c>
    </row>
    <row r="276" spans="1:8" x14ac:dyDescent="0.25">
      <c r="A276" s="33" t="s">
        <v>361</v>
      </c>
      <c r="B276" s="34" t="s">
        <v>258</v>
      </c>
      <c r="C276" s="35">
        <v>1</v>
      </c>
      <c r="D276" s="36">
        <v>775</v>
      </c>
      <c r="E276" s="37">
        <f>ROUND(C276*D276,2)</f>
        <v>775</v>
      </c>
      <c r="F276" s="12"/>
      <c r="G276" s="1"/>
      <c r="H276" s="37">
        <f t="shared" si="75"/>
        <v>0</v>
      </c>
    </row>
    <row r="277" spans="1:8" ht="0.95" customHeight="1" x14ac:dyDescent="0.25">
      <c r="A277" s="6"/>
      <c r="B277" s="39"/>
      <c r="C277" s="40"/>
      <c r="D277" s="36"/>
      <c r="E277" s="41"/>
      <c r="F277" s="12"/>
      <c r="G277" s="38">
        <f t="shared" si="78"/>
        <v>0</v>
      </c>
      <c r="H277" s="37">
        <f t="shared" si="75"/>
        <v>0</v>
      </c>
    </row>
    <row r="278" spans="1:8" s="43" customFormat="1" x14ac:dyDescent="0.25">
      <c r="A278" s="27" t="s">
        <v>362</v>
      </c>
      <c r="B278" s="28" t="s">
        <v>260</v>
      </c>
      <c r="C278" s="29"/>
      <c r="D278" s="3"/>
      <c r="E278" s="30">
        <f>SUM(E279:E280)</f>
        <v>28440</v>
      </c>
      <c r="F278" s="42"/>
      <c r="G278" s="4"/>
      <c r="H278" s="30">
        <f t="shared" ref="H278" si="81">SUM(H279:H280)</f>
        <v>0</v>
      </c>
    </row>
    <row r="279" spans="1:8" x14ac:dyDescent="0.25">
      <c r="A279" s="33" t="s">
        <v>363</v>
      </c>
      <c r="B279" s="34" t="s">
        <v>262</v>
      </c>
      <c r="C279" s="35">
        <v>1</v>
      </c>
      <c r="D279" s="36">
        <v>22450</v>
      </c>
      <c r="E279" s="37">
        <f>ROUND(C279*D279,2)</f>
        <v>22450</v>
      </c>
      <c r="F279" s="12"/>
      <c r="G279" s="1"/>
      <c r="H279" s="37">
        <f t="shared" si="75"/>
        <v>0</v>
      </c>
    </row>
    <row r="280" spans="1:8" x14ac:dyDescent="0.25">
      <c r="A280" s="33" t="s">
        <v>364</v>
      </c>
      <c r="B280" s="34" t="s">
        <v>264</v>
      </c>
      <c r="C280" s="35">
        <v>1</v>
      </c>
      <c r="D280" s="36">
        <v>5990</v>
      </c>
      <c r="E280" s="37">
        <f>ROUND(C280*D280,2)</f>
        <v>5990</v>
      </c>
      <c r="F280" s="12"/>
      <c r="G280" s="1"/>
      <c r="H280" s="37">
        <f t="shared" si="75"/>
        <v>0</v>
      </c>
    </row>
    <row r="281" spans="1:8" ht="0.95" customHeight="1" x14ac:dyDescent="0.25">
      <c r="A281" s="6"/>
      <c r="B281" s="39"/>
      <c r="C281" s="40"/>
      <c r="D281" s="36"/>
      <c r="E281" s="41"/>
      <c r="F281" s="12"/>
      <c r="G281" s="38">
        <f t="shared" si="78"/>
        <v>0</v>
      </c>
      <c r="H281" s="37">
        <f t="shared" si="75"/>
        <v>0</v>
      </c>
    </row>
    <row r="282" spans="1:8" s="43" customFormat="1" x14ac:dyDescent="0.25">
      <c r="A282" s="27" t="s">
        <v>365</v>
      </c>
      <c r="B282" s="28" t="s">
        <v>266</v>
      </c>
      <c r="C282" s="29"/>
      <c r="D282" s="3"/>
      <c r="E282" s="30">
        <f>SUM(E283:E284)</f>
        <v>9290</v>
      </c>
      <c r="F282" s="42"/>
      <c r="G282" s="4"/>
      <c r="H282" s="30">
        <f t="shared" ref="H282" si="82">SUM(H283:H284)</f>
        <v>0</v>
      </c>
    </row>
    <row r="283" spans="1:8" x14ac:dyDescent="0.25">
      <c r="A283" s="33" t="s">
        <v>366</v>
      </c>
      <c r="B283" s="34" t="s">
        <v>268</v>
      </c>
      <c r="C283" s="35">
        <v>1</v>
      </c>
      <c r="D283" s="36">
        <v>6795</v>
      </c>
      <c r="E283" s="37">
        <f>ROUND(C283*D283,2)</f>
        <v>6795</v>
      </c>
      <c r="F283" s="12"/>
      <c r="G283" s="1"/>
      <c r="H283" s="37">
        <f t="shared" si="75"/>
        <v>0</v>
      </c>
    </row>
    <row r="284" spans="1:8" x14ac:dyDescent="0.25">
      <c r="A284" s="33" t="s">
        <v>367</v>
      </c>
      <c r="B284" s="34" t="s">
        <v>270</v>
      </c>
      <c r="C284" s="35">
        <v>1</v>
      </c>
      <c r="D284" s="36">
        <v>2495</v>
      </c>
      <c r="E284" s="37">
        <f>ROUND(C284*D284,2)</f>
        <v>2495</v>
      </c>
      <c r="F284" s="12"/>
      <c r="G284" s="1"/>
      <c r="H284" s="37">
        <f t="shared" si="75"/>
        <v>0</v>
      </c>
    </row>
    <row r="285" spans="1:8" ht="0.95" customHeight="1" x14ac:dyDescent="0.25">
      <c r="A285" s="6"/>
      <c r="B285" s="39"/>
      <c r="C285" s="40"/>
      <c r="D285" s="36"/>
      <c r="E285" s="41"/>
      <c r="F285" s="12"/>
      <c r="G285" s="38">
        <f t="shared" si="78"/>
        <v>0</v>
      </c>
      <c r="H285" s="37">
        <f t="shared" si="75"/>
        <v>0</v>
      </c>
    </row>
    <row r="286" spans="1:8" s="43" customFormat="1" x14ac:dyDescent="0.25">
      <c r="A286" s="27" t="s">
        <v>368</v>
      </c>
      <c r="B286" s="28" t="s">
        <v>272</v>
      </c>
      <c r="C286" s="29"/>
      <c r="D286" s="3"/>
      <c r="E286" s="30">
        <f>SUM(E287:E288)</f>
        <v>8494</v>
      </c>
      <c r="F286" s="42"/>
      <c r="G286" s="4"/>
      <c r="H286" s="30">
        <f t="shared" ref="H286" si="83">SUM(H287:H288)</f>
        <v>0</v>
      </c>
    </row>
    <row r="287" spans="1:8" x14ac:dyDescent="0.25">
      <c r="A287" s="33" t="s">
        <v>369</v>
      </c>
      <c r="B287" s="34" t="s">
        <v>274</v>
      </c>
      <c r="C287" s="35">
        <v>1</v>
      </c>
      <c r="D287" s="36">
        <v>7499</v>
      </c>
      <c r="E287" s="37">
        <f>ROUND(C287*D287,2)</f>
        <v>7499</v>
      </c>
      <c r="F287" s="12"/>
      <c r="G287" s="1"/>
      <c r="H287" s="37">
        <f t="shared" si="75"/>
        <v>0</v>
      </c>
    </row>
    <row r="288" spans="1:8" x14ac:dyDescent="0.25">
      <c r="A288" s="33" t="s">
        <v>370</v>
      </c>
      <c r="B288" s="34" t="s">
        <v>276</v>
      </c>
      <c r="C288" s="35">
        <v>1</v>
      </c>
      <c r="D288" s="36">
        <v>995</v>
      </c>
      <c r="E288" s="37">
        <f>ROUND(C288*D288,2)</f>
        <v>995</v>
      </c>
      <c r="F288" s="12"/>
      <c r="G288" s="1"/>
      <c r="H288" s="37">
        <f t="shared" si="75"/>
        <v>0</v>
      </c>
    </row>
    <row r="289" spans="1:8" ht="0.95" customHeight="1" x14ac:dyDescent="0.25">
      <c r="A289" s="6"/>
      <c r="B289" s="39"/>
      <c r="C289" s="40"/>
      <c r="D289" s="36"/>
      <c r="E289" s="41"/>
      <c r="F289" s="12"/>
      <c r="G289" s="38">
        <f t="shared" si="78"/>
        <v>0</v>
      </c>
      <c r="H289" s="37">
        <f t="shared" si="75"/>
        <v>0</v>
      </c>
    </row>
    <row r="290" spans="1:8" s="43" customFormat="1" x14ac:dyDescent="0.25">
      <c r="A290" s="27" t="s">
        <v>371</v>
      </c>
      <c r="B290" s="28" t="s">
        <v>278</v>
      </c>
      <c r="C290" s="29"/>
      <c r="D290" s="3"/>
      <c r="E290" s="30">
        <f>SUM(E291:E292)</f>
        <v>890</v>
      </c>
      <c r="F290" s="42"/>
      <c r="G290" s="4"/>
      <c r="H290" s="30">
        <f t="shared" ref="H290" si="84">SUM(H291:H292)</f>
        <v>0</v>
      </c>
    </row>
    <row r="291" spans="1:8" x14ac:dyDescent="0.25">
      <c r="A291" s="33" t="s">
        <v>372</v>
      </c>
      <c r="B291" s="34" t="s">
        <v>280</v>
      </c>
      <c r="C291" s="35">
        <v>1</v>
      </c>
      <c r="D291" s="36">
        <v>695</v>
      </c>
      <c r="E291" s="37">
        <f>ROUND(C291*D291,2)</f>
        <v>695</v>
      </c>
      <c r="F291" s="12"/>
      <c r="G291" s="1"/>
      <c r="H291" s="37">
        <f t="shared" si="75"/>
        <v>0</v>
      </c>
    </row>
    <row r="292" spans="1:8" x14ac:dyDescent="0.25">
      <c r="A292" s="33" t="s">
        <v>373</v>
      </c>
      <c r="B292" s="34" t="s">
        <v>282</v>
      </c>
      <c r="C292" s="35">
        <v>1</v>
      </c>
      <c r="D292" s="36">
        <v>195</v>
      </c>
      <c r="E292" s="37">
        <f>ROUND(C292*D292,2)</f>
        <v>195</v>
      </c>
      <c r="F292" s="12"/>
      <c r="G292" s="1"/>
      <c r="H292" s="37">
        <f t="shared" si="75"/>
        <v>0</v>
      </c>
    </row>
    <row r="293" spans="1:8" ht="0.95" customHeight="1" x14ac:dyDescent="0.25">
      <c r="A293" s="6"/>
      <c r="B293" s="39"/>
      <c r="C293" s="40"/>
      <c r="D293" s="36"/>
      <c r="E293" s="41"/>
      <c r="F293" s="12"/>
      <c r="G293" s="38">
        <f t="shared" si="78"/>
        <v>0</v>
      </c>
      <c r="H293" s="37">
        <f t="shared" si="75"/>
        <v>0</v>
      </c>
    </row>
    <row r="294" spans="1:8" s="43" customFormat="1" x14ac:dyDescent="0.25">
      <c r="A294" s="27" t="s">
        <v>374</v>
      </c>
      <c r="B294" s="28" t="s">
        <v>284</v>
      </c>
      <c r="C294" s="29"/>
      <c r="D294" s="3"/>
      <c r="E294" s="30">
        <f>SUM(E295:E296)</f>
        <v>890</v>
      </c>
      <c r="F294" s="42"/>
      <c r="G294" s="4"/>
      <c r="H294" s="30">
        <f t="shared" ref="H294" si="85">SUM(H295:H296)</f>
        <v>0</v>
      </c>
    </row>
    <row r="295" spans="1:8" x14ac:dyDescent="0.25">
      <c r="A295" s="33" t="s">
        <v>375</v>
      </c>
      <c r="B295" s="34" t="s">
        <v>286</v>
      </c>
      <c r="C295" s="35">
        <v>1</v>
      </c>
      <c r="D295" s="36">
        <v>695</v>
      </c>
      <c r="E295" s="37">
        <f>ROUND(C295*D295,2)</f>
        <v>695</v>
      </c>
      <c r="F295" s="12"/>
      <c r="G295" s="1"/>
      <c r="H295" s="37">
        <f t="shared" si="75"/>
        <v>0</v>
      </c>
    </row>
    <row r="296" spans="1:8" x14ac:dyDescent="0.25">
      <c r="A296" s="33" t="s">
        <v>376</v>
      </c>
      <c r="B296" s="34" t="s">
        <v>288</v>
      </c>
      <c r="C296" s="35">
        <v>1</v>
      </c>
      <c r="D296" s="36">
        <v>195</v>
      </c>
      <c r="E296" s="37">
        <f>ROUND(C296*D296,2)</f>
        <v>195</v>
      </c>
      <c r="F296" s="12"/>
      <c r="G296" s="1"/>
      <c r="H296" s="37">
        <f t="shared" si="75"/>
        <v>0</v>
      </c>
    </row>
    <row r="297" spans="1:8" ht="0.95" customHeight="1" x14ac:dyDescent="0.25">
      <c r="A297" s="6"/>
      <c r="B297" s="39"/>
      <c r="C297" s="40"/>
      <c r="D297" s="36"/>
      <c r="E297" s="41"/>
      <c r="F297" s="12"/>
      <c r="G297" s="38">
        <f t="shared" si="78"/>
        <v>0</v>
      </c>
      <c r="H297" s="37">
        <f t="shared" si="75"/>
        <v>0</v>
      </c>
    </row>
    <row r="298" spans="1:8" s="43" customFormat="1" x14ac:dyDescent="0.25">
      <c r="A298" s="27" t="s">
        <v>377</v>
      </c>
      <c r="B298" s="28" t="s">
        <v>290</v>
      </c>
      <c r="C298" s="29"/>
      <c r="D298" s="3"/>
      <c r="E298" s="30">
        <f>SUM(E299:E300)</f>
        <v>890</v>
      </c>
      <c r="F298" s="42"/>
      <c r="G298" s="4"/>
      <c r="H298" s="30">
        <f t="shared" ref="H298" si="86">SUM(H299:H300)</f>
        <v>0</v>
      </c>
    </row>
    <row r="299" spans="1:8" x14ac:dyDescent="0.25">
      <c r="A299" s="33" t="s">
        <v>378</v>
      </c>
      <c r="B299" s="34" t="s">
        <v>292</v>
      </c>
      <c r="C299" s="35">
        <v>1</v>
      </c>
      <c r="D299" s="36">
        <v>695</v>
      </c>
      <c r="E299" s="37">
        <f>ROUND(C299*D299,2)</f>
        <v>695</v>
      </c>
      <c r="F299" s="12"/>
      <c r="G299" s="1"/>
      <c r="H299" s="37">
        <f t="shared" si="75"/>
        <v>0</v>
      </c>
    </row>
    <row r="300" spans="1:8" x14ac:dyDescent="0.25">
      <c r="A300" s="33" t="s">
        <v>379</v>
      </c>
      <c r="B300" s="34" t="s">
        <v>294</v>
      </c>
      <c r="C300" s="35">
        <v>1</v>
      </c>
      <c r="D300" s="36">
        <v>195</v>
      </c>
      <c r="E300" s="37">
        <f>ROUND(C300*D300,2)</f>
        <v>195</v>
      </c>
      <c r="F300" s="12"/>
      <c r="G300" s="1"/>
      <c r="H300" s="37">
        <f t="shared" si="75"/>
        <v>0</v>
      </c>
    </row>
    <row r="301" spans="1:8" ht="0.95" customHeight="1" x14ac:dyDescent="0.25">
      <c r="A301" s="6"/>
      <c r="B301" s="39"/>
      <c r="C301" s="40"/>
      <c r="D301" s="36"/>
      <c r="E301" s="41"/>
      <c r="F301" s="12"/>
      <c r="G301" s="38">
        <f t="shared" si="78"/>
        <v>0</v>
      </c>
      <c r="H301" s="37">
        <f t="shared" si="75"/>
        <v>0</v>
      </c>
    </row>
    <row r="302" spans="1:8" s="43" customFormat="1" x14ac:dyDescent="0.25">
      <c r="A302" s="27" t="s">
        <v>380</v>
      </c>
      <c r="B302" s="28" t="s">
        <v>381</v>
      </c>
      <c r="C302" s="29"/>
      <c r="D302" s="3"/>
      <c r="E302" s="30">
        <f>SUM(E303:E304)</f>
        <v>4899</v>
      </c>
      <c r="F302" s="42"/>
      <c r="G302" s="4"/>
      <c r="H302" s="30">
        <f t="shared" ref="H302" si="87">SUM(H303:H304)</f>
        <v>0</v>
      </c>
    </row>
    <row r="303" spans="1:8" x14ac:dyDescent="0.25">
      <c r="A303" s="33" t="s">
        <v>382</v>
      </c>
      <c r="B303" s="34" t="s">
        <v>381</v>
      </c>
      <c r="C303" s="35">
        <v>1</v>
      </c>
      <c r="D303" s="36">
        <v>4299</v>
      </c>
      <c r="E303" s="37">
        <f>ROUND(C303*D303,2)</f>
        <v>4299</v>
      </c>
      <c r="F303" s="12"/>
      <c r="G303" s="1"/>
      <c r="H303" s="37">
        <f t="shared" si="75"/>
        <v>0</v>
      </c>
    </row>
    <row r="304" spans="1:8" x14ac:dyDescent="0.25">
      <c r="A304" s="33" t="s">
        <v>383</v>
      </c>
      <c r="B304" s="34" t="s">
        <v>384</v>
      </c>
      <c r="C304" s="35">
        <v>1</v>
      </c>
      <c r="D304" s="36">
        <v>600</v>
      </c>
      <c r="E304" s="37">
        <f>ROUND(C304*D304,2)</f>
        <v>600</v>
      </c>
      <c r="F304" s="12"/>
      <c r="G304" s="1"/>
      <c r="H304" s="37">
        <f t="shared" si="75"/>
        <v>0</v>
      </c>
    </row>
    <row r="305" spans="1:8" s="43" customFormat="1" x14ac:dyDescent="0.25">
      <c r="A305" s="27" t="s">
        <v>385</v>
      </c>
      <c r="B305" s="28" t="s">
        <v>301</v>
      </c>
      <c r="C305" s="29"/>
      <c r="D305" s="3"/>
      <c r="E305" s="30">
        <f>SUM(E306:E307)</f>
        <v>1945</v>
      </c>
      <c r="F305" s="42"/>
      <c r="G305" s="4"/>
      <c r="H305" s="30">
        <f t="shared" ref="H305" si="88">SUM(H306:H307)</f>
        <v>0</v>
      </c>
    </row>
    <row r="306" spans="1:8" x14ac:dyDescent="0.25">
      <c r="A306" s="33" t="s">
        <v>386</v>
      </c>
      <c r="B306" s="34" t="s">
        <v>303</v>
      </c>
      <c r="C306" s="35">
        <v>1</v>
      </c>
      <c r="D306" s="36">
        <v>1395</v>
      </c>
      <c r="E306" s="37">
        <f>ROUND(C306*D306,2)</f>
        <v>1395</v>
      </c>
      <c r="F306" s="12"/>
      <c r="G306" s="1"/>
      <c r="H306" s="37">
        <f t="shared" si="75"/>
        <v>0</v>
      </c>
    </row>
    <row r="307" spans="1:8" x14ac:dyDescent="0.25">
      <c r="A307" s="33" t="s">
        <v>387</v>
      </c>
      <c r="B307" s="34" t="s">
        <v>305</v>
      </c>
      <c r="C307" s="35">
        <v>1</v>
      </c>
      <c r="D307" s="36">
        <v>550</v>
      </c>
      <c r="E307" s="37">
        <f>ROUND(C307*D307,2)</f>
        <v>550</v>
      </c>
      <c r="F307" s="12"/>
      <c r="G307" s="1"/>
      <c r="H307" s="37">
        <f t="shared" si="75"/>
        <v>0</v>
      </c>
    </row>
    <row r="308" spans="1:8" ht="0.95" customHeight="1" x14ac:dyDescent="0.25">
      <c r="A308" s="6"/>
      <c r="B308" s="39"/>
      <c r="C308" s="40"/>
      <c r="D308" s="36"/>
      <c r="E308" s="41"/>
      <c r="F308" s="12"/>
      <c r="G308" s="38">
        <f t="shared" si="78"/>
        <v>0</v>
      </c>
      <c r="H308" s="37">
        <f t="shared" si="75"/>
        <v>0</v>
      </c>
    </row>
    <row r="309" spans="1:8" s="43" customFormat="1" x14ac:dyDescent="0.25">
      <c r="A309" s="27" t="s">
        <v>388</v>
      </c>
      <c r="B309" s="28" t="s">
        <v>315</v>
      </c>
      <c r="C309" s="29"/>
      <c r="D309" s="3"/>
      <c r="E309" s="30">
        <f>SUM(E310:E311)</f>
        <v>1590</v>
      </c>
      <c r="F309" s="42"/>
      <c r="G309" s="4"/>
      <c r="H309" s="30">
        <f t="shared" ref="H309" si="89">SUM(H310:H311)</f>
        <v>0</v>
      </c>
    </row>
    <row r="310" spans="1:8" x14ac:dyDescent="0.25">
      <c r="A310" s="33" t="s">
        <v>389</v>
      </c>
      <c r="B310" s="34" t="s">
        <v>315</v>
      </c>
      <c r="C310" s="35">
        <v>1</v>
      </c>
      <c r="D310" s="36">
        <v>1195</v>
      </c>
      <c r="E310" s="37">
        <f>ROUND(C310*D310,2)</f>
        <v>1195</v>
      </c>
      <c r="F310" s="12"/>
      <c r="G310" s="1"/>
      <c r="H310" s="37">
        <f t="shared" si="75"/>
        <v>0</v>
      </c>
    </row>
    <row r="311" spans="1:8" x14ac:dyDescent="0.25">
      <c r="A311" s="33" t="s">
        <v>390</v>
      </c>
      <c r="B311" s="34" t="s">
        <v>318</v>
      </c>
      <c r="C311" s="35">
        <v>1</v>
      </c>
      <c r="D311" s="36">
        <v>395</v>
      </c>
      <c r="E311" s="37">
        <f>ROUND(C311*D311,2)</f>
        <v>395</v>
      </c>
      <c r="F311" s="12"/>
      <c r="G311" s="1"/>
      <c r="H311" s="37">
        <f t="shared" si="75"/>
        <v>0</v>
      </c>
    </row>
    <row r="312" spans="1:8" ht="0.95" customHeight="1" x14ac:dyDescent="0.25">
      <c r="A312" s="6"/>
      <c r="B312" s="39"/>
      <c r="C312" s="40"/>
      <c r="D312" s="36"/>
      <c r="E312" s="41"/>
      <c r="F312" s="12"/>
      <c r="G312" s="38">
        <f t="shared" si="78"/>
        <v>0</v>
      </c>
      <c r="H312" s="37">
        <f t="shared" si="75"/>
        <v>0</v>
      </c>
    </row>
    <row r="313" spans="1:8" s="43" customFormat="1" x14ac:dyDescent="0.25">
      <c r="A313" s="27" t="s">
        <v>391</v>
      </c>
      <c r="B313" s="28" t="s">
        <v>320</v>
      </c>
      <c r="C313" s="29"/>
      <c r="D313" s="3"/>
      <c r="E313" s="30">
        <f>SUM(E314:E315)</f>
        <v>425</v>
      </c>
      <c r="F313" s="42"/>
      <c r="G313" s="4"/>
      <c r="H313" s="30">
        <f t="shared" ref="H313" si="90">SUM(H314:H315)</f>
        <v>0</v>
      </c>
    </row>
    <row r="314" spans="1:8" x14ac:dyDescent="0.25">
      <c r="A314" s="33" t="s">
        <v>392</v>
      </c>
      <c r="B314" s="34" t="s">
        <v>320</v>
      </c>
      <c r="C314" s="35">
        <v>1</v>
      </c>
      <c r="D314" s="36">
        <v>275</v>
      </c>
      <c r="E314" s="37">
        <f>ROUND(C314*D314,2)</f>
        <v>275</v>
      </c>
      <c r="F314" s="12"/>
      <c r="G314" s="1"/>
      <c r="H314" s="37">
        <f t="shared" si="75"/>
        <v>0</v>
      </c>
    </row>
    <row r="315" spans="1:8" x14ac:dyDescent="0.25">
      <c r="A315" s="33" t="s">
        <v>393</v>
      </c>
      <c r="B315" s="34" t="s">
        <v>394</v>
      </c>
      <c r="C315" s="35">
        <v>1</v>
      </c>
      <c r="D315" s="36">
        <v>150</v>
      </c>
      <c r="E315" s="37">
        <f>ROUND(C315*D315,2)</f>
        <v>150</v>
      </c>
      <c r="F315" s="12"/>
      <c r="G315" s="1"/>
      <c r="H315" s="37">
        <f t="shared" si="75"/>
        <v>0</v>
      </c>
    </row>
    <row r="316" spans="1:8" ht="0.95" customHeight="1" x14ac:dyDescent="0.25">
      <c r="A316" s="6"/>
      <c r="B316" s="39"/>
      <c r="C316" s="40"/>
      <c r="D316" s="36"/>
      <c r="E316" s="41"/>
      <c r="F316" s="12"/>
      <c r="G316" s="38">
        <f t="shared" si="78"/>
        <v>0</v>
      </c>
      <c r="H316" s="37">
        <f t="shared" si="75"/>
        <v>0</v>
      </c>
    </row>
    <row r="317" spans="1:8" s="43" customFormat="1" x14ac:dyDescent="0.25">
      <c r="A317" s="27" t="s">
        <v>395</v>
      </c>
      <c r="B317" s="28" t="s">
        <v>396</v>
      </c>
      <c r="C317" s="29"/>
      <c r="D317" s="3"/>
      <c r="E317" s="30">
        <f>SUM(E318)</f>
        <v>23999</v>
      </c>
      <c r="F317" s="42"/>
      <c r="G317" s="4"/>
      <c r="H317" s="30">
        <f t="shared" ref="H317" si="91">SUM(H318)</f>
        <v>0</v>
      </c>
    </row>
    <row r="318" spans="1:8" x14ac:dyDescent="0.25">
      <c r="A318" s="33" t="s">
        <v>397</v>
      </c>
      <c r="B318" s="34" t="s">
        <v>398</v>
      </c>
      <c r="C318" s="35">
        <v>1</v>
      </c>
      <c r="D318" s="36">
        <v>23999</v>
      </c>
      <c r="E318" s="37">
        <f>ROUND(C318*D318,2)</f>
        <v>23999</v>
      </c>
      <c r="F318" s="12"/>
      <c r="G318" s="1"/>
      <c r="H318" s="37">
        <f t="shared" si="75"/>
        <v>0</v>
      </c>
    </row>
    <row r="319" spans="1:8" ht="0.95" customHeight="1" x14ac:dyDescent="0.25">
      <c r="A319" s="6"/>
      <c r="B319" s="39"/>
      <c r="C319" s="40"/>
      <c r="D319" s="36"/>
      <c r="E319" s="41"/>
      <c r="F319" s="12"/>
      <c r="G319" s="38">
        <f t="shared" si="78"/>
        <v>0</v>
      </c>
      <c r="H319" s="37">
        <f t="shared" si="75"/>
        <v>0</v>
      </c>
    </row>
    <row r="320" spans="1:8" ht="0.95" customHeight="1" x14ac:dyDescent="0.25">
      <c r="A320" s="6"/>
      <c r="B320" s="39"/>
      <c r="C320" s="40"/>
      <c r="D320" s="36"/>
      <c r="E320" s="41"/>
      <c r="F320" s="12"/>
      <c r="G320" s="38">
        <f t="shared" si="78"/>
        <v>0</v>
      </c>
      <c r="H320" s="37">
        <f t="shared" si="75"/>
        <v>0</v>
      </c>
    </row>
    <row r="321" spans="1:8" s="50" customFormat="1" x14ac:dyDescent="0.25">
      <c r="A321" s="19" t="s">
        <v>399</v>
      </c>
      <c r="B321" s="20" t="s">
        <v>400</v>
      </c>
      <c r="C321" s="21"/>
      <c r="D321" s="22"/>
      <c r="E321" s="23">
        <f>SUM(E322:E323)</f>
        <v>8498</v>
      </c>
      <c r="F321" s="46"/>
      <c r="G321" s="47"/>
      <c r="H321" s="23">
        <f t="shared" ref="H321" si="92">SUM(H322:H323)</f>
        <v>0</v>
      </c>
    </row>
    <row r="322" spans="1:8" x14ac:dyDescent="0.25">
      <c r="A322" s="33" t="s">
        <v>401</v>
      </c>
      <c r="B322" s="34" t="s">
        <v>402</v>
      </c>
      <c r="C322" s="35">
        <v>1</v>
      </c>
      <c r="D322" s="36">
        <v>6999</v>
      </c>
      <c r="E322" s="37">
        <f>ROUND(C322*D322,2)</f>
        <v>6999</v>
      </c>
      <c r="F322" s="12"/>
      <c r="G322" s="1"/>
      <c r="H322" s="37">
        <f t="shared" ref="H322:H346" si="93">ROUND(C322*G322,2)</f>
        <v>0</v>
      </c>
    </row>
    <row r="323" spans="1:8" x14ac:dyDescent="0.25">
      <c r="A323" s="33" t="s">
        <v>403</v>
      </c>
      <c r="B323" s="34" t="s">
        <v>404</v>
      </c>
      <c r="C323" s="35">
        <v>1</v>
      </c>
      <c r="D323" s="36">
        <v>1499</v>
      </c>
      <c r="E323" s="37">
        <f>ROUND(C323*D323,2)</f>
        <v>1499</v>
      </c>
      <c r="F323" s="12"/>
      <c r="G323" s="1"/>
      <c r="H323" s="37">
        <f t="shared" si="93"/>
        <v>0</v>
      </c>
    </row>
    <row r="324" spans="1:8" ht="0.95" customHeight="1" x14ac:dyDescent="0.25">
      <c r="A324" s="6"/>
      <c r="B324" s="39"/>
      <c r="C324" s="40"/>
      <c r="D324" s="36"/>
      <c r="E324" s="41"/>
      <c r="F324" s="12"/>
      <c r="G324" s="38">
        <f t="shared" si="78"/>
        <v>0</v>
      </c>
      <c r="H324" s="37">
        <f t="shared" si="93"/>
        <v>0</v>
      </c>
    </row>
    <row r="325" spans="1:8" s="50" customFormat="1" x14ac:dyDescent="0.25">
      <c r="A325" s="19" t="s">
        <v>405</v>
      </c>
      <c r="B325" s="20" t="s">
        <v>406</v>
      </c>
      <c r="C325" s="21"/>
      <c r="D325" s="22"/>
      <c r="E325" s="23">
        <f>SUM(E326:E327)</f>
        <v>17600</v>
      </c>
      <c r="F325" s="46"/>
      <c r="G325" s="47"/>
      <c r="H325" s="23">
        <f t="shared" ref="H325" si="94">SUM(H326:H327)</f>
        <v>0</v>
      </c>
    </row>
    <row r="326" spans="1:8" x14ac:dyDescent="0.25">
      <c r="A326" s="33" t="s">
        <v>407</v>
      </c>
      <c r="B326" s="34" t="s">
        <v>408</v>
      </c>
      <c r="C326" s="35">
        <v>1</v>
      </c>
      <c r="D326" s="36">
        <v>13950</v>
      </c>
      <c r="E326" s="37">
        <f>ROUND(C326*D326,2)</f>
        <v>13950</v>
      </c>
      <c r="F326" s="12"/>
      <c r="G326" s="1"/>
      <c r="H326" s="37">
        <f t="shared" si="93"/>
        <v>0</v>
      </c>
    </row>
    <row r="327" spans="1:8" x14ac:dyDescent="0.25">
      <c r="A327" s="33" t="s">
        <v>409</v>
      </c>
      <c r="B327" s="34" t="s">
        <v>404</v>
      </c>
      <c r="C327" s="35">
        <v>1</v>
      </c>
      <c r="D327" s="36">
        <v>3650</v>
      </c>
      <c r="E327" s="37">
        <f>ROUND(C327*D327,2)</f>
        <v>3650</v>
      </c>
      <c r="F327" s="12"/>
      <c r="G327" s="1"/>
      <c r="H327" s="37">
        <f t="shared" si="93"/>
        <v>0</v>
      </c>
    </row>
    <row r="328" spans="1:8" ht="0.95" customHeight="1" x14ac:dyDescent="0.25">
      <c r="A328" s="6"/>
      <c r="B328" s="39"/>
      <c r="C328" s="40"/>
      <c r="D328" s="36"/>
      <c r="E328" s="41"/>
      <c r="F328" s="12"/>
      <c r="G328" s="38">
        <f t="shared" si="78"/>
        <v>0</v>
      </c>
      <c r="H328" s="37">
        <f t="shared" si="93"/>
        <v>0</v>
      </c>
    </row>
    <row r="329" spans="1:8" s="50" customFormat="1" x14ac:dyDescent="0.25">
      <c r="A329" s="19" t="s">
        <v>410</v>
      </c>
      <c r="B329" s="20" t="s">
        <v>411</v>
      </c>
      <c r="C329" s="21"/>
      <c r="D329" s="22"/>
      <c r="E329" s="23">
        <f>E330</f>
        <v>94560</v>
      </c>
      <c r="F329" s="46"/>
      <c r="G329" s="47"/>
      <c r="H329" s="23">
        <f t="shared" ref="H329" si="95">H330</f>
        <v>0</v>
      </c>
    </row>
    <row r="330" spans="1:8" s="43" customFormat="1" x14ac:dyDescent="0.25">
      <c r="A330" s="27" t="s">
        <v>412</v>
      </c>
      <c r="B330" s="28" t="s">
        <v>413</v>
      </c>
      <c r="C330" s="29"/>
      <c r="D330" s="3"/>
      <c r="E330" s="30">
        <f>SUM(E331:E332)</f>
        <v>94560</v>
      </c>
      <c r="F330" s="42"/>
      <c r="G330" s="4"/>
      <c r="H330" s="30">
        <f t="shared" ref="H330" si="96">SUM(H331:H332)</f>
        <v>0</v>
      </c>
    </row>
    <row r="331" spans="1:8" x14ac:dyDescent="0.25">
      <c r="A331" s="33" t="s">
        <v>414</v>
      </c>
      <c r="B331" s="34" t="s">
        <v>413</v>
      </c>
      <c r="C331" s="35">
        <v>12</v>
      </c>
      <c r="D331" s="36">
        <v>4995</v>
      </c>
      <c r="E331" s="37">
        <f>ROUND(C331*D331,2)</f>
        <v>59940</v>
      </c>
      <c r="F331" s="12"/>
      <c r="G331" s="1"/>
      <c r="H331" s="37">
        <f t="shared" si="93"/>
        <v>0</v>
      </c>
    </row>
    <row r="332" spans="1:8" x14ac:dyDescent="0.25">
      <c r="A332" s="33" t="s">
        <v>415</v>
      </c>
      <c r="B332" s="34" t="s">
        <v>416</v>
      </c>
      <c r="C332" s="35">
        <v>12</v>
      </c>
      <c r="D332" s="36">
        <v>2885</v>
      </c>
      <c r="E332" s="37">
        <f>ROUND(C332*D332,2)</f>
        <v>34620</v>
      </c>
      <c r="F332" s="12"/>
      <c r="G332" s="1"/>
      <c r="H332" s="37">
        <f t="shared" si="93"/>
        <v>0</v>
      </c>
    </row>
    <row r="333" spans="1:8" ht="0.95" customHeight="1" x14ac:dyDescent="0.25">
      <c r="A333" s="6"/>
      <c r="B333" s="39"/>
      <c r="C333" s="40"/>
      <c r="D333" s="36"/>
      <c r="E333" s="41"/>
      <c r="F333" s="12"/>
      <c r="G333" s="38">
        <f t="shared" ref="G331:G346" si="97">D333</f>
        <v>0</v>
      </c>
      <c r="H333" s="37">
        <f t="shared" si="93"/>
        <v>0</v>
      </c>
    </row>
    <row r="334" spans="1:8" ht="0.95" customHeight="1" x14ac:dyDescent="0.25">
      <c r="A334" s="6"/>
      <c r="B334" s="39"/>
      <c r="C334" s="40"/>
      <c r="D334" s="36"/>
      <c r="E334" s="41"/>
      <c r="F334" s="12"/>
      <c r="G334" s="38">
        <f t="shared" si="97"/>
        <v>0</v>
      </c>
      <c r="H334" s="37">
        <f t="shared" si="93"/>
        <v>0</v>
      </c>
    </row>
    <row r="335" spans="1:8" s="50" customFormat="1" x14ac:dyDescent="0.25">
      <c r="A335" s="19" t="s">
        <v>417</v>
      </c>
      <c r="B335" s="20" t="s">
        <v>418</v>
      </c>
      <c r="C335" s="21"/>
      <c r="D335" s="22"/>
      <c r="E335" s="23">
        <f>E336</f>
        <v>5995</v>
      </c>
      <c r="F335" s="46"/>
      <c r="G335" s="47"/>
      <c r="H335" s="23">
        <f t="shared" ref="H335" si="98">H336</f>
        <v>0</v>
      </c>
    </row>
    <row r="336" spans="1:8" x14ac:dyDescent="0.25">
      <c r="A336" s="33" t="s">
        <v>419</v>
      </c>
      <c r="B336" s="34" t="s">
        <v>420</v>
      </c>
      <c r="C336" s="35">
        <v>1</v>
      </c>
      <c r="D336" s="36">
        <v>5995</v>
      </c>
      <c r="E336" s="37">
        <f>ROUND(C336*D336,2)</f>
        <v>5995</v>
      </c>
      <c r="F336" s="12"/>
      <c r="G336" s="1"/>
      <c r="H336" s="37">
        <f t="shared" si="93"/>
        <v>0</v>
      </c>
    </row>
    <row r="337" spans="1:11" s="50" customFormat="1" x14ac:dyDescent="0.25">
      <c r="A337" s="19" t="s">
        <v>421</v>
      </c>
      <c r="B337" s="20" t="s">
        <v>422</v>
      </c>
      <c r="C337" s="21"/>
      <c r="D337" s="22"/>
      <c r="E337" s="23">
        <f>SUM(E338:E343)</f>
        <v>61939.88</v>
      </c>
      <c r="F337" s="46"/>
      <c r="G337" s="47"/>
      <c r="H337" s="23">
        <f t="shared" ref="H337" si="99">SUM(H338:H343)</f>
        <v>0</v>
      </c>
    </row>
    <row r="338" spans="1:11" x14ac:dyDescent="0.25">
      <c r="A338" s="33" t="s">
        <v>423</v>
      </c>
      <c r="B338" s="34" t="s">
        <v>424</v>
      </c>
      <c r="C338" s="35">
        <v>1</v>
      </c>
      <c r="D338" s="36">
        <v>325</v>
      </c>
      <c r="E338" s="37">
        <f t="shared" ref="E338:E343" si="100">ROUND(C338*D338,2)</f>
        <v>325</v>
      </c>
      <c r="F338" s="12"/>
      <c r="G338" s="1"/>
      <c r="H338" s="37">
        <f t="shared" si="93"/>
        <v>0</v>
      </c>
    </row>
    <row r="339" spans="1:11" x14ac:dyDescent="0.25">
      <c r="A339" s="33" t="s">
        <v>425</v>
      </c>
      <c r="B339" s="34" t="s">
        <v>426</v>
      </c>
      <c r="C339" s="35">
        <v>192</v>
      </c>
      <c r="D339" s="36">
        <v>195</v>
      </c>
      <c r="E339" s="37">
        <f t="shared" si="100"/>
        <v>37440</v>
      </c>
      <c r="F339" s="12"/>
      <c r="G339" s="1"/>
      <c r="H339" s="37">
        <f t="shared" si="93"/>
        <v>0</v>
      </c>
    </row>
    <row r="340" spans="1:11" x14ac:dyDescent="0.25">
      <c r="A340" s="33" t="s">
        <v>427</v>
      </c>
      <c r="B340" s="34" t="s">
        <v>428</v>
      </c>
      <c r="C340" s="35">
        <v>12</v>
      </c>
      <c r="D340" s="36">
        <v>165</v>
      </c>
      <c r="E340" s="37">
        <f t="shared" si="100"/>
        <v>1980</v>
      </c>
      <c r="F340" s="12"/>
      <c r="G340" s="1"/>
      <c r="H340" s="37">
        <f t="shared" si="93"/>
        <v>0</v>
      </c>
    </row>
    <row r="341" spans="1:11" x14ac:dyDescent="0.25">
      <c r="A341" s="33" t="s">
        <v>429</v>
      </c>
      <c r="B341" s="34" t="s">
        <v>430</v>
      </c>
      <c r="C341" s="35">
        <v>12</v>
      </c>
      <c r="D341" s="36">
        <v>134.99</v>
      </c>
      <c r="E341" s="37">
        <f t="shared" si="100"/>
        <v>1619.88</v>
      </c>
      <c r="F341" s="12"/>
      <c r="G341" s="1"/>
      <c r="H341" s="37">
        <f t="shared" si="93"/>
        <v>0</v>
      </c>
    </row>
    <row r="342" spans="1:11" x14ac:dyDescent="0.25">
      <c r="A342" s="33" t="s">
        <v>431</v>
      </c>
      <c r="B342" s="34" t="s">
        <v>432</v>
      </c>
      <c r="C342" s="35">
        <v>24</v>
      </c>
      <c r="D342" s="36">
        <v>649</v>
      </c>
      <c r="E342" s="37">
        <f t="shared" si="100"/>
        <v>15576</v>
      </c>
      <c r="F342" s="12"/>
      <c r="G342" s="1"/>
      <c r="H342" s="37">
        <f t="shared" si="93"/>
        <v>0</v>
      </c>
    </row>
    <row r="343" spans="1:11" x14ac:dyDescent="0.25">
      <c r="A343" s="33" t="s">
        <v>433</v>
      </c>
      <c r="B343" s="34" t="s">
        <v>434</v>
      </c>
      <c r="C343" s="35">
        <v>1</v>
      </c>
      <c r="D343" s="36">
        <v>4999</v>
      </c>
      <c r="E343" s="37">
        <f t="shared" si="100"/>
        <v>4999</v>
      </c>
      <c r="F343" s="12"/>
      <c r="G343" s="1"/>
      <c r="H343" s="37">
        <f t="shared" si="93"/>
        <v>0</v>
      </c>
    </row>
    <row r="344" spans="1:11" ht="0.95" customHeight="1" x14ac:dyDescent="0.25">
      <c r="A344" s="6"/>
      <c r="B344" s="39"/>
      <c r="C344" s="40"/>
      <c r="D344" s="36"/>
      <c r="E344" s="41"/>
      <c r="F344" s="12"/>
      <c r="G344" s="38">
        <f t="shared" si="97"/>
        <v>0</v>
      </c>
      <c r="H344" s="37">
        <f t="shared" si="93"/>
        <v>0</v>
      </c>
    </row>
    <row r="345" spans="1:11" s="50" customFormat="1" x14ac:dyDescent="0.25">
      <c r="A345" s="19" t="s">
        <v>435</v>
      </c>
      <c r="B345" s="20" t="s">
        <v>436</v>
      </c>
      <c r="C345" s="21"/>
      <c r="D345" s="22"/>
      <c r="E345" s="23">
        <f>E346</f>
        <v>258000</v>
      </c>
      <c r="F345" s="46"/>
      <c r="G345" s="47"/>
      <c r="H345" s="23">
        <f t="shared" ref="H345" si="101">H346</f>
        <v>0</v>
      </c>
    </row>
    <row r="346" spans="1:11" x14ac:dyDescent="0.25">
      <c r="A346" s="33" t="s">
        <v>437</v>
      </c>
      <c r="B346" s="34" t="s">
        <v>438</v>
      </c>
      <c r="C346" s="35">
        <v>1</v>
      </c>
      <c r="D346" s="36">
        <v>258000</v>
      </c>
      <c r="E346" s="37">
        <f>ROUND(C346*D346,2)</f>
        <v>258000</v>
      </c>
      <c r="F346" s="12"/>
      <c r="G346" s="1"/>
      <c r="H346" s="37">
        <f t="shared" si="93"/>
        <v>0</v>
      </c>
    </row>
    <row r="347" spans="1:11" x14ac:dyDescent="0.25">
      <c r="A347" s="6"/>
      <c r="B347" s="39"/>
      <c r="C347" s="6"/>
      <c r="D347" s="7"/>
      <c r="E347" s="7"/>
      <c r="G347" s="6"/>
      <c r="H347" s="51"/>
    </row>
    <row r="348" spans="1:11" x14ac:dyDescent="0.25">
      <c r="A348" s="6"/>
      <c r="B348" s="39"/>
      <c r="C348" s="52" t="s">
        <v>453</v>
      </c>
      <c r="D348" s="52"/>
      <c r="E348" s="52"/>
      <c r="F348" s="52"/>
      <c r="G348" s="53"/>
      <c r="H348" s="49">
        <f>H345+H337+H335+H329+H325+H321+H244+H239+H140+H75+H8</f>
        <v>0</v>
      </c>
      <c r="J348" s="49"/>
      <c r="K348" s="49"/>
    </row>
    <row r="350" spans="1:11" x14ac:dyDescent="0.25">
      <c r="D350" s="52" t="s">
        <v>444</v>
      </c>
      <c r="E350" s="52"/>
      <c r="F350" s="52"/>
      <c r="G350" s="2"/>
      <c r="H350" s="49">
        <f>H348*G350</f>
        <v>0</v>
      </c>
    </row>
    <row r="352" spans="1:11" x14ac:dyDescent="0.25">
      <c r="D352" s="54" t="s">
        <v>445</v>
      </c>
      <c r="E352" s="54"/>
      <c r="F352" s="54"/>
      <c r="G352" s="2"/>
      <c r="H352" s="49">
        <f>H348*G352</f>
        <v>0</v>
      </c>
    </row>
    <row r="354" spans="3:8" x14ac:dyDescent="0.25">
      <c r="D354" s="52" t="s">
        <v>446</v>
      </c>
      <c r="E354" s="52"/>
      <c r="F354" s="52"/>
      <c r="H354" s="49">
        <f>H348+H350+H352</f>
        <v>0</v>
      </c>
    </row>
    <row r="356" spans="3:8" x14ac:dyDescent="0.25">
      <c r="D356" s="52" t="s">
        <v>447</v>
      </c>
      <c r="E356" s="52"/>
      <c r="F356" s="52"/>
      <c r="G356" s="55">
        <v>0.21</v>
      </c>
      <c r="H356" s="49">
        <f>H354*G356</f>
        <v>0</v>
      </c>
    </row>
    <row r="357" spans="3:8" ht="15.75" thickBot="1" x14ac:dyDescent="0.3"/>
    <row r="358" spans="3:8" x14ac:dyDescent="0.25">
      <c r="C358" s="56" t="s">
        <v>454</v>
      </c>
      <c r="D358" s="56"/>
      <c r="E358" s="56"/>
      <c r="F358" s="56"/>
      <c r="G358" s="57"/>
      <c r="H358" s="58">
        <f>H354+H356</f>
        <v>0</v>
      </c>
    </row>
  </sheetData>
  <sheetProtection algorithmName="SHA-512" hashValue="AUPErKFXPqnYx1yF6vkIvuHMT7QNwLcbgBI6Bb4xjcL5tTFv5kiSXPAeKK5Ey3i96wt8D36a5KkdQP8FvwR8ew==" saltValue="R1VziF5aIiDqyHMx04X49w==" spinCount="100000" sheet="1" objects="1" scenarios="1" selectLockedCells="1"/>
  <mergeCells count="8">
    <mergeCell ref="C358:F358"/>
    <mergeCell ref="C4:E6"/>
    <mergeCell ref="G4:H6"/>
    <mergeCell ref="C348:F348"/>
    <mergeCell ref="D350:F350"/>
    <mergeCell ref="D352:F352"/>
    <mergeCell ref="D354:F354"/>
    <mergeCell ref="D356:F35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Poza Eles, Alberto</dc:creator>
  <cp:lastModifiedBy>Poza Eles, Alberto</cp:lastModifiedBy>
  <dcterms:created xsi:type="dcterms:W3CDTF">2022-08-01T11:27:42Z</dcterms:created>
  <dcterms:modified xsi:type="dcterms:W3CDTF">2022-11-30T09:47:50Z</dcterms:modified>
</cp:coreProperties>
</file>