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354_2000003797_ObS_DEPÓSITO ALUCHE\2. Licitacion\A_publicar\"/>
    </mc:Choice>
  </mc:AlternateContent>
  <xr:revisionPtr revIDLastSave="0" documentId="13_ncr:1_{5CFC288C-66D2-4A01-B4B6-96E09F217C22}" xr6:coauthVersionLast="47" xr6:coauthVersionMax="47" xr10:uidLastSave="{00000000-0000-0000-0000-000000000000}"/>
  <bookViews>
    <workbookView xWindow="-120" yWindow="-120" windowWidth="29040" windowHeight="15840" xr2:uid="{FA27E365-F4E7-4854-A763-07CC1682AEFD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4" i="1" l="1"/>
  <c r="J93" i="1"/>
  <c r="J92" i="1"/>
  <c r="J91" i="1"/>
  <c r="J90" i="1"/>
  <c r="J89" i="1"/>
  <c r="J88" i="1"/>
  <c r="J87" i="1"/>
  <c r="H86" i="1"/>
  <c r="J83" i="1"/>
  <c r="I84" i="1" s="1"/>
  <c r="H82" i="1"/>
  <c r="J79" i="1"/>
  <c r="J78" i="1"/>
  <c r="J77" i="1"/>
  <c r="J76" i="1"/>
  <c r="J75" i="1"/>
  <c r="H74" i="1"/>
  <c r="J71" i="1"/>
  <c r="J70" i="1"/>
  <c r="J69" i="1"/>
  <c r="H68" i="1"/>
  <c r="J65" i="1"/>
  <c r="J64" i="1"/>
  <c r="J63" i="1"/>
  <c r="J62" i="1"/>
  <c r="J61" i="1"/>
  <c r="J60" i="1"/>
  <c r="J59" i="1"/>
  <c r="H58" i="1"/>
  <c r="J55" i="1"/>
  <c r="J54" i="1"/>
  <c r="J53" i="1"/>
  <c r="J52" i="1"/>
  <c r="J51" i="1"/>
  <c r="H50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H33" i="1"/>
  <c r="J30" i="1"/>
  <c r="J29" i="1"/>
  <c r="H28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H8" i="1"/>
  <c r="J5" i="1"/>
  <c r="I6" i="1" s="1"/>
  <c r="J6" i="1" s="1"/>
  <c r="J4" i="1" s="1"/>
  <c r="H4" i="1"/>
  <c r="E86" i="1"/>
  <c r="G94" i="1"/>
  <c r="G93" i="1"/>
  <c r="G92" i="1"/>
  <c r="G91" i="1"/>
  <c r="G90" i="1"/>
  <c r="G89" i="1"/>
  <c r="G88" i="1"/>
  <c r="G87" i="1"/>
  <c r="F95" i="1" s="1"/>
  <c r="E82" i="1"/>
  <c r="G83" i="1"/>
  <c r="F84" i="1" s="1"/>
  <c r="E74" i="1"/>
  <c r="G79" i="1"/>
  <c r="G78" i="1"/>
  <c r="G77" i="1"/>
  <c r="G76" i="1"/>
  <c r="G75" i="1"/>
  <c r="E68" i="1"/>
  <c r="G71" i="1"/>
  <c r="G70" i="1"/>
  <c r="G69" i="1"/>
  <c r="F72" i="1" s="1"/>
  <c r="E58" i="1"/>
  <c r="G65" i="1"/>
  <c r="G64" i="1"/>
  <c r="G63" i="1"/>
  <c r="G62" i="1"/>
  <c r="G61" i="1"/>
  <c r="G60" i="1"/>
  <c r="G59" i="1"/>
  <c r="E50" i="1"/>
  <c r="G55" i="1"/>
  <c r="G54" i="1"/>
  <c r="G53" i="1"/>
  <c r="G52" i="1"/>
  <c r="G51" i="1"/>
  <c r="F56" i="1" s="1"/>
  <c r="G56" i="1" s="1"/>
  <c r="G50" i="1" s="1"/>
  <c r="E33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E28" i="1"/>
  <c r="G30" i="1"/>
  <c r="G29" i="1"/>
  <c r="E8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E4" i="1"/>
  <c r="F6" i="1"/>
  <c r="G6" i="1" s="1"/>
  <c r="G4" i="1" s="1"/>
  <c r="G5" i="1"/>
  <c r="F86" i="1" l="1"/>
  <c r="G95" i="1"/>
  <c r="G86" i="1" s="1"/>
  <c r="F26" i="1"/>
  <c r="F31" i="1"/>
  <c r="F66" i="1"/>
  <c r="F48" i="1"/>
  <c r="F4" i="1"/>
  <c r="F80" i="1"/>
  <c r="G80" i="1" s="1"/>
  <c r="G74" i="1" s="1"/>
  <c r="I31" i="1"/>
  <c r="I72" i="1"/>
  <c r="I80" i="1"/>
  <c r="J80" i="1" s="1"/>
  <c r="J74" i="1" s="1"/>
  <c r="I95" i="1"/>
  <c r="J95" i="1" s="1"/>
  <c r="J86" i="1" s="1"/>
  <c r="I66" i="1"/>
  <c r="I58" i="1" s="1"/>
  <c r="I56" i="1"/>
  <c r="I50" i="1" s="1"/>
  <c r="I48" i="1"/>
  <c r="J48" i="1" s="1"/>
  <c r="J33" i="1" s="1"/>
  <c r="J31" i="1"/>
  <c r="J28" i="1" s="1"/>
  <c r="I28" i="1"/>
  <c r="I26" i="1"/>
  <c r="I8" i="1" s="1"/>
  <c r="I82" i="1"/>
  <c r="J84" i="1"/>
  <c r="J82" i="1" s="1"/>
  <c r="I68" i="1"/>
  <c r="J72" i="1"/>
  <c r="J68" i="1" s="1"/>
  <c r="J56" i="1"/>
  <c r="J50" i="1" s="1"/>
  <c r="I4" i="1"/>
  <c r="F68" i="1"/>
  <c r="G72" i="1"/>
  <c r="G68" i="1" s="1"/>
  <c r="G48" i="1"/>
  <c r="G33" i="1" s="1"/>
  <c r="F33" i="1"/>
  <c r="F82" i="1"/>
  <c r="G84" i="1"/>
  <c r="G82" i="1" s="1"/>
  <c r="F28" i="1"/>
  <c r="G31" i="1"/>
  <c r="G28" i="1" s="1"/>
  <c r="F58" i="1"/>
  <c r="G66" i="1"/>
  <c r="G58" i="1" s="1"/>
  <c r="F8" i="1"/>
  <c r="G26" i="1"/>
  <c r="G8" i="1" s="1"/>
  <c r="F50" i="1"/>
  <c r="F74" i="1" l="1"/>
  <c r="I74" i="1"/>
  <c r="I33" i="1"/>
  <c r="F100" i="1"/>
  <c r="G100" i="1" s="1"/>
  <c r="I86" i="1"/>
  <c r="J66" i="1"/>
  <c r="J58" i="1" s="1"/>
  <c r="J26" i="1"/>
  <c r="J8" i="1" s="1"/>
  <c r="G102" i="1" l="1"/>
  <c r="G101" i="1"/>
  <c r="G103" i="1" s="1"/>
  <c r="I100" i="1"/>
  <c r="J100" i="1" s="1"/>
  <c r="G104" i="1" l="1"/>
  <c r="G105" i="1" s="1"/>
  <c r="J101" i="1"/>
  <c r="J102" i="1"/>
  <c r="J103" i="1" l="1"/>
  <c r="J104" i="1" s="1"/>
  <c r="J10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3" authorId="0" shapeId="0" xr:uid="{40EB24DC-C1CB-49A2-BD9A-C88823C801A4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1859BAEA-D9E2-46E0-9250-E7A15889312F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88C6BCFF-1F73-4DD9-8FE7-322CB61E96F3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6C473AC9-B5D1-4F19-8039-BB42DD75A9F8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E7F3062D-35FA-402A-A44F-67BBEDBD9D8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EFBCD449-BF5A-4BFD-9001-3799EEBF7D7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179281FF-14AB-49AF-93E4-F9E802566AE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4260C8E1-55CA-4B6A-A1B9-573469B3572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F669C5D7-6322-4F98-B05B-6B13FC02291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2C3F8B2F-C416-4832-A7F4-149D9FC57DA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<sst xmlns="http://schemas.openxmlformats.org/spreadsheetml/2006/main" count="326" uniqueCount="186">
  <si>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</si>
  <si>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</si>
  <si>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</si>
  <si>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</si>
  <si>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</si>
  <si>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</si>
  <si>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</si>
  <si>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</si>
  <si>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</si>
  <si>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</si>
  <si>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</si>
  <si>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TRABAJOS PREVIOS</t>
  </si>
  <si>
    <t>ED1200</t>
  </si>
  <si>
    <t>Partida</t>
  </si>
  <si>
    <t>m</t>
  </si>
  <si>
    <t>CERRAMIENTO PROVISIONAL DE OBRA PARA EXTERIOR DE CHAPA OPACA(NOCTRNO)</t>
  </si>
  <si>
    <t>Total 01</t>
  </si>
  <si>
    <t>02</t>
  </si>
  <si>
    <t>DESMONTAJES Y DEMOLICIONES</t>
  </si>
  <si>
    <t>EL0230</t>
  </si>
  <si>
    <t>m2</t>
  </si>
  <si>
    <t>DEMOLICIÓN DE AZULEJO CON MATERIAL DE AGARRE (nocturno)</t>
  </si>
  <si>
    <t>EL0660</t>
  </si>
  <si>
    <t>DESBROCE Y LIMPIEZA DEL TERRENO</t>
  </si>
  <si>
    <t>EL0760x</t>
  </si>
  <si>
    <t>m3</t>
  </si>
  <si>
    <t>EXCAVACIÓN MANUAL A CIELO ABIERTO</t>
  </si>
  <si>
    <t>ED0150x</t>
  </si>
  <si>
    <t>DESMONTAJE Y ACOPIO DE VALLADO TIPO "PANCER"</t>
  </si>
  <si>
    <t>EL0550</t>
  </si>
  <si>
    <t>DEMOLICIÓN FÁB.LADRILLO MACIZO 1 PIE C/MARTILLO ELÉCTRICO</t>
  </si>
  <si>
    <t>EL0930</t>
  </si>
  <si>
    <t>PICADO ENFOSCADOS CEMENTO V/H C/MARTILLO</t>
  </si>
  <si>
    <t>EL0960</t>
  </si>
  <si>
    <t>RASCADO DE PINTURA Y REGULARIZACIÓN DE SUPERFICIES. (NOCTURNO)</t>
  </si>
  <si>
    <t>ED0960</t>
  </si>
  <si>
    <t>ud</t>
  </si>
  <si>
    <t>DESMONTAJE DE VERTEDERO</t>
  </si>
  <si>
    <t>ED0440</t>
  </si>
  <si>
    <t>DESMONTAJE DE LAVABO</t>
  </si>
  <si>
    <t>ED0790</t>
  </si>
  <si>
    <t>DESMONTAJE DE PLATO DUCHA</t>
  </si>
  <si>
    <t>ED0950</t>
  </si>
  <si>
    <t>DESMONTAJE DE URINARIO</t>
  </si>
  <si>
    <t>ED0850</t>
  </si>
  <si>
    <t>DESMONTAJE DE PUERTA METÁLICA</t>
  </si>
  <si>
    <t>D01DIEM</t>
  </si>
  <si>
    <t>RETIRADA DE LA INSTALACIÓN ELÉCTRICA EXISTENTE</t>
  </si>
  <si>
    <t>EL0170</t>
  </si>
  <si>
    <t>DEMOLIC. FORJADOS VIGUETAS METÁL./BOVEDILLAS C/COMPRESOR</t>
  </si>
  <si>
    <t>EL0440</t>
  </si>
  <si>
    <t>DEMOLICIÓN DE SOLADO DE TERRAZO O CERÁMICO</t>
  </si>
  <si>
    <t>EL0990</t>
  </si>
  <si>
    <t>RELLENO EN ZANJAS, CIMENTACIONES Y POZOS CON MATERIALES DE LA EXCAVACIÓN</t>
  </si>
  <si>
    <t>ED1040x</t>
  </si>
  <si>
    <t>DESMONTAJE Y RETIRADA DE MATERIALES Y MOBILIARIO</t>
  </si>
  <si>
    <t>Total 02</t>
  </si>
  <si>
    <t>03</t>
  </si>
  <si>
    <t>IMPERMEABILIZACIÓN Y AISLAMIENTOS</t>
  </si>
  <si>
    <t>QTA010</t>
  </si>
  <si>
    <t>CUBIERTA INCLINADA PANEL SANDWICH (50mm)</t>
  </si>
  <si>
    <t>EI0150</t>
  </si>
  <si>
    <t>IMPERMEABILIZACIÓN MURO MORTERO HIDROFUGO</t>
  </si>
  <si>
    <t>Total 03</t>
  </si>
  <si>
    <t>04</t>
  </si>
  <si>
    <t>ALBAÑILERÍA, SOLADOS Y REVESTIMIENTOS</t>
  </si>
  <si>
    <t>EFP010x</t>
  </si>
  <si>
    <t>PILASTRAS DE LADRILLO CARAVISTA (1,5 x 1,5 pies)</t>
  </si>
  <si>
    <t>EAF0030</t>
  </si>
  <si>
    <t>FÁB.LADRILLO PERFORADO 7CM 1P. INTERIOR MORTERO M-5</t>
  </si>
  <si>
    <t>EVG0100</t>
  </si>
  <si>
    <t>GUARNECIDO Y ENLUCIDO YESO VERTICAL Y/O HORIZONTALSIN MAESTREAR (nocturno)</t>
  </si>
  <si>
    <t>EVA0010</t>
  </si>
  <si>
    <t>ALICATADO AZULEJO BLANCO 20X20CM REC.MORTERO (nocturno)</t>
  </si>
  <si>
    <t>EVG0040</t>
  </si>
  <si>
    <t>ENFOSCADO MAESTREADO HIDRÓFUGO M-10</t>
  </si>
  <si>
    <t>RPY005</t>
  </si>
  <si>
    <t>REPARACIÓN DE GRIETAS EN PARAMENTO ENFOSCADO</t>
  </si>
  <si>
    <t>EFY020X</t>
  </si>
  <si>
    <t>REPARACIÓN DE GRIETA EN FÁBRICA DE LADRILLO CARA VISTA CON GRAPAS METÁLICAS</t>
  </si>
  <si>
    <t>EP0160</t>
  </si>
  <si>
    <t>FORMACIÓN DE PENDIENTES Y RECRECIDO 5 CM MORTERO</t>
  </si>
  <si>
    <t>E11BT220</t>
  </si>
  <si>
    <t>PAVIMENTO CONTINUO EPOXI ANTIDESLIZANTE</t>
  </si>
  <si>
    <t>EAR0070</t>
  </si>
  <si>
    <t>RECIBIDO CARPINTERIA METÁLICA.</t>
  </si>
  <si>
    <t>EAR0090</t>
  </si>
  <si>
    <t>UNIDAD RECIBIDO CERCO PUERTA MORTERO M-10</t>
  </si>
  <si>
    <t>EVP0370</t>
  </si>
  <si>
    <t>SOLADO DE TERRAZO U/INTENSO MICROGRANO 40X40 (NOCTURNO)</t>
  </si>
  <si>
    <t>EPAS001</t>
  </si>
  <si>
    <t>PROTECCIÓN DE ARMADURAS DE ACERO, A BASE DE RESINAS EPOXI</t>
  </si>
  <si>
    <t>EREP001</t>
  </si>
  <si>
    <t>REPARACIÓN ESTRUCTURAL DE PILARES, A BASE DE MORTERO DE REPARACIÓN</t>
  </si>
  <si>
    <t>Total 04</t>
  </si>
  <si>
    <t>05</t>
  </si>
  <si>
    <t>ELECTRICIDAD E ILUMINACIÓN</t>
  </si>
  <si>
    <t>C060003</t>
  </si>
  <si>
    <t>REGLETA DECORATIVA PARA TUBOS FLUORESCENTES 2X36W</t>
  </si>
  <si>
    <t>DIDXIM671</t>
  </si>
  <si>
    <t>INTERRUPTOR SENCILLO, TIPO SIMON SERIE 31 O EQUIVALENTE COMPLETO</t>
  </si>
  <si>
    <t>D27JL010</t>
  </si>
  <si>
    <t>ml</t>
  </si>
  <si>
    <t>CIRCUITO ELÉCTRICO. 3x2,5 mm2 Cu</t>
  </si>
  <si>
    <t>E18GDA010</t>
  </si>
  <si>
    <t>BLOQUE. AUT.EMERGENCIA DAISALUX NOVA N1</t>
  </si>
  <si>
    <t>EK0015</t>
  </si>
  <si>
    <t>CUADRO ELECTRICO DE OBRA</t>
  </si>
  <si>
    <t>Total 05</t>
  </si>
  <si>
    <t>06</t>
  </si>
  <si>
    <t>CARPINTERÍA,CERRAJERÍA Y VIDRIOS</t>
  </si>
  <si>
    <t>MONTPANC</t>
  </si>
  <si>
    <t>COLOCACIÓN DE VALLA PANZER ACOPIADA</t>
  </si>
  <si>
    <t>YSB135</t>
  </si>
  <si>
    <t>VALLA TRASLADABLE PIES DE HORMIGÓN</t>
  </si>
  <si>
    <t>EHAP0070</t>
  </si>
  <si>
    <t>PUERTA CIEGA  CHAPA DE ACERO LISA.LACADA</t>
  </si>
  <si>
    <t>EHP0001</t>
  </si>
  <si>
    <t>VENTANA DE PVC DE 1150x1300</t>
  </si>
  <si>
    <t>EHP0new03</t>
  </si>
  <si>
    <t>MONTAJE DE PUERTA METÁLICA</t>
  </si>
  <si>
    <t>EHV00010</t>
  </si>
  <si>
    <t>CLIMALIT 4/ 10,12,16/ 4MM</t>
  </si>
  <si>
    <t>ETC0010</t>
  </si>
  <si>
    <t>CANALETA PARA PROTECCIÓN DE CABLES ADOSADOS A LOS PARAMENTOS</t>
  </si>
  <si>
    <t>Total 06</t>
  </si>
  <si>
    <t>07</t>
  </si>
  <si>
    <t>PINTURAS</t>
  </si>
  <si>
    <t>EB0220</t>
  </si>
  <si>
    <t>PINTURA PLÁSTICA ACRIL.MATE SUPERIOR</t>
  </si>
  <si>
    <t>EB0280</t>
  </si>
  <si>
    <t>PINTURA Y TRATAMIENTO PROTECC. ANTIPINTADA</t>
  </si>
  <si>
    <t>E27GTS020</t>
  </si>
  <si>
    <t>REVESTIMIENTO PÉTREO ELÁSTICO ANTIFISURAS PARA EXTERIOR</t>
  </si>
  <si>
    <t>Total 07</t>
  </si>
  <si>
    <t>08</t>
  </si>
  <si>
    <t>VARIOS</t>
  </si>
  <si>
    <t>EX0880</t>
  </si>
  <si>
    <t>TALA Y RETIRADA DE ARBOLES VARIOS CON PERIMETRO SUPERIOR A 100 C</t>
  </si>
  <si>
    <t>U13PR045</t>
  </si>
  <si>
    <t>RESIEMBRA Y RECEBO DE CESPED</t>
  </si>
  <si>
    <t>VAR1003</t>
  </si>
  <si>
    <t>SEÑALIZACIONES DURANTE LA OBRA</t>
  </si>
  <si>
    <t>BE0020N</t>
  </si>
  <si>
    <t>d</t>
  </si>
  <si>
    <t>AGENTE DE CORTE DE TRACCIÓN  (NOCTURNO)</t>
  </si>
  <si>
    <t>EHAD0095x</t>
  </si>
  <si>
    <t>REFUERZO DE VALLADO CHAPA GRECADA GALVANIZADA 0,6mm</t>
  </si>
  <si>
    <t>Total 08</t>
  </si>
  <si>
    <t>09</t>
  </si>
  <si>
    <t>GESTIÓN MEDIOAMBIENTAL</t>
  </si>
  <si>
    <t>GR001</t>
  </si>
  <si>
    <t>Gestión Medioambiental</t>
  </si>
  <si>
    <t>Total 09</t>
  </si>
  <si>
    <t>10</t>
  </si>
  <si>
    <t>INSTALACION DE FONTANERÍA</t>
  </si>
  <si>
    <t>EJI0010</t>
  </si>
  <si>
    <t>INST. AGUA F.C. ASEOS/VESTUARIOS</t>
  </si>
  <si>
    <t>EJS0060</t>
  </si>
  <si>
    <t>DISPENSADOR DE PAPEL TOALLA EN ROLLOS BOXCELL</t>
  </si>
  <si>
    <t>EJS0070</t>
  </si>
  <si>
    <t>DOSIFICADOR DE JABÓN LÍQUIDO</t>
  </si>
  <si>
    <t>EJS0110</t>
  </si>
  <si>
    <t>ESPEJO PLATEADO 5MM DE 0,50X1,00M</t>
  </si>
  <si>
    <t>EJS0140</t>
  </si>
  <si>
    <t>INODORO TANQUE BAJO VICTORIA BLANCO O EQUIVALENTE</t>
  </si>
  <si>
    <t>EJS0150</t>
  </si>
  <si>
    <t>LAVABO 52X41 C/PEDESTAL VICTORIA BLANCO O EQUIVALENTE</t>
  </si>
  <si>
    <t>EJS0210</t>
  </si>
  <si>
    <t>PORTARROLLOS TOTALMENTE COLOCADO</t>
  </si>
  <si>
    <t>EJS0280</t>
  </si>
  <si>
    <t>URINARIO MURAL G.TEMPORIZADOR BLANCO</t>
  </si>
  <si>
    <t>Total 10</t>
  </si>
  <si>
    <t>Proyecto</t>
  </si>
  <si>
    <t>Oferta</t>
  </si>
  <si>
    <t>TOTAL PRES. EJECUCION MATERIAL</t>
  </si>
  <si>
    <t xml:space="preserve">GASTOS GENERALES </t>
  </si>
  <si>
    <t>BENEFICIO INDUSTRIAL</t>
  </si>
  <si>
    <t>IMPORTE IVA</t>
  </si>
  <si>
    <t>Notas:</t>
  </si>
  <si>
    <t>-La oferta sin IVA no podrá superar La Base Imponible</t>
  </si>
  <si>
    <t>-La oferta con Iva no podrá superar el Presupuesto Base de Licitación</t>
  </si>
  <si>
    <t>-Los precios por partida no podrán ser superiores a los presupuestados</t>
  </si>
  <si>
    <t>*Se tendran en cuenta las notas del apartado 27 "Evaluación de Ofertas" del Cuadro Resumen del Pliego de Condiciones Particulares</t>
  </si>
  <si>
    <t>TOTAL OFERTA SIN IVA</t>
  </si>
  <si>
    <t>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</si>
</sst>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9" fillId="5" borderId="0" xfId="0" applyFont="1" applyFill="1" applyAlignment="1">
      <alignment vertical="top"/>
    </xf>
    <xf numFmtId="0" fontId="9" fillId="5" borderId="0" xfId="0" applyFont="1" applyFill="1"/>
    <xf numFmtId="9" fontId="9" fillId="5" borderId="0" xfId="0" applyNumberFormat="1" applyFont="1" applyFill="1"/>
    <xf numFmtId="0" fontId="11" fillId="5" borderId="0" xfId="0" applyFont="1" applyFill="1" applyAlignment="1">
      <alignment vertical="top" wrapText="1"/>
    </xf>
    <xf numFmtId="0" fontId="11" fillId="5" borderId="0" xfId="0" applyFont="1" applyFill="1"/>
    <xf numFmtId="49" fontId="1" fillId="5" borderId="0" xfId="0" applyNumberFormat="1" applyFont="1" applyFill="1" applyAlignment="1">
      <alignment vertical="top" wrapText="1"/>
    </xf>
    <xf numFmtId="0" fontId="2" fillId="5" borderId="0" xfId="0" applyFont="1" applyFill="1"/>
    <xf numFmtId="164" fontId="1" fillId="5" borderId="0" xfId="0" applyNumberFormat="1" applyFont="1" applyFill="1" applyAlignment="1">
      <alignment vertical="top" wrapText="1"/>
    </xf>
    <xf numFmtId="9" fontId="11" fillId="5" borderId="0" xfId="0" applyNumberFormat="1" applyFont="1" applyFill="1" applyAlignment="1">
      <alignment vertical="top"/>
    </xf>
    <xf numFmtId="9" fontId="11" fillId="5" borderId="0" xfId="0" applyNumberFormat="1" applyFont="1" applyFill="1"/>
    <xf numFmtId="164" fontId="11" fillId="5" borderId="0" xfId="0" applyNumberFormat="1" applyFont="1" applyFill="1" applyAlignment="1">
      <alignment vertical="top" wrapText="1"/>
    </xf>
    <xf numFmtId="164" fontId="2" fillId="5" borderId="0" xfId="0" applyNumberFormat="1" applyFont="1" applyFill="1"/>
    <xf numFmtId="0" fontId="0" fillId="6" borderId="0" xfId="0" applyFill="1"/>
    <xf numFmtId="49" fontId="0" fillId="6" borderId="0" xfId="0" applyNumberFormat="1" applyFill="1"/>
    <xf numFmtId="0" fontId="1" fillId="6" borderId="0" xfId="0" applyFont="1" applyFill="1"/>
    <xf numFmtId="9" fontId="11" fillId="5" borderId="6" xfId="0" applyNumberFormat="1" applyFont="1" applyFill="1" applyBorder="1" applyAlignment="1" applyProtection="1">
      <alignment vertical="top"/>
      <protection locked="0"/>
    </xf>
    <xf numFmtId="0" fontId="9" fillId="5" borderId="0" xfId="0" applyFont="1" applyFill="1" applyBorder="1" applyAlignment="1">
      <alignment vertical="top"/>
    </xf>
    <xf numFmtId="164" fontId="11" fillId="5" borderId="5" xfId="0" applyNumberFormat="1" applyFont="1" applyFill="1" applyBorder="1" applyAlignment="1">
      <alignment vertical="top" wrapText="1"/>
    </xf>
    <xf numFmtId="0" fontId="10" fillId="5" borderId="4" xfId="0" applyFont="1" applyFill="1" applyBorder="1"/>
    <xf numFmtId="0" fontId="10" fillId="5" borderId="0" xfId="0" applyFont="1" applyFill="1" applyBorder="1"/>
    <xf numFmtId="164" fontId="2" fillId="5" borderId="5" xfId="0" applyNumberFormat="1" applyFont="1" applyFill="1" applyBorder="1"/>
    <xf numFmtId="0" fontId="9" fillId="5" borderId="4" xfId="0" applyFont="1" applyFill="1" applyBorder="1"/>
    <xf numFmtId="0" fontId="9" fillId="5" borderId="0" xfId="0" applyFont="1" applyFill="1" applyBorder="1"/>
    <xf numFmtId="0" fontId="10" fillId="5" borderId="7" xfId="0" applyFont="1" applyFill="1" applyBorder="1"/>
    <xf numFmtId="0" fontId="10" fillId="5" borderId="8" xfId="0" applyFont="1" applyFill="1" applyBorder="1"/>
    <xf numFmtId="164" fontId="2" fillId="5" borderId="9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77671-E20E-43C9-BF3A-3723E5F1CE00}">
  <dimension ref="A1:J116"/>
  <sheetViews>
    <sheetView tabSelected="1" workbookViewId="0">
      <pane xSplit="4" ySplit="3" topLeftCell="E65" activePane="bottomRight" state="frozen"/>
      <selection pane="topRight" activeCell="E1" sqref="E1"/>
      <selection pane="bottomLeft" activeCell="A4" sqref="A4"/>
      <selection pane="bottomRight" activeCell="H101" sqref="H101"/>
    </sheetView>
  </sheetViews>
  <sheetFormatPr baseColWidth="10" defaultRowHeight="15" x14ac:dyDescent="0.25"/>
  <cols>
    <col min="1" max="1" width="9" bestFit="1" customWidth="1"/>
    <col min="2" max="2" width="6.5703125" bestFit="1" customWidth="1"/>
    <col min="3" max="3" width="3.7109375" bestFit="1" customWidth="1"/>
    <col min="4" max="4" width="32.85546875" customWidth="1"/>
    <col min="5" max="5" width="7.85546875" bestFit="1" customWidth="1"/>
    <col min="6" max="6" width="10.5703125" bestFit="1" customWidth="1"/>
    <col min="7" max="7" width="16.140625" bestFit="1" customWidth="1"/>
    <col min="8" max="9" width="7.85546875" bestFit="1" customWidth="1"/>
    <col min="10" max="10" width="14.7109375" bestFit="1" customWidth="1"/>
  </cols>
  <sheetData>
    <row r="1" spans="1:10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9.5" thickBot="1" x14ac:dyDescent="0.3">
      <c r="A2" s="2" t="s">
        <v>0</v>
      </c>
      <c r="B2" s="1"/>
      <c r="C2" s="1"/>
      <c r="D2" s="1"/>
      <c r="E2" s="47" t="s">
        <v>173</v>
      </c>
      <c r="F2" s="48"/>
      <c r="G2" s="49"/>
      <c r="H2" s="47" t="s">
        <v>174</v>
      </c>
      <c r="I2" s="48"/>
      <c r="J2" s="49"/>
    </row>
    <row r="3" spans="1:10" x14ac:dyDescent="0.25">
      <c r="A3" s="3" t="s">
        <v>1</v>
      </c>
      <c r="B3" s="3" t="s">
        <v>2</v>
      </c>
      <c r="C3" s="3" t="s">
        <v>3</v>
      </c>
      <c r="D3" s="15" t="s">
        <v>4</v>
      </c>
      <c r="E3" s="3" t="s">
        <v>5</v>
      </c>
      <c r="F3" s="3" t="s">
        <v>6</v>
      </c>
      <c r="G3" s="3" t="s">
        <v>7</v>
      </c>
      <c r="H3" s="3" t="s">
        <v>5</v>
      </c>
      <c r="I3" s="3" t="s">
        <v>6</v>
      </c>
      <c r="J3" s="3" t="s">
        <v>7</v>
      </c>
    </row>
    <row r="4" spans="1:10" x14ac:dyDescent="0.25">
      <c r="A4" s="4" t="s">
        <v>8</v>
      </c>
      <c r="B4" s="4" t="s">
        <v>9</v>
      </c>
      <c r="C4" s="4" t="s">
        <v>10</v>
      </c>
      <c r="D4" s="16" t="s">
        <v>11</v>
      </c>
      <c r="E4" s="5">
        <f t="shared" ref="E4:J4" si="0">E6</f>
        <v>1</v>
      </c>
      <c r="F4" s="6">
        <f t="shared" si="0"/>
        <v>6085.8</v>
      </c>
      <c r="G4" s="6">
        <f t="shared" si="0"/>
        <v>6085.8</v>
      </c>
      <c r="H4" s="5">
        <f t="shared" si="0"/>
        <v>1</v>
      </c>
      <c r="I4" s="6">
        <f t="shared" si="0"/>
        <v>0</v>
      </c>
      <c r="J4" s="6">
        <f t="shared" si="0"/>
        <v>0</v>
      </c>
    </row>
    <row r="5" spans="1:10" ht="22.5" x14ac:dyDescent="0.25">
      <c r="A5" s="7" t="s">
        <v>12</v>
      </c>
      <c r="B5" s="8" t="s">
        <v>13</v>
      </c>
      <c r="C5" s="8" t="s">
        <v>14</v>
      </c>
      <c r="D5" s="17" t="s">
        <v>15</v>
      </c>
      <c r="E5" s="9">
        <v>70</v>
      </c>
      <c r="F5" s="9">
        <v>86.94</v>
      </c>
      <c r="G5" s="10">
        <f>ROUND(E5*F5,2)</f>
        <v>6085.8</v>
      </c>
      <c r="H5" s="9">
        <v>70</v>
      </c>
      <c r="I5" s="20"/>
      <c r="J5" s="10">
        <f>ROUND(H5*I5,2)</f>
        <v>0</v>
      </c>
    </row>
    <row r="6" spans="1:10" x14ac:dyDescent="0.25">
      <c r="A6" s="11"/>
      <c r="B6" s="11"/>
      <c r="C6" s="11"/>
      <c r="D6" s="18" t="s">
        <v>16</v>
      </c>
      <c r="E6" s="12">
        <v>1</v>
      </c>
      <c r="F6" s="13">
        <f>G5</f>
        <v>6085.8</v>
      </c>
      <c r="G6" s="13">
        <f>ROUND(E6*F6,2)</f>
        <v>6085.8</v>
      </c>
      <c r="H6" s="12">
        <v>1</v>
      </c>
      <c r="I6" s="13">
        <f>J5</f>
        <v>0</v>
      </c>
      <c r="J6" s="13">
        <f>ROUND(H6*I6,2)</f>
        <v>0</v>
      </c>
    </row>
    <row r="7" spans="1:10" ht="0.95" customHeight="1" x14ac:dyDescent="0.25">
      <c r="A7" s="14"/>
      <c r="B7" s="14"/>
      <c r="C7" s="14"/>
      <c r="D7" s="19"/>
      <c r="E7" s="14"/>
      <c r="F7" s="14"/>
      <c r="G7" s="14"/>
      <c r="H7" s="14"/>
      <c r="I7" s="14"/>
      <c r="J7" s="14"/>
    </row>
    <row r="8" spans="1:10" x14ac:dyDescent="0.25">
      <c r="A8" s="4" t="s">
        <v>17</v>
      </c>
      <c r="B8" s="4" t="s">
        <v>9</v>
      </c>
      <c r="C8" s="4" t="s">
        <v>10</v>
      </c>
      <c r="D8" s="16" t="s">
        <v>18</v>
      </c>
      <c r="E8" s="5">
        <f t="shared" ref="E8:J8" si="1">E26</f>
        <v>1</v>
      </c>
      <c r="F8" s="6">
        <f t="shared" si="1"/>
        <v>25745.29</v>
      </c>
      <c r="G8" s="6">
        <f t="shared" si="1"/>
        <v>25745.29</v>
      </c>
      <c r="H8" s="5">
        <f t="shared" si="1"/>
        <v>1</v>
      </c>
      <c r="I8" s="6">
        <f t="shared" si="1"/>
        <v>0</v>
      </c>
      <c r="J8" s="6">
        <f t="shared" si="1"/>
        <v>0</v>
      </c>
    </row>
    <row r="9" spans="1:10" ht="22.5" x14ac:dyDescent="0.25">
      <c r="A9" s="7" t="s">
        <v>19</v>
      </c>
      <c r="B9" s="8" t="s">
        <v>13</v>
      </c>
      <c r="C9" s="8" t="s">
        <v>20</v>
      </c>
      <c r="D9" s="17" t="s">
        <v>21</v>
      </c>
      <c r="E9" s="9">
        <v>27.5</v>
      </c>
      <c r="F9" s="9">
        <v>12.02</v>
      </c>
      <c r="G9" s="10">
        <f t="shared" ref="G9:G26" si="2">ROUND(E9*F9,2)</f>
        <v>330.55</v>
      </c>
      <c r="H9" s="9">
        <v>27.5</v>
      </c>
      <c r="I9" s="20"/>
      <c r="J9" s="10">
        <f t="shared" ref="J9:J26" si="3">ROUND(H9*I9,2)</f>
        <v>0</v>
      </c>
    </row>
    <row r="10" spans="1:10" x14ac:dyDescent="0.25">
      <c r="A10" s="7" t="s">
        <v>22</v>
      </c>
      <c r="B10" s="8" t="s">
        <v>13</v>
      </c>
      <c r="C10" s="8" t="s">
        <v>20</v>
      </c>
      <c r="D10" s="17" t="s">
        <v>23</v>
      </c>
      <c r="E10" s="9">
        <v>140</v>
      </c>
      <c r="F10" s="9">
        <v>0.56999999999999995</v>
      </c>
      <c r="G10" s="10">
        <f t="shared" si="2"/>
        <v>79.8</v>
      </c>
      <c r="H10" s="9">
        <v>140</v>
      </c>
      <c r="I10" s="20"/>
      <c r="J10" s="10">
        <f t="shared" si="3"/>
        <v>0</v>
      </c>
    </row>
    <row r="11" spans="1:10" x14ac:dyDescent="0.25">
      <c r="A11" s="7" t="s">
        <v>24</v>
      </c>
      <c r="B11" s="8" t="s">
        <v>13</v>
      </c>
      <c r="C11" s="8" t="s">
        <v>25</v>
      </c>
      <c r="D11" s="17" t="s">
        <v>26</v>
      </c>
      <c r="E11" s="9">
        <v>63</v>
      </c>
      <c r="F11" s="9">
        <v>52.13</v>
      </c>
      <c r="G11" s="10">
        <f t="shared" si="2"/>
        <v>3284.19</v>
      </c>
      <c r="H11" s="9">
        <v>63</v>
      </c>
      <c r="I11" s="20"/>
      <c r="J11" s="10">
        <f t="shared" si="3"/>
        <v>0</v>
      </c>
    </row>
    <row r="12" spans="1:10" ht="22.5" x14ac:dyDescent="0.25">
      <c r="A12" s="7" t="s">
        <v>27</v>
      </c>
      <c r="B12" s="8" t="s">
        <v>13</v>
      </c>
      <c r="C12" s="8" t="s">
        <v>20</v>
      </c>
      <c r="D12" s="17" t="s">
        <v>28</v>
      </c>
      <c r="E12" s="9">
        <v>140</v>
      </c>
      <c r="F12" s="9">
        <v>20.54</v>
      </c>
      <c r="G12" s="10">
        <f t="shared" si="2"/>
        <v>2875.6</v>
      </c>
      <c r="H12" s="9">
        <v>140</v>
      </c>
      <c r="I12" s="20"/>
      <c r="J12" s="10">
        <f t="shared" si="3"/>
        <v>0</v>
      </c>
    </row>
    <row r="13" spans="1:10" ht="22.5" x14ac:dyDescent="0.25">
      <c r="A13" s="7" t="s">
        <v>29</v>
      </c>
      <c r="B13" s="8" t="s">
        <v>13</v>
      </c>
      <c r="C13" s="8" t="s">
        <v>20</v>
      </c>
      <c r="D13" s="17" t="s">
        <v>30</v>
      </c>
      <c r="E13" s="9">
        <v>54</v>
      </c>
      <c r="F13" s="9">
        <v>64.540000000000006</v>
      </c>
      <c r="G13" s="10">
        <f t="shared" si="2"/>
        <v>3485.16</v>
      </c>
      <c r="H13" s="9">
        <v>54</v>
      </c>
      <c r="I13" s="20"/>
      <c r="J13" s="10">
        <f t="shared" si="3"/>
        <v>0</v>
      </c>
    </row>
    <row r="14" spans="1:10" ht="22.5" x14ac:dyDescent="0.25">
      <c r="A14" s="7" t="s">
        <v>31</v>
      </c>
      <c r="B14" s="8" t="s">
        <v>13</v>
      </c>
      <c r="C14" s="8" t="s">
        <v>20</v>
      </c>
      <c r="D14" s="17" t="s">
        <v>32</v>
      </c>
      <c r="E14" s="9">
        <v>686.54</v>
      </c>
      <c r="F14" s="9">
        <v>14.78</v>
      </c>
      <c r="G14" s="10">
        <f t="shared" si="2"/>
        <v>10147.06</v>
      </c>
      <c r="H14" s="9">
        <v>686.54</v>
      </c>
      <c r="I14" s="20"/>
      <c r="J14" s="10">
        <f t="shared" si="3"/>
        <v>0</v>
      </c>
    </row>
    <row r="15" spans="1:10" ht="22.5" x14ac:dyDescent="0.25">
      <c r="A15" s="7" t="s">
        <v>33</v>
      </c>
      <c r="B15" s="8" t="s">
        <v>13</v>
      </c>
      <c r="C15" s="8" t="s">
        <v>20</v>
      </c>
      <c r="D15" s="17" t="s">
        <v>34</v>
      </c>
      <c r="E15" s="9">
        <v>109.24</v>
      </c>
      <c r="F15" s="9">
        <v>28.79</v>
      </c>
      <c r="G15" s="10">
        <f t="shared" si="2"/>
        <v>3145.02</v>
      </c>
      <c r="H15" s="9">
        <v>109.24</v>
      </c>
      <c r="I15" s="20"/>
      <c r="J15" s="10">
        <f t="shared" si="3"/>
        <v>0</v>
      </c>
    </row>
    <row r="16" spans="1:10" x14ac:dyDescent="0.25">
      <c r="A16" s="7" t="s">
        <v>35</v>
      </c>
      <c r="B16" s="8" t="s">
        <v>13</v>
      </c>
      <c r="C16" s="8" t="s">
        <v>36</v>
      </c>
      <c r="D16" s="17" t="s">
        <v>37</v>
      </c>
      <c r="E16" s="9">
        <v>1</v>
      </c>
      <c r="F16" s="9">
        <v>23</v>
      </c>
      <c r="G16" s="10">
        <f t="shared" si="2"/>
        <v>23</v>
      </c>
      <c r="H16" s="9">
        <v>1</v>
      </c>
      <c r="I16" s="20"/>
      <c r="J16" s="10">
        <f t="shared" si="3"/>
        <v>0</v>
      </c>
    </row>
    <row r="17" spans="1:10" x14ac:dyDescent="0.25">
      <c r="A17" s="7" t="s">
        <v>38</v>
      </c>
      <c r="B17" s="8" t="s">
        <v>13</v>
      </c>
      <c r="C17" s="8" t="s">
        <v>36</v>
      </c>
      <c r="D17" s="17" t="s">
        <v>39</v>
      </c>
      <c r="E17" s="9">
        <v>1</v>
      </c>
      <c r="F17" s="9">
        <v>21.59</v>
      </c>
      <c r="G17" s="10">
        <f t="shared" si="2"/>
        <v>21.59</v>
      </c>
      <c r="H17" s="9">
        <v>1</v>
      </c>
      <c r="I17" s="20"/>
      <c r="J17" s="10">
        <f t="shared" si="3"/>
        <v>0</v>
      </c>
    </row>
    <row r="18" spans="1:10" x14ac:dyDescent="0.25">
      <c r="A18" s="7" t="s">
        <v>40</v>
      </c>
      <c r="B18" s="8" t="s">
        <v>13</v>
      </c>
      <c r="C18" s="8" t="s">
        <v>36</v>
      </c>
      <c r="D18" s="17" t="s">
        <v>41</v>
      </c>
      <c r="E18" s="9">
        <v>1</v>
      </c>
      <c r="F18" s="9">
        <v>43.86</v>
      </c>
      <c r="G18" s="10">
        <f t="shared" si="2"/>
        <v>43.86</v>
      </c>
      <c r="H18" s="9">
        <v>1</v>
      </c>
      <c r="I18" s="20"/>
      <c r="J18" s="10">
        <f t="shared" si="3"/>
        <v>0</v>
      </c>
    </row>
    <row r="19" spans="1:10" x14ac:dyDescent="0.25">
      <c r="A19" s="7" t="s">
        <v>42</v>
      </c>
      <c r="B19" s="8" t="s">
        <v>13</v>
      </c>
      <c r="C19" s="8" t="s">
        <v>36</v>
      </c>
      <c r="D19" s="17" t="s">
        <v>43</v>
      </c>
      <c r="E19" s="9">
        <v>1</v>
      </c>
      <c r="F19" s="9">
        <v>25.59</v>
      </c>
      <c r="G19" s="10">
        <f t="shared" si="2"/>
        <v>25.59</v>
      </c>
      <c r="H19" s="9">
        <v>1</v>
      </c>
      <c r="I19" s="20"/>
      <c r="J19" s="10">
        <f t="shared" si="3"/>
        <v>0</v>
      </c>
    </row>
    <row r="20" spans="1:10" x14ac:dyDescent="0.25">
      <c r="A20" s="7" t="s">
        <v>44</v>
      </c>
      <c r="B20" s="8" t="s">
        <v>13</v>
      </c>
      <c r="C20" s="8" t="s">
        <v>36</v>
      </c>
      <c r="D20" s="17" t="s">
        <v>45</v>
      </c>
      <c r="E20" s="9">
        <v>2</v>
      </c>
      <c r="F20" s="9">
        <v>52.47</v>
      </c>
      <c r="G20" s="10">
        <f t="shared" si="2"/>
        <v>104.94</v>
      </c>
      <c r="H20" s="9">
        <v>2</v>
      </c>
      <c r="I20" s="20"/>
      <c r="J20" s="10">
        <f t="shared" si="3"/>
        <v>0</v>
      </c>
    </row>
    <row r="21" spans="1:10" ht="22.5" x14ac:dyDescent="0.25">
      <c r="A21" s="7" t="s">
        <v>46</v>
      </c>
      <c r="B21" s="8" t="s">
        <v>13</v>
      </c>
      <c r="C21" s="8" t="s">
        <v>36</v>
      </c>
      <c r="D21" s="17" t="s">
        <v>47</v>
      </c>
      <c r="E21" s="9">
        <v>1</v>
      </c>
      <c r="F21" s="9">
        <v>475.65</v>
      </c>
      <c r="G21" s="10">
        <f t="shared" si="2"/>
        <v>475.65</v>
      </c>
      <c r="H21" s="9">
        <v>1</v>
      </c>
      <c r="I21" s="20"/>
      <c r="J21" s="10">
        <f t="shared" si="3"/>
        <v>0</v>
      </c>
    </row>
    <row r="22" spans="1:10" ht="22.5" x14ac:dyDescent="0.25">
      <c r="A22" s="7" t="s">
        <v>48</v>
      </c>
      <c r="B22" s="8" t="s">
        <v>13</v>
      </c>
      <c r="C22" s="8" t="s">
        <v>20</v>
      </c>
      <c r="D22" s="17" t="s">
        <v>49</v>
      </c>
      <c r="E22" s="9">
        <v>27.46</v>
      </c>
      <c r="F22" s="9">
        <v>23.39</v>
      </c>
      <c r="G22" s="10">
        <f t="shared" si="2"/>
        <v>642.29</v>
      </c>
      <c r="H22" s="9">
        <v>27.46</v>
      </c>
      <c r="I22" s="20"/>
      <c r="J22" s="10">
        <f t="shared" si="3"/>
        <v>0</v>
      </c>
    </row>
    <row r="23" spans="1:10" ht="22.5" x14ac:dyDescent="0.25">
      <c r="A23" s="7" t="s">
        <v>50</v>
      </c>
      <c r="B23" s="8" t="s">
        <v>13</v>
      </c>
      <c r="C23" s="8" t="s">
        <v>20</v>
      </c>
      <c r="D23" s="17" t="s">
        <v>51</v>
      </c>
      <c r="E23" s="9">
        <v>27.46</v>
      </c>
      <c r="F23" s="9">
        <v>13.53</v>
      </c>
      <c r="G23" s="10">
        <f t="shared" si="2"/>
        <v>371.53</v>
      </c>
      <c r="H23" s="9">
        <v>27.46</v>
      </c>
      <c r="I23" s="20"/>
      <c r="J23" s="10">
        <f t="shared" si="3"/>
        <v>0</v>
      </c>
    </row>
    <row r="24" spans="1:10" ht="22.5" x14ac:dyDescent="0.25">
      <c r="A24" s="7" t="s">
        <v>52</v>
      </c>
      <c r="B24" s="8" t="s">
        <v>13</v>
      </c>
      <c r="C24" s="8" t="s">
        <v>25</v>
      </c>
      <c r="D24" s="17" t="s">
        <v>53</v>
      </c>
      <c r="E24" s="9">
        <v>34.130000000000003</v>
      </c>
      <c r="F24" s="9">
        <v>10.44</v>
      </c>
      <c r="G24" s="10">
        <f t="shared" si="2"/>
        <v>356.32</v>
      </c>
      <c r="H24" s="9">
        <v>34.130000000000003</v>
      </c>
      <c r="I24" s="20"/>
      <c r="J24" s="10">
        <f t="shared" si="3"/>
        <v>0</v>
      </c>
    </row>
    <row r="25" spans="1:10" ht="22.5" x14ac:dyDescent="0.25">
      <c r="A25" s="7" t="s">
        <v>54</v>
      </c>
      <c r="B25" s="8" t="s">
        <v>13</v>
      </c>
      <c r="C25" s="8" t="s">
        <v>36</v>
      </c>
      <c r="D25" s="17" t="s">
        <v>55</v>
      </c>
      <c r="E25" s="9">
        <v>1</v>
      </c>
      <c r="F25" s="9">
        <v>333.14</v>
      </c>
      <c r="G25" s="10">
        <f t="shared" si="2"/>
        <v>333.14</v>
      </c>
      <c r="H25" s="9">
        <v>1</v>
      </c>
      <c r="I25" s="20"/>
      <c r="J25" s="10">
        <f t="shared" si="3"/>
        <v>0</v>
      </c>
    </row>
    <row r="26" spans="1:10" x14ac:dyDescent="0.25">
      <c r="A26" s="11"/>
      <c r="B26" s="11"/>
      <c r="C26" s="11"/>
      <c r="D26" s="18" t="s">
        <v>56</v>
      </c>
      <c r="E26" s="12">
        <v>1</v>
      </c>
      <c r="F26" s="13">
        <f>SUM(G9:G25)</f>
        <v>25745.29</v>
      </c>
      <c r="G26" s="13">
        <f t="shared" si="2"/>
        <v>25745.29</v>
      </c>
      <c r="H26" s="12">
        <v>1</v>
      </c>
      <c r="I26" s="13">
        <f>SUM(J9:J25)</f>
        <v>0</v>
      </c>
      <c r="J26" s="13">
        <f t="shared" si="3"/>
        <v>0</v>
      </c>
    </row>
    <row r="27" spans="1:10" ht="0.95" customHeight="1" x14ac:dyDescent="0.25">
      <c r="A27" s="14"/>
      <c r="B27" s="14"/>
      <c r="C27" s="14"/>
      <c r="D27" s="19"/>
      <c r="E27" s="14"/>
      <c r="F27" s="14"/>
      <c r="G27" s="14"/>
      <c r="H27" s="14"/>
      <c r="I27" s="14"/>
      <c r="J27" s="14"/>
    </row>
    <row r="28" spans="1:10" x14ac:dyDescent="0.25">
      <c r="A28" s="4" t="s">
        <v>57</v>
      </c>
      <c r="B28" s="4" t="s">
        <v>9</v>
      </c>
      <c r="C28" s="4" t="s">
        <v>10</v>
      </c>
      <c r="D28" s="16" t="s">
        <v>58</v>
      </c>
      <c r="E28" s="5">
        <f t="shared" ref="E28:J28" si="4">E31</f>
        <v>1</v>
      </c>
      <c r="F28" s="6">
        <f t="shared" si="4"/>
        <v>3127.33</v>
      </c>
      <c r="G28" s="6">
        <f t="shared" si="4"/>
        <v>3127.33</v>
      </c>
      <c r="H28" s="5">
        <f t="shared" si="4"/>
        <v>1</v>
      </c>
      <c r="I28" s="6">
        <f t="shared" si="4"/>
        <v>0</v>
      </c>
      <c r="J28" s="6">
        <f t="shared" si="4"/>
        <v>0</v>
      </c>
    </row>
    <row r="29" spans="1:10" x14ac:dyDescent="0.25">
      <c r="A29" s="7" t="s">
        <v>59</v>
      </c>
      <c r="B29" s="8" t="s">
        <v>13</v>
      </c>
      <c r="C29" s="8" t="s">
        <v>20</v>
      </c>
      <c r="D29" s="17" t="s">
        <v>60</v>
      </c>
      <c r="E29" s="9">
        <v>32</v>
      </c>
      <c r="F29" s="9">
        <v>50.02</v>
      </c>
      <c r="G29" s="10">
        <f>ROUND(E29*F29,2)</f>
        <v>1600.64</v>
      </c>
      <c r="H29" s="9">
        <v>32</v>
      </c>
      <c r="I29" s="20"/>
      <c r="J29" s="10">
        <f>ROUND(H29*I29,2)</f>
        <v>0</v>
      </c>
    </row>
    <row r="30" spans="1:10" ht="22.5" x14ac:dyDescent="0.25">
      <c r="A30" s="7" t="s">
        <v>61</v>
      </c>
      <c r="B30" s="8" t="s">
        <v>13</v>
      </c>
      <c r="C30" s="8" t="s">
        <v>20</v>
      </c>
      <c r="D30" s="17" t="s">
        <v>62</v>
      </c>
      <c r="E30" s="9">
        <v>45.6</v>
      </c>
      <c r="F30" s="9">
        <v>33.479999999999997</v>
      </c>
      <c r="G30" s="10">
        <f>ROUND(E30*F30,2)</f>
        <v>1526.69</v>
      </c>
      <c r="H30" s="9">
        <v>45.6</v>
      </c>
      <c r="I30" s="20"/>
      <c r="J30" s="10">
        <f>ROUND(H30*I30,2)</f>
        <v>0</v>
      </c>
    </row>
    <row r="31" spans="1:10" x14ac:dyDescent="0.25">
      <c r="A31" s="11"/>
      <c r="B31" s="11"/>
      <c r="C31" s="11"/>
      <c r="D31" s="18" t="s">
        <v>63</v>
      </c>
      <c r="E31" s="12">
        <v>1</v>
      </c>
      <c r="F31" s="13">
        <f>SUM(G29:G30)</f>
        <v>3127.33</v>
      </c>
      <c r="G31" s="13">
        <f>ROUND(E31*F31,2)</f>
        <v>3127.33</v>
      </c>
      <c r="H31" s="12">
        <v>1</v>
      </c>
      <c r="I31" s="13">
        <f>SUM(J29:J30)</f>
        <v>0</v>
      </c>
      <c r="J31" s="13">
        <f>ROUND(H31*I31,2)</f>
        <v>0</v>
      </c>
    </row>
    <row r="32" spans="1:10" ht="0.95" customHeight="1" x14ac:dyDescent="0.25">
      <c r="A32" s="14"/>
      <c r="B32" s="14"/>
      <c r="C32" s="14"/>
      <c r="D32" s="19"/>
      <c r="E32" s="14"/>
      <c r="F32" s="14"/>
      <c r="G32" s="14"/>
      <c r="H32" s="14"/>
      <c r="I32" s="14"/>
      <c r="J32" s="14"/>
    </row>
    <row r="33" spans="1:10" x14ac:dyDescent="0.25">
      <c r="A33" s="4" t="s">
        <v>64</v>
      </c>
      <c r="B33" s="4" t="s">
        <v>9</v>
      </c>
      <c r="C33" s="4" t="s">
        <v>10</v>
      </c>
      <c r="D33" s="16" t="s">
        <v>65</v>
      </c>
      <c r="E33" s="5">
        <f t="shared" ref="E33:J33" si="5">E48</f>
        <v>1</v>
      </c>
      <c r="F33" s="6">
        <f t="shared" si="5"/>
        <v>29977.63</v>
      </c>
      <c r="G33" s="6">
        <f t="shared" si="5"/>
        <v>29977.63</v>
      </c>
      <c r="H33" s="5">
        <f t="shared" si="5"/>
        <v>1</v>
      </c>
      <c r="I33" s="6">
        <f t="shared" si="5"/>
        <v>0</v>
      </c>
      <c r="J33" s="6">
        <f t="shared" si="5"/>
        <v>0</v>
      </c>
    </row>
    <row r="34" spans="1:10" ht="22.5" x14ac:dyDescent="0.25">
      <c r="A34" s="7" t="s">
        <v>66</v>
      </c>
      <c r="B34" s="8" t="s">
        <v>13</v>
      </c>
      <c r="C34" s="8" t="s">
        <v>14</v>
      </c>
      <c r="D34" s="17" t="s">
        <v>67</v>
      </c>
      <c r="E34" s="9">
        <v>15</v>
      </c>
      <c r="F34" s="9">
        <v>124.08</v>
      </c>
      <c r="G34" s="10">
        <f t="shared" ref="G34:G48" si="6">ROUND(E34*F34,2)</f>
        <v>1861.2</v>
      </c>
      <c r="H34" s="9">
        <v>15</v>
      </c>
      <c r="I34" s="20"/>
      <c r="J34" s="10">
        <f t="shared" ref="J34:J48" si="7">ROUND(H34*I34,2)</f>
        <v>0</v>
      </c>
    </row>
    <row r="35" spans="1:10" ht="22.5" x14ac:dyDescent="0.25">
      <c r="A35" s="7" t="s">
        <v>68</v>
      </c>
      <c r="B35" s="8" t="s">
        <v>13</v>
      </c>
      <c r="C35" s="8" t="s">
        <v>20</v>
      </c>
      <c r="D35" s="17" t="s">
        <v>69</v>
      </c>
      <c r="E35" s="9">
        <v>68.5</v>
      </c>
      <c r="F35" s="9">
        <v>36.42</v>
      </c>
      <c r="G35" s="10">
        <f t="shared" si="6"/>
        <v>2494.77</v>
      </c>
      <c r="H35" s="9">
        <v>68.5</v>
      </c>
      <c r="I35" s="20"/>
      <c r="J35" s="10">
        <f t="shared" si="7"/>
        <v>0</v>
      </c>
    </row>
    <row r="36" spans="1:10" ht="22.5" x14ac:dyDescent="0.25">
      <c r="A36" s="7" t="s">
        <v>70</v>
      </c>
      <c r="B36" s="8" t="s">
        <v>13</v>
      </c>
      <c r="C36" s="8" t="s">
        <v>20</v>
      </c>
      <c r="D36" s="17" t="s">
        <v>71</v>
      </c>
      <c r="E36" s="9">
        <v>71.239999999999995</v>
      </c>
      <c r="F36" s="9">
        <v>10.91</v>
      </c>
      <c r="G36" s="10">
        <f t="shared" si="6"/>
        <v>777.23</v>
      </c>
      <c r="H36" s="9">
        <v>71.239999999999995</v>
      </c>
      <c r="I36" s="20"/>
      <c r="J36" s="10">
        <f t="shared" si="7"/>
        <v>0</v>
      </c>
    </row>
    <row r="37" spans="1:10" ht="22.5" x14ac:dyDescent="0.25">
      <c r="A37" s="7" t="s">
        <v>72</v>
      </c>
      <c r="B37" s="8" t="s">
        <v>13</v>
      </c>
      <c r="C37" s="8" t="s">
        <v>20</v>
      </c>
      <c r="D37" s="17" t="s">
        <v>73</v>
      </c>
      <c r="E37" s="9">
        <v>28</v>
      </c>
      <c r="F37" s="9">
        <v>27.91</v>
      </c>
      <c r="G37" s="10">
        <f t="shared" si="6"/>
        <v>781.48</v>
      </c>
      <c r="H37" s="9">
        <v>28</v>
      </c>
      <c r="I37" s="20"/>
      <c r="J37" s="10">
        <f t="shared" si="7"/>
        <v>0</v>
      </c>
    </row>
    <row r="38" spans="1:10" x14ac:dyDescent="0.25">
      <c r="A38" s="7" t="s">
        <v>74</v>
      </c>
      <c r="B38" s="8" t="s">
        <v>13</v>
      </c>
      <c r="C38" s="8" t="s">
        <v>20</v>
      </c>
      <c r="D38" s="17" t="s">
        <v>75</v>
      </c>
      <c r="E38" s="9">
        <v>553.09</v>
      </c>
      <c r="F38" s="9">
        <v>19.87</v>
      </c>
      <c r="G38" s="10">
        <f t="shared" si="6"/>
        <v>10989.9</v>
      </c>
      <c r="H38" s="9">
        <v>553.09</v>
      </c>
      <c r="I38" s="20"/>
      <c r="J38" s="10">
        <f t="shared" si="7"/>
        <v>0</v>
      </c>
    </row>
    <row r="39" spans="1:10" ht="22.5" x14ac:dyDescent="0.25">
      <c r="A39" s="7" t="s">
        <v>76</v>
      </c>
      <c r="B39" s="8" t="s">
        <v>13</v>
      </c>
      <c r="C39" s="8" t="s">
        <v>20</v>
      </c>
      <c r="D39" s="17" t="s">
        <v>77</v>
      </c>
      <c r="E39" s="9">
        <v>119.7</v>
      </c>
      <c r="F39" s="9">
        <v>33.44</v>
      </c>
      <c r="G39" s="10">
        <f t="shared" si="6"/>
        <v>4002.77</v>
      </c>
      <c r="H39" s="9">
        <v>119.7</v>
      </c>
      <c r="I39" s="20"/>
      <c r="J39" s="10">
        <f t="shared" si="7"/>
        <v>0</v>
      </c>
    </row>
    <row r="40" spans="1:10" ht="22.5" x14ac:dyDescent="0.25">
      <c r="A40" s="7" t="s">
        <v>78</v>
      </c>
      <c r="B40" s="8" t="s">
        <v>13</v>
      </c>
      <c r="C40" s="8" t="s">
        <v>14</v>
      </c>
      <c r="D40" s="17" t="s">
        <v>79</v>
      </c>
      <c r="E40" s="9">
        <v>22</v>
      </c>
      <c r="F40" s="9">
        <v>62.08</v>
      </c>
      <c r="G40" s="10">
        <f t="shared" si="6"/>
        <v>1365.76</v>
      </c>
      <c r="H40" s="9">
        <v>22</v>
      </c>
      <c r="I40" s="20"/>
      <c r="J40" s="10">
        <f t="shared" si="7"/>
        <v>0</v>
      </c>
    </row>
    <row r="41" spans="1:10" ht="22.5" x14ac:dyDescent="0.25">
      <c r="A41" s="7" t="s">
        <v>80</v>
      </c>
      <c r="B41" s="8" t="s">
        <v>13</v>
      </c>
      <c r="C41" s="8" t="s">
        <v>20</v>
      </c>
      <c r="D41" s="17" t="s">
        <v>81</v>
      </c>
      <c r="E41" s="9">
        <v>21.14</v>
      </c>
      <c r="F41" s="9">
        <v>13.6</v>
      </c>
      <c r="G41" s="10">
        <f t="shared" si="6"/>
        <v>287.5</v>
      </c>
      <c r="H41" s="9">
        <v>21.14</v>
      </c>
      <c r="I41" s="20"/>
      <c r="J41" s="10">
        <f t="shared" si="7"/>
        <v>0</v>
      </c>
    </row>
    <row r="42" spans="1:10" x14ac:dyDescent="0.25">
      <c r="A42" s="7" t="s">
        <v>82</v>
      </c>
      <c r="B42" s="8" t="s">
        <v>13</v>
      </c>
      <c r="C42" s="8" t="s">
        <v>20</v>
      </c>
      <c r="D42" s="17" t="s">
        <v>83</v>
      </c>
      <c r="E42" s="9">
        <v>21.14</v>
      </c>
      <c r="F42" s="9">
        <v>38.619999999999997</v>
      </c>
      <c r="G42" s="10">
        <f t="shared" si="6"/>
        <v>816.43</v>
      </c>
      <c r="H42" s="9">
        <v>21.14</v>
      </c>
      <c r="I42" s="20"/>
      <c r="J42" s="10">
        <f t="shared" si="7"/>
        <v>0</v>
      </c>
    </row>
    <row r="43" spans="1:10" x14ac:dyDescent="0.25">
      <c r="A43" s="7" t="s">
        <v>84</v>
      </c>
      <c r="B43" s="8" t="s">
        <v>13</v>
      </c>
      <c r="C43" s="8" t="s">
        <v>20</v>
      </c>
      <c r="D43" s="17" t="s">
        <v>85</v>
      </c>
      <c r="E43" s="9">
        <v>2.4</v>
      </c>
      <c r="F43" s="9">
        <v>25.2</v>
      </c>
      <c r="G43" s="10">
        <f t="shared" si="6"/>
        <v>60.48</v>
      </c>
      <c r="H43" s="9">
        <v>2.4</v>
      </c>
      <c r="I43" s="20"/>
      <c r="J43" s="10">
        <f t="shared" si="7"/>
        <v>0</v>
      </c>
    </row>
    <row r="44" spans="1:10" ht="22.5" x14ac:dyDescent="0.25">
      <c r="A44" s="7" t="s">
        <v>86</v>
      </c>
      <c r="B44" s="8" t="s">
        <v>13</v>
      </c>
      <c r="C44" s="8" t="s">
        <v>36</v>
      </c>
      <c r="D44" s="17" t="s">
        <v>87</v>
      </c>
      <c r="E44" s="9">
        <v>2</v>
      </c>
      <c r="F44" s="9">
        <v>18.739999999999998</v>
      </c>
      <c r="G44" s="10">
        <f t="shared" si="6"/>
        <v>37.479999999999997</v>
      </c>
      <c r="H44" s="9">
        <v>2</v>
      </c>
      <c r="I44" s="20"/>
      <c r="J44" s="10">
        <f t="shared" si="7"/>
        <v>0</v>
      </c>
    </row>
    <row r="45" spans="1:10" ht="22.5" x14ac:dyDescent="0.25">
      <c r="A45" s="7" t="s">
        <v>88</v>
      </c>
      <c r="B45" s="8" t="s">
        <v>13</v>
      </c>
      <c r="C45" s="8" t="s">
        <v>20</v>
      </c>
      <c r="D45" s="17" t="s">
        <v>89</v>
      </c>
      <c r="E45" s="9">
        <v>6.4</v>
      </c>
      <c r="F45" s="9">
        <v>35.729999999999997</v>
      </c>
      <c r="G45" s="10">
        <f t="shared" si="6"/>
        <v>228.67</v>
      </c>
      <c r="H45" s="9">
        <v>6.4</v>
      </c>
      <c r="I45" s="20"/>
      <c r="J45" s="10">
        <f t="shared" si="7"/>
        <v>0</v>
      </c>
    </row>
    <row r="46" spans="1:10" ht="22.5" x14ac:dyDescent="0.25">
      <c r="A46" s="7" t="s">
        <v>90</v>
      </c>
      <c r="B46" s="8" t="s">
        <v>13</v>
      </c>
      <c r="C46" s="8" t="s">
        <v>20</v>
      </c>
      <c r="D46" s="17" t="s">
        <v>91</v>
      </c>
      <c r="E46" s="9">
        <v>194</v>
      </c>
      <c r="F46" s="9">
        <v>11.71</v>
      </c>
      <c r="G46" s="10">
        <f t="shared" si="6"/>
        <v>2271.7399999999998</v>
      </c>
      <c r="H46" s="9">
        <v>194</v>
      </c>
      <c r="I46" s="20"/>
      <c r="J46" s="10">
        <f t="shared" si="7"/>
        <v>0</v>
      </c>
    </row>
    <row r="47" spans="1:10" ht="22.5" x14ac:dyDescent="0.25">
      <c r="A47" s="7" t="s">
        <v>92</v>
      </c>
      <c r="B47" s="8" t="s">
        <v>13</v>
      </c>
      <c r="C47" s="8" t="s">
        <v>20</v>
      </c>
      <c r="D47" s="17" t="s">
        <v>93</v>
      </c>
      <c r="E47" s="9">
        <v>194</v>
      </c>
      <c r="F47" s="9">
        <v>20.63</v>
      </c>
      <c r="G47" s="10">
        <f t="shared" si="6"/>
        <v>4002.22</v>
      </c>
      <c r="H47" s="9">
        <v>194</v>
      </c>
      <c r="I47" s="20"/>
      <c r="J47" s="10">
        <f t="shared" si="7"/>
        <v>0</v>
      </c>
    </row>
    <row r="48" spans="1:10" x14ac:dyDescent="0.25">
      <c r="A48" s="11"/>
      <c r="B48" s="11"/>
      <c r="C48" s="11"/>
      <c r="D48" s="18" t="s">
        <v>94</v>
      </c>
      <c r="E48" s="12">
        <v>1</v>
      </c>
      <c r="F48" s="13">
        <f>SUM(G34:G47)</f>
        <v>29977.63</v>
      </c>
      <c r="G48" s="13">
        <f t="shared" si="6"/>
        <v>29977.63</v>
      </c>
      <c r="H48" s="12">
        <v>1</v>
      </c>
      <c r="I48" s="13">
        <f>SUM(J34:J47)</f>
        <v>0</v>
      </c>
      <c r="J48" s="13">
        <f t="shared" si="7"/>
        <v>0</v>
      </c>
    </row>
    <row r="49" spans="1:10" ht="0.95" customHeight="1" x14ac:dyDescent="0.25">
      <c r="A49" s="14"/>
      <c r="B49" s="14"/>
      <c r="C49" s="14"/>
      <c r="D49" s="19"/>
      <c r="E49" s="14"/>
      <c r="F49" s="14"/>
      <c r="G49" s="14"/>
      <c r="H49" s="14"/>
      <c r="I49" s="14"/>
      <c r="J49" s="14"/>
    </row>
    <row r="50" spans="1:10" x14ac:dyDescent="0.25">
      <c r="A50" s="4" t="s">
        <v>95</v>
      </c>
      <c r="B50" s="4" t="s">
        <v>9</v>
      </c>
      <c r="C50" s="4" t="s">
        <v>10</v>
      </c>
      <c r="D50" s="16" t="s">
        <v>96</v>
      </c>
      <c r="E50" s="5">
        <f t="shared" ref="E50:J50" si="8">E56</f>
        <v>1</v>
      </c>
      <c r="F50" s="6">
        <f t="shared" si="8"/>
        <v>1942.87</v>
      </c>
      <c r="G50" s="6">
        <f t="shared" si="8"/>
        <v>1942.87</v>
      </c>
      <c r="H50" s="5">
        <f t="shared" si="8"/>
        <v>1</v>
      </c>
      <c r="I50" s="6">
        <f t="shared" si="8"/>
        <v>0</v>
      </c>
      <c r="J50" s="6">
        <f t="shared" si="8"/>
        <v>0</v>
      </c>
    </row>
    <row r="51" spans="1:10" ht="22.5" x14ac:dyDescent="0.25">
      <c r="A51" s="7" t="s">
        <v>97</v>
      </c>
      <c r="B51" s="8" t="s">
        <v>13</v>
      </c>
      <c r="C51" s="8" t="s">
        <v>36</v>
      </c>
      <c r="D51" s="17" t="s">
        <v>98</v>
      </c>
      <c r="E51" s="9">
        <v>5</v>
      </c>
      <c r="F51" s="9">
        <v>80.849999999999994</v>
      </c>
      <c r="G51" s="10">
        <f t="shared" ref="G51:G56" si="9">ROUND(E51*F51,2)</f>
        <v>404.25</v>
      </c>
      <c r="H51" s="9">
        <v>5</v>
      </c>
      <c r="I51" s="20"/>
      <c r="J51" s="10">
        <f t="shared" ref="J51:J56" si="10">ROUND(H51*I51,2)</f>
        <v>0</v>
      </c>
    </row>
    <row r="52" spans="1:10" ht="22.5" x14ac:dyDescent="0.25">
      <c r="A52" s="7" t="s">
        <v>99</v>
      </c>
      <c r="B52" s="8" t="s">
        <v>13</v>
      </c>
      <c r="C52" s="8" t="s">
        <v>36</v>
      </c>
      <c r="D52" s="17" t="s">
        <v>100</v>
      </c>
      <c r="E52" s="9">
        <v>5</v>
      </c>
      <c r="F52" s="9">
        <v>29.16</v>
      </c>
      <c r="G52" s="10">
        <f t="shared" si="9"/>
        <v>145.80000000000001</v>
      </c>
      <c r="H52" s="9">
        <v>5</v>
      </c>
      <c r="I52" s="20"/>
      <c r="J52" s="10">
        <f t="shared" si="10"/>
        <v>0</v>
      </c>
    </row>
    <row r="53" spans="1:10" x14ac:dyDescent="0.25">
      <c r="A53" s="7" t="s">
        <v>101</v>
      </c>
      <c r="B53" s="8" t="s">
        <v>13</v>
      </c>
      <c r="C53" s="8" t="s">
        <v>102</v>
      </c>
      <c r="D53" s="17" t="s">
        <v>103</v>
      </c>
      <c r="E53" s="9">
        <v>50</v>
      </c>
      <c r="F53" s="9">
        <v>5.68</v>
      </c>
      <c r="G53" s="10">
        <f t="shared" si="9"/>
        <v>284</v>
      </c>
      <c r="H53" s="9">
        <v>50</v>
      </c>
      <c r="I53" s="20"/>
      <c r="J53" s="10">
        <f t="shared" si="10"/>
        <v>0</v>
      </c>
    </row>
    <row r="54" spans="1:10" x14ac:dyDescent="0.25">
      <c r="A54" s="7" t="s">
        <v>104</v>
      </c>
      <c r="B54" s="8" t="s">
        <v>13</v>
      </c>
      <c r="C54" s="8" t="s">
        <v>36</v>
      </c>
      <c r="D54" s="17" t="s">
        <v>105</v>
      </c>
      <c r="E54" s="9">
        <v>3</v>
      </c>
      <c r="F54" s="9">
        <v>48.3</v>
      </c>
      <c r="G54" s="10">
        <f t="shared" si="9"/>
        <v>144.9</v>
      </c>
      <c r="H54" s="9">
        <v>3</v>
      </c>
      <c r="I54" s="20"/>
      <c r="J54" s="10">
        <f t="shared" si="10"/>
        <v>0</v>
      </c>
    </row>
    <row r="55" spans="1:10" x14ac:dyDescent="0.25">
      <c r="A55" s="7" t="s">
        <v>106</v>
      </c>
      <c r="B55" s="8" t="s">
        <v>13</v>
      </c>
      <c r="C55" s="8" t="s">
        <v>36</v>
      </c>
      <c r="D55" s="17" t="s">
        <v>107</v>
      </c>
      <c r="E55" s="9">
        <v>4</v>
      </c>
      <c r="F55" s="9">
        <v>240.98</v>
      </c>
      <c r="G55" s="10">
        <f t="shared" si="9"/>
        <v>963.92</v>
      </c>
      <c r="H55" s="9">
        <v>4</v>
      </c>
      <c r="I55" s="20"/>
      <c r="J55" s="10">
        <f t="shared" si="10"/>
        <v>0</v>
      </c>
    </row>
    <row r="56" spans="1:10" x14ac:dyDescent="0.25">
      <c r="A56" s="11"/>
      <c r="B56" s="11"/>
      <c r="C56" s="11"/>
      <c r="D56" s="18" t="s">
        <v>108</v>
      </c>
      <c r="E56" s="12">
        <v>1</v>
      </c>
      <c r="F56" s="13">
        <f>SUM(G51:G55)</f>
        <v>1942.87</v>
      </c>
      <c r="G56" s="13">
        <f t="shared" si="9"/>
        <v>1942.87</v>
      </c>
      <c r="H56" s="12">
        <v>1</v>
      </c>
      <c r="I56" s="13">
        <f>SUM(J51:J55)</f>
        <v>0</v>
      </c>
      <c r="J56" s="13">
        <f t="shared" si="10"/>
        <v>0</v>
      </c>
    </row>
    <row r="57" spans="1:10" ht="0.95" customHeight="1" x14ac:dyDescent="0.25">
      <c r="A57" s="14"/>
      <c r="B57" s="14"/>
      <c r="C57" s="14"/>
      <c r="D57" s="19"/>
      <c r="E57" s="14"/>
      <c r="F57" s="14"/>
      <c r="G57" s="14"/>
      <c r="H57" s="14"/>
      <c r="I57" s="14"/>
      <c r="J57" s="14"/>
    </row>
    <row r="58" spans="1:10" x14ac:dyDescent="0.25">
      <c r="A58" s="4" t="s">
        <v>109</v>
      </c>
      <c r="B58" s="4" t="s">
        <v>9</v>
      </c>
      <c r="C58" s="4" t="s">
        <v>10</v>
      </c>
      <c r="D58" s="16" t="s">
        <v>110</v>
      </c>
      <c r="E58" s="5">
        <f t="shared" ref="E58:J58" si="11">E66</f>
        <v>1</v>
      </c>
      <c r="F58" s="6">
        <f t="shared" si="11"/>
        <v>6680.37</v>
      </c>
      <c r="G58" s="6">
        <f t="shared" si="11"/>
        <v>6680.37</v>
      </c>
      <c r="H58" s="5">
        <f t="shared" si="11"/>
        <v>1</v>
      </c>
      <c r="I58" s="6">
        <f t="shared" si="11"/>
        <v>0</v>
      </c>
      <c r="J58" s="6">
        <f t="shared" si="11"/>
        <v>0</v>
      </c>
    </row>
    <row r="59" spans="1:10" x14ac:dyDescent="0.25">
      <c r="A59" s="7" t="s">
        <v>111</v>
      </c>
      <c r="B59" s="8" t="s">
        <v>13</v>
      </c>
      <c r="C59" s="8" t="s">
        <v>20</v>
      </c>
      <c r="D59" s="17" t="s">
        <v>112</v>
      </c>
      <c r="E59" s="9">
        <v>90</v>
      </c>
      <c r="F59" s="9">
        <v>24.22</v>
      </c>
      <c r="G59" s="10">
        <f t="shared" ref="G59:G66" si="12">ROUND(E59*F59,2)</f>
        <v>2179.8000000000002</v>
      </c>
      <c r="H59" s="9">
        <v>90</v>
      </c>
      <c r="I59" s="20"/>
      <c r="J59" s="10">
        <f t="shared" ref="J59:J66" si="13">ROUND(H59*I59,2)</f>
        <v>0</v>
      </c>
    </row>
    <row r="60" spans="1:10" x14ac:dyDescent="0.25">
      <c r="A60" s="7" t="s">
        <v>113</v>
      </c>
      <c r="B60" s="8" t="s">
        <v>13</v>
      </c>
      <c r="C60" s="8" t="s">
        <v>14</v>
      </c>
      <c r="D60" s="17" t="s">
        <v>114</v>
      </c>
      <c r="E60" s="9">
        <v>70</v>
      </c>
      <c r="F60" s="9">
        <v>8.9</v>
      </c>
      <c r="G60" s="10">
        <f t="shared" si="12"/>
        <v>623</v>
      </c>
      <c r="H60" s="9">
        <v>70</v>
      </c>
      <c r="I60" s="20"/>
      <c r="J60" s="10">
        <f t="shared" si="13"/>
        <v>0</v>
      </c>
    </row>
    <row r="61" spans="1:10" x14ac:dyDescent="0.25">
      <c r="A61" s="7" t="s">
        <v>115</v>
      </c>
      <c r="B61" s="8" t="s">
        <v>13</v>
      </c>
      <c r="C61" s="8" t="s">
        <v>20</v>
      </c>
      <c r="D61" s="17" t="s">
        <v>116</v>
      </c>
      <c r="E61" s="9">
        <v>5.04</v>
      </c>
      <c r="F61" s="9">
        <v>147.4</v>
      </c>
      <c r="G61" s="10">
        <f t="shared" si="12"/>
        <v>742.9</v>
      </c>
      <c r="H61" s="9">
        <v>5.04</v>
      </c>
      <c r="I61" s="20"/>
      <c r="J61" s="10">
        <f t="shared" si="13"/>
        <v>0</v>
      </c>
    </row>
    <row r="62" spans="1:10" x14ac:dyDescent="0.25">
      <c r="A62" s="7" t="s">
        <v>117</v>
      </c>
      <c r="B62" s="8" t="s">
        <v>13</v>
      </c>
      <c r="C62" s="8" t="s">
        <v>36</v>
      </c>
      <c r="D62" s="17" t="s">
        <v>118</v>
      </c>
      <c r="E62" s="9">
        <v>2</v>
      </c>
      <c r="F62" s="9">
        <v>404.25</v>
      </c>
      <c r="G62" s="10">
        <f t="shared" si="12"/>
        <v>808.5</v>
      </c>
      <c r="H62" s="9">
        <v>2</v>
      </c>
      <c r="I62" s="20"/>
      <c r="J62" s="10">
        <f t="shared" si="13"/>
        <v>0</v>
      </c>
    </row>
    <row r="63" spans="1:10" x14ac:dyDescent="0.25">
      <c r="A63" s="7" t="s">
        <v>119</v>
      </c>
      <c r="B63" s="8" t="s">
        <v>13</v>
      </c>
      <c r="C63" s="8" t="s">
        <v>36</v>
      </c>
      <c r="D63" s="17" t="s">
        <v>120</v>
      </c>
      <c r="E63" s="9">
        <v>2</v>
      </c>
      <c r="F63" s="9">
        <v>52.47</v>
      </c>
      <c r="G63" s="10">
        <f t="shared" si="12"/>
        <v>104.94</v>
      </c>
      <c r="H63" s="9">
        <v>2</v>
      </c>
      <c r="I63" s="20"/>
      <c r="J63" s="10">
        <f t="shared" si="13"/>
        <v>0</v>
      </c>
    </row>
    <row r="64" spans="1:10" x14ac:dyDescent="0.25">
      <c r="A64" s="7" t="s">
        <v>121</v>
      </c>
      <c r="B64" s="8" t="s">
        <v>13</v>
      </c>
      <c r="C64" s="8" t="s">
        <v>20</v>
      </c>
      <c r="D64" s="17" t="s">
        <v>122</v>
      </c>
      <c r="E64" s="9">
        <v>3</v>
      </c>
      <c r="F64" s="9">
        <v>26.21</v>
      </c>
      <c r="G64" s="10">
        <f t="shared" si="12"/>
        <v>78.63</v>
      </c>
      <c r="H64" s="9">
        <v>3</v>
      </c>
      <c r="I64" s="20"/>
      <c r="J64" s="10">
        <f t="shared" si="13"/>
        <v>0</v>
      </c>
    </row>
    <row r="65" spans="1:10" ht="22.5" x14ac:dyDescent="0.25">
      <c r="A65" s="7" t="s">
        <v>123</v>
      </c>
      <c r="B65" s="8" t="s">
        <v>13</v>
      </c>
      <c r="C65" s="8" t="s">
        <v>14</v>
      </c>
      <c r="D65" s="17" t="s">
        <v>124</v>
      </c>
      <c r="E65" s="9">
        <v>60</v>
      </c>
      <c r="F65" s="9">
        <v>35.71</v>
      </c>
      <c r="G65" s="10">
        <f t="shared" si="12"/>
        <v>2142.6</v>
      </c>
      <c r="H65" s="9">
        <v>60</v>
      </c>
      <c r="I65" s="20"/>
      <c r="J65" s="10">
        <f t="shared" si="13"/>
        <v>0</v>
      </c>
    </row>
    <row r="66" spans="1:10" x14ac:dyDescent="0.25">
      <c r="A66" s="11"/>
      <c r="B66" s="11"/>
      <c r="C66" s="11"/>
      <c r="D66" s="18" t="s">
        <v>125</v>
      </c>
      <c r="E66" s="12">
        <v>1</v>
      </c>
      <c r="F66" s="13">
        <f>SUM(G59:G65)</f>
        <v>6680.37</v>
      </c>
      <c r="G66" s="13">
        <f t="shared" si="12"/>
        <v>6680.37</v>
      </c>
      <c r="H66" s="12">
        <v>1</v>
      </c>
      <c r="I66" s="13">
        <f>SUM(J59:J65)</f>
        <v>0</v>
      </c>
      <c r="J66" s="13">
        <f t="shared" si="13"/>
        <v>0</v>
      </c>
    </row>
    <row r="67" spans="1:10" ht="0.95" customHeight="1" x14ac:dyDescent="0.25">
      <c r="A67" s="14"/>
      <c r="B67" s="14"/>
      <c r="C67" s="14"/>
      <c r="D67" s="19"/>
      <c r="E67" s="14"/>
      <c r="F67" s="14"/>
      <c r="G67" s="14"/>
      <c r="H67" s="14"/>
      <c r="I67" s="14"/>
      <c r="J67" s="14"/>
    </row>
    <row r="68" spans="1:10" x14ac:dyDescent="0.25">
      <c r="A68" s="4" t="s">
        <v>126</v>
      </c>
      <c r="B68" s="4" t="s">
        <v>9</v>
      </c>
      <c r="C68" s="4" t="s">
        <v>10</v>
      </c>
      <c r="D68" s="16" t="s">
        <v>127</v>
      </c>
      <c r="E68" s="5">
        <f t="shared" ref="E68:J68" si="14">E72</f>
        <v>1</v>
      </c>
      <c r="F68" s="6">
        <f t="shared" si="14"/>
        <v>7328.83</v>
      </c>
      <c r="G68" s="6">
        <f t="shared" si="14"/>
        <v>7328.83</v>
      </c>
      <c r="H68" s="5">
        <f t="shared" si="14"/>
        <v>1</v>
      </c>
      <c r="I68" s="6">
        <f t="shared" si="14"/>
        <v>0</v>
      </c>
      <c r="J68" s="6">
        <f t="shared" si="14"/>
        <v>0</v>
      </c>
    </row>
    <row r="69" spans="1:10" x14ac:dyDescent="0.25">
      <c r="A69" s="7" t="s">
        <v>128</v>
      </c>
      <c r="B69" s="8" t="s">
        <v>13</v>
      </c>
      <c r="C69" s="8" t="s">
        <v>20</v>
      </c>
      <c r="D69" s="17" t="s">
        <v>129</v>
      </c>
      <c r="E69" s="9">
        <v>94.92</v>
      </c>
      <c r="F69" s="9">
        <v>10.119999999999999</v>
      </c>
      <c r="G69" s="10">
        <f>ROUND(E69*F69,2)</f>
        <v>960.59</v>
      </c>
      <c r="H69" s="9">
        <v>94.92</v>
      </c>
      <c r="I69" s="20"/>
      <c r="J69" s="10">
        <f>ROUND(H69*I69,2)</f>
        <v>0</v>
      </c>
    </row>
    <row r="70" spans="1:10" ht="22.5" x14ac:dyDescent="0.25">
      <c r="A70" s="7" t="s">
        <v>130</v>
      </c>
      <c r="B70" s="8" t="s">
        <v>13</v>
      </c>
      <c r="C70" s="8" t="s">
        <v>20</v>
      </c>
      <c r="D70" s="17" t="s">
        <v>131</v>
      </c>
      <c r="E70" s="9">
        <v>105</v>
      </c>
      <c r="F70" s="9">
        <v>20.64</v>
      </c>
      <c r="G70" s="10">
        <f>ROUND(E70*F70,2)</f>
        <v>2167.1999999999998</v>
      </c>
      <c r="H70" s="9">
        <v>105</v>
      </c>
      <c r="I70" s="20"/>
      <c r="J70" s="10">
        <f>ROUND(H70*I70,2)</f>
        <v>0</v>
      </c>
    </row>
    <row r="71" spans="1:10" ht="22.5" x14ac:dyDescent="0.25">
      <c r="A71" s="7" t="s">
        <v>132</v>
      </c>
      <c r="B71" s="8" t="s">
        <v>13</v>
      </c>
      <c r="C71" s="8" t="s">
        <v>20</v>
      </c>
      <c r="D71" s="17" t="s">
        <v>133</v>
      </c>
      <c r="E71" s="9">
        <v>158.47</v>
      </c>
      <c r="F71" s="9">
        <v>26.51</v>
      </c>
      <c r="G71" s="10">
        <f>ROUND(E71*F71,2)</f>
        <v>4201.04</v>
      </c>
      <c r="H71" s="9">
        <v>158.47</v>
      </c>
      <c r="I71" s="20"/>
      <c r="J71" s="10">
        <f>ROUND(H71*I71,2)</f>
        <v>0</v>
      </c>
    </row>
    <row r="72" spans="1:10" x14ac:dyDescent="0.25">
      <c r="A72" s="11"/>
      <c r="B72" s="11"/>
      <c r="C72" s="11"/>
      <c r="D72" s="18" t="s">
        <v>134</v>
      </c>
      <c r="E72" s="12">
        <v>1</v>
      </c>
      <c r="F72" s="13">
        <f>SUM(G69:G71)</f>
        <v>7328.83</v>
      </c>
      <c r="G72" s="13">
        <f>ROUND(E72*F72,2)</f>
        <v>7328.83</v>
      </c>
      <c r="H72" s="12">
        <v>1</v>
      </c>
      <c r="I72" s="13">
        <f>SUM(J69:J71)</f>
        <v>0</v>
      </c>
      <c r="J72" s="13">
        <f>ROUND(H72*I72,2)</f>
        <v>0</v>
      </c>
    </row>
    <row r="73" spans="1:10" ht="0.95" customHeight="1" x14ac:dyDescent="0.25">
      <c r="A73" s="14"/>
      <c r="B73" s="14"/>
      <c r="C73" s="14"/>
      <c r="D73" s="19"/>
      <c r="E73" s="14"/>
      <c r="F73" s="14"/>
      <c r="G73" s="14"/>
      <c r="H73" s="14"/>
      <c r="I73" s="14"/>
      <c r="J73" s="14"/>
    </row>
    <row r="74" spans="1:10" x14ac:dyDescent="0.25">
      <c r="A74" s="4" t="s">
        <v>135</v>
      </c>
      <c r="B74" s="4" t="s">
        <v>9</v>
      </c>
      <c r="C74" s="4" t="s">
        <v>10</v>
      </c>
      <c r="D74" s="16" t="s">
        <v>136</v>
      </c>
      <c r="E74" s="5">
        <f t="shared" ref="E74:J74" si="15">E80</f>
        <v>1</v>
      </c>
      <c r="F74" s="6">
        <f t="shared" si="15"/>
        <v>12473.19</v>
      </c>
      <c r="G74" s="6">
        <f t="shared" si="15"/>
        <v>12473.19</v>
      </c>
      <c r="H74" s="5">
        <f t="shared" si="15"/>
        <v>1</v>
      </c>
      <c r="I74" s="6">
        <f t="shared" si="15"/>
        <v>0</v>
      </c>
      <c r="J74" s="6">
        <f t="shared" si="15"/>
        <v>0</v>
      </c>
    </row>
    <row r="75" spans="1:10" ht="22.5" x14ac:dyDescent="0.25">
      <c r="A75" s="7" t="s">
        <v>137</v>
      </c>
      <c r="B75" s="8" t="s">
        <v>13</v>
      </c>
      <c r="C75" s="8" t="s">
        <v>36</v>
      </c>
      <c r="D75" s="17" t="s">
        <v>138</v>
      </c>
      <c r="E75" s="9">
        <v>3</v>
      </c>
      <c r="F75" s="9">
        <v>484.33</v>
      </c>
      <c r="G75" s="10">
        <f t="shared" ref="G75:G80" si="16">ROUND(E75*F75,2)</f>
        <v>1452.99</v>
      </c>
      <c r="H75" s="9">
        <v>3</v>
      </c>
      <c r="I75" s="20"/>
      <c r="J75" s="10">
        <f t="shared" ref="J75:J80" si="17">ROUND(H75*I75,2)</f>
        <v>0</v>
      </c>
    </row>
    <row r="76" spans="1:10" x14ac:dyDescent="0.25">
      <c r="A76" s="7" t="s">
        <v>139</v>
      </c>
      <c r="B76" s="8" t="s">
        <v>13</v>
      </c>
      <c r="C76" s="8" t="s">
        <v>20</v>
      </c>
      <c r="D76" s="17" t="s">
        <v>140</v>
      </c>
      <c r="E76" s="9">
        <v>90</v>
      </c>
      <c r="F76" s="9">
        <v>3.92</v>
      </c>
      <c r="G76" s="10">
        <f t="shared" si="16"/>
        <v>352.8</v>
      </c>
      <c r="H76" s="9">
        <v>90</v>
      </c>
      <c r="I76" s="20"/>
      <c r="J76" s="10">
        <f t="shared" si="17"/>
        <v>0</v>
      </c>
    </row>
    <row r="77" spans="1:10" x14ac:dyDescent="0.25">
      <c r="A77" s="7" t="s">
        <v>141</v>
      </c>
      <c r="B77" s="8" t="s">
        <v>13</v>
      </c>
      <c r="C77" s="8" t="s">
        <v>36</v>
      </c>
      <c r="D77" s="17" t="s">
        <v>142</v>
      </c>
      <c r="E77" s="9">
        <v>2</v>
      </c>
      <c r="F77" s="9">
        <v>21</v>
      </c>
      <c r="G77" s="10">
        <f t="shared" si="16"/>
        <v>42</v>
      </c>
      <c r="H77" s="9">
        <v>2</v>
      </c>
      <c r="I77" s="20"/>
      <c r="J77" s="10">
        <f t="shared" si="17"/>
        <v>0</v>
      </c>
    </row>
    <row r="78" spans="1:10" x14ac:dyDescent="0.25">
      <c r="A78" s="7" t="s">
        <v>143</v>
      </c>
      <c r="B78" s="8" t="s">
        <v>13</v>
      </c>
      <c r="C78" s="8" t="s">
        <v>144</v>
      </c>
      <c r="D78" s="17" t="s">
        <v>145</v>
      </c>
      <c r="E78" s="9">
        <v>16</v>
      </c>
      <c r="F78" s="9">
        <v>428.4</v>
      </c>
      <c r="G78" s="10">
        <f t="shared" si="16"/>
        <v>6854.4</v>
      </c>
      <c r="H78" s="9">
        <v>16</v>
      </c>
      <c r="I78" s="20"/>
      <c r="J78" s="10">
        <f t="shared" si="17"/>
        <v>0</v>
      </c>
    </row>
    <row r="79" spans="1:10" ht="22.5" x14ac:dyDescent="0.25">
      <c r="A79" s="7" t="s">
        <v>146</v>
      </c>
      <c r="B79" s="8" t="s">
        <v>13</v>
      </c>
      <c r="C79" s="8" t="s">
        <v>20</v>
      </c>
      <c r="D79" s="17" t="s">
        <v>147</v>
      </c>
      <c r="E79" s="9">
        <v>90</v>
      </c>
      <c r="F79" s="9">
        <v>41.9</v>
      </c>
      <c r="G79" s="10">
        <f t="shared" si="16"/>
        <v>3771</v>
      </c>
      <c r="H79" s="9">
        <v>90</v>
      </c>
      <c r="I79" s="20"/>
      <c r="J79" s="10">
        <f t="shared" si="17"/>
        <v>0</v>
      </c>
    </row>
    <row r="80" spans="1:10" x14ac:dyDescent="0.25">
      <c r="A80" s="11"/>
      <c r="B80" s="11"/>
      <c r="C80" s="11"/>
      <c r="D80" s="18" t="s">
        <v>148</v>
      </c>
      <c r="E80" s="12">
        <v>1</v>
      </c>
      <c r="F80" s="13">
        <f>SUM(G75:G79)</f>
        <v>12473.19</v>
      </c>
      <c r="G80" s="13">
        <f t="shared" si="16"/>
        <v>12473.19</v>
      </c>
      <c r="H80" s="12">
        <v>1</v>
      </c>
      <c r="I80" s="13">
        <f>SUM(J75:J79)</f>
        <v>0</v>
      </c>
      <c r="J80" s="13">
        <f t="shared" si="17"/>
        <v>0</v>
      </c>
    </row>
    <row r="81" spans="1:10" ht="0.95" customHeight="1" x14ac:dyDescent="0.25">
      <c r="A81" s="14"/>
      <c r="B81" s="14"/>
      <c r="C81" s="14"/>
      <c r="D81" s="19"/>
      <c r="E81" s="14"/>
      <c r="F81" s="14"/>
      <c r="G81" s="14"/>
      <c r="H81" s="14"/>
      <c r="I81" s="14"/>
      <c r="J81" s="14"/>
    </row>
    <row r="82" spans="1:10" x14ac:dyDescent="0.25">
      <c r="A82" s="4" t="s">
        <v>149</v>
      </c>
      <c r="B82" s="4" t="s">
        <v>9</v>
      </c>
      <c r="C82" s="4" t="s">
        <v>10</v>
      </c>
      <c r="D82" s="16" t="s">
        <v>150</v>
      </c>
      <c r="E82" s="5">
        <f t="shared" ref="E82:J82" si="18">E84</f>
        <v>1</v>
      </c>
      <c r="F82" s="6">
        <f t="shared" si="18"/>
        <v>3342.11</v>
      </c>
      <c r="G82" s="6">
        <f t="shared" si="18"/>
        <v>3342.11</v>
      </c>
      <c r="H82" s="5">
        <f t="shared" si="18"/>
        <v>1</v>
      </c>
      <c r="I82" s="6">
        <f t="shared" si="18"/>
        <v>0</v>
      </c>
      <c r="J82" s="6">
        <f t="shared" si="18"/>
        <v>0</v>
      </c>
    </row>
    <row r="83" spans="1:10" x14ac:dyDescent="0.25">
      <c r="A83" s="7" t="s">
        <v>151</v>
      </c>
      <c r="B83" s="8" t="s">
        <v>13</v>
      </c>
      <c r="C83" s="8" t="s">
        <v>36</v>
      </c>
      <c r="D83" s="17" t="s">
        <v>152</v>
      </c>
      <c r="E83" s="9">
        <v>1</v>
      </c>
      <c r="F83" s="9">
        <v>3342.11</v>
      </c>
      <c r="G83" s="10">
        <f>ROUND(E83*F83,2)</f>
        <v>3342.11</v>
      </c>
      <c r="H83" s="9">
        <v>1</v>
      </c>
      <c r="I83" s="20"/>
      <c r="J83" s="10">
        <f>ROUND(H83*I83,2)</f>
        <v>0</v>
      </c>
    </row>
    <row r="84" spans="1:10" x14ac:dyDescent="0.25">
      <c r="A84" s="11"/>
      <c r="B84" s="11"/>
      <c r="C84" s="11"/>
      <c r="D84" s="18" t="s">
        <v>153</v>
      </c>
      <c r="E84" s="12">
        <v>1</v>
      </c>
      <c r="F84" s="13">
        <f>G83</f>
        <v>3342.11</v>
      </c>
      <c r="G84" s="13">
        <f>ROUND(E84*F84,2)</f>
        <v>3342.11</v>
      </c>
      <c r="H84" s="12">
        <v>1</v>
      </c>
      <c r="I84" s="13">
        <f>J83</f>
        <v>0</v>
      </c>
      <c r="J84" s="13">
        <f>ROUND(H84*I84,2)</f>
        <v>0</v>
      </c>
    </row>
    <row r="85" spans="1:10" ht="0.95" customHeight="1" x14ac:dyDescent="0.25">
      <c r="A85" s="14"/>
      <c r="B85" s="14"/>
      <c r="C85" s="14"/>
      <c r="D85" s="19"/>
      <c r="E85" s="14"/>
      <c r="F85" s="14"/>
      <c r="G85" s="14"/>
      <c r="H85" s="14"/>
      <c r="I85" s="14"/>
      <c r="J85" s="14"/>
    </row>
    <row r="86" spans="1:10" x14ac:dyDescent="0.25">
      <c r="A86" s="4" t="s">
        <v>154</v>
      </c>
      <c r="B86" s="4" t="s">
        <v>9</v>
      </c>
      <c r="C86" s="4" t="s">
        <v>10</v>
      </c>
      <c r="D86" s="16" t="s">
        <v>155</v>
      </c>
      <c r="E86" s="5">
        <f t="shared" ref="E86:J86" si="19">E95</f>
        <v>1</v>
      </c>
      <c r="F86" s="6">
        <f t="shared" si="19"/>
        <v>1653.55</v>
      </c>
      <c r="G86" s="6">
        <f t="shared" si="19"/>
        <v>1653.55</v>
      </c>
      <c r="H86" s="5">
        <f t="shared" si="19"/>
        <v>1</v>
      </c>
      <c r="I86" s="6">
        <f t="shared" si="19"/>
        <v>0</v>
      </c>
      <c r="J86" s="6">
        <f t="shared" si="19"/>
        <v>0</v>
      </c>
    </row>
    <row r="87" spans="1:10" x14ac:dyDescent="0.25">
      <c r="A87" s="7" t="s">
        <v>156</v>
      </c>
      <c r="B87" s="8" t="s">
        <v>13</v>
      </c>
      <c r="C87" s="8" t="s">
        <v>36</v>
      </c>
      <c r="D87" s="17" t="s">
        <v>157</v>
      </c>
      <c r="E87" s="9">
        <v>2</v>
      </c>
      <c r="F87" s="9">
        <v>527.27</v>
      </c>
      <c r="G87" s="10">
        <f t="shared" ref="G87:G95" si="20">ROUND(E87*F87,2)</f>
        <v>1054.54</v>
      </c>
      <c r="H87" s="9">
        <v>2</v>
      </c>
      <c r="I87" s="20"/>
      <c r="J87" s="10">
        <f t="shared" ref="J87:J95" si="21">ROUND(H87*I87,2)</f>
        <v>0</v>
      </c>
    </row>
    <row r="88" spans="1:10" ht="22.5" x14ac:dyDescent="0.25">
      <c r="A88" s="7" t="s">
        <v>158</v>
      </c>
      <c r="B88" s="8" t="s">
        <v>13</v>
      </c>
      <c r="C88" s="8" t="s">
        <v>36</v>
      </c>
      <c r="D88" s="17" t="s">
        <v>159</v>
      </c>
      <c r="E88" s="9">
        <v>1</v>
      </c>
      <c r="F88" s="9">
        <v>8.27</v>
      </c>
      <c r="G88" s="10">
        <f t="shared" si="20"/>
        <v>8.27</v>
      </c>
      <c r="H88" s="9">
        <v>1</v>
      </c>
      <c r="I88" s="20"/>
      <c r="J88" s="10">
        <f t="shared" si="21"/>
        <v>0</v>
      </c>
    </row>
    <row r="89" spans="1:10" x14ac:dyDescent="0.25">
      <c r="A89" s="7" t="s">
        <v>160</v>
      </c>
      <c r="B89" s="8" t="s">
        <v>13</v>
      </c>
      <c r="C89" s="8" t="s">
        <v>36</v>
      </c>
      <c r="D89" s="17" t="s">
        <v>161</v>
      </c>
      <c r="E89" s="9">
        <v>1</v>
      </c>
      <c r="F89" s="9">
        <v>26.69</v>
      </c>
      <c r="G89" s="10">
        <f t="shared" si="20"/>
        <v>26.69</v>
      </c>
      <c r="H89" s="9">
        <v>1</v>
      </c>
      <c r="I89" s="20"/>
      <c r="J89" s="10">
        <f t="shared" si="21"/>
        <v>0</v>
      </c>
    </row>
    <row r="90" spans="1:10" x14ac:dyDescent="0.25">
      <c r="A90" s="7" t="s">
        <v>162</v>
      </c>
      <c r="B90" s="8" t="s">
        <v>13</v>
      </c>
      <c r="C90" s="8" t="s">
        <v>36</v>
      </c>
      <c r="D90" s="17" t="s">
        <v>163</v>
      </c>
      <c r="E90" s="9">
        <v>1</v>
      </c>
      <c r="F90" s="9">
        <v>31.82</v>
      </c>
      <c r="G90" s="10">
        <f t="shared" si="20"/>
        <v>31.82</v>
      </c>
      <c r="H90" s="9">
        <v>1</v>
      </c>
      <c r="I90" s="20"/>
      <c r="J90" s="10">
        <f t="shared" si="21"/>
        <v>0</v>
      </c>
    </row>
    <row r="91" spans="1:10" ht="22.5" x14ac:dyDescent="0.25">
      <c r="A91" s="7" t="s">
        <v>164</v>
      </c>
      <c r="B91" s="8" t="s">
        <v>13</v>
      </c>
      <c r="C91" s="8" t="s">
        <v>36</v>
      </c>
      <c r="D91" s="17" t="s">
        <v>165</v>
      </c>
      <c r="E91" s="9">
        <v>1</v>
      </c>
      <c r="F91" s="9">
        <v>158.72</v>
      </c>
      <c r="G91" s="10">
        <f t="shared" si="20"/>
        <v>158.72</v>
      </c>
      <c r="H91" s="9">
        <v>1</v>
      </c>
      <c r="I91" s="20"/>
      <c r="J91" s="10">
        <f t="shared" si="21"/>
        <v>0</v>
      </c>
    </row>
    <row r="92" spans="1:10" ht="22.5" x14ac:dyDescent="0.25">
      <c r="A92" s="7" t="s">
        <v>166</v>
      </c>
      <c r="B92" s="8" t="s">
        <v>13</v>
      </c>
      <c r="C92" s="8" t="s">
        <v>36</v>
      </c>
      <c r="D92" s="17" t="s">
        <v>167</v>
      </c>
      <c r="E92" s="9">
        <v>1</v>
      </c>
      <c r="F92" s="9">
        <v>117.37</v>
      </c>
      <c r="G92" s="10">
        <f t="shared" si="20"/>
        <v>117.37</v>
      </c>
      <c r="H92" s="9">
        <v>1</v>
      </c>
      <c r="I92" s="20"/>
      <c r="J92" s="10">
        <f t="shared" si="21"/>
        <v>0</v>
      </c>
    </row>
    <row r="93" spans="1:10" x14ac:dyDescent="0.25">
      <c r="A93" s="7" t="s">
        <v>168</v>
      </c>
      <c r="B93" s="8" t="s">
        <v>13</v>
      </c>
      <c r="C93" s="8" t="s">
        <v>36</v>
      </c>
      <c r="D93" s="17" t="s">
        <v>169</v>
      </c>
      <c r="E93" s="9">
        <v>1</v>
      </c>
      <c r="F93" s="9">
        <v>17.22</v>
      </c>
      <c r="G93" s="10">
        <f t="shared" si="20"/>
        <v>17.22</v>
      </c>
      <c r="H93" s="9">
        <v>1</v>
      </c>
      <c r="I93" s="20"/>
      <c r="J93" s="10">
        <f t="shared" si="21"/>
        <v>0</v>
      </c>
    </row>
    <row r="94" spans="1:10" x14ac:dyDescent="0.25">
      <c r="A94" s="7" t="s">
        <v>170</v>
      </c>
      <c r="B94" s="8" t="s">
        <v>13</v>
      </c>
      <c r="C94" s="8" t="s">
        <v>36</v>
      </c>
      <c r="D94" s="17" t="s">
        <v>171</v>
      </c>
      <c r="E94" s="9">
        <v>1</v>
      </c>
      <c r="F94" s="9">
        <v>238.92</v>
      </c>
      <c r="G94" s="10">
        <f t="shared" si="20"/>
        <v>238.92</v>
      </c>
      <c r="H94" s="9">
        <v>1</v>
      </c>
      <c r="I94" s="20"/>
      <c r="J94" s="10">
        <f t="shared" si="21"/>
        <v>0</v>
      </c>
    </row>
    <row r="95" spans="1:10" x14ac:dyDescent="0.25">
      <c r="A95" s="11"/>
      <c r="B95" s="11"/>
      <c r="C95" s="11"/>
      <c r="D95" s="18" t="s">
        <v>172</v>
      </c>
      <c r="E95" s="12">
        <v>1</v>
      </c>
      <c r="F95" s="13">
        <f>SUM(G87:G94)</f>
        <v>1653.55</v>
      </c>
      <c r="G95" s="13">
        <f t="shared" si="20"/>
        <v>1653.55</v>
      </c>
      <c r="H95" s="12">
        <v>1</v>
      </c>
      <c r="I95" s="13">
        <f>SUM(J87:J94)</f>
        <v>0</v>
      </c>
      <c r="J95" s="13">
        <f t="shared" si="21"/>
        <v>0</v>
      </c>
    </row>
    <row r="96" spans="1:10" ht="0.95" customHeight="1" x14ac:dyDescent="0.25">
      <c r="A96" s="14"/>
      <c r="B96" s="14"/>
      <c r="C96" s="14"/>
      <c r="D96" s="19"/>
      <c r="E96" s="14"/>
      <c r="F96" s="14"/>
      <c r="G96" s="14"/>
      <c r="H96" s="14"/>
      <c r="I96" s="14"/>
      <c r="J96" s="14"/>
    </row>
    <row r="97" spans="1:10" x14ac:dyDescent="0.25">
      <c r="A97" s="11"/>
      <c r="B97" s="11"/>
      <c r="C97" s="11"/>
      <c r="D97" s="18"/>
    </row>
    <row r="98" spans="1:10" ht="0.95" customHeight="1" x14ac:dyDescent="0.25">
      <c r="A98" s="14"/>
      <c r="B98" s="14"/>
      <c r="C98" s="14"/>
      <c r="D98" s="19"/>
      <c r="E98" s="14"/>
      <c r="F98" s="14"/>
      <c r="G98" s="14"/>
      <c r="H98" s="14"/>
      <c r="I98" s="14"/>
      <c r="J98" s="14"/>
    </row>
    <row r="100" spans="1:10" ht="15.75" x14ac:dyDescent="0.25">
      <c r="A100" s="21"/>
      <c r="B100" s="21"/>
      <c r="C100" s="21"/>
      <c r="D100" s="26" t="s">
        <v>175</v>
      </c>
      <c r="E100" s="26">
        <v>1</v>
      </c>
      <c r="F100" s="28">
        <f>G4+G8+G28+G33+G50+G58+G68+G74+G82+G86</f>
        <v>98356.97</v>
      </c>
      <c r="G100" s="28">
        <f>ROUND(E100*F100,2)</f>
        <v>98356.97</v>
      </c>
      <c r="H100" s="26">
        <v>1</v>
      </c>
      <c r="I100" s="28">
        <f>J4+J8+J28+J33+J50+J58+J68+J74+J82+J86</f>
        <v>0</v>
      </c>
      <c r="J100" s="28">
        <f>ROUND(H100*I100,2)</f>
        <v>0</v>
      </c>
    </row>
    <row r="101" spans="1:10" ht="15.75" x14ac:dyDescent="0.25">
      <c r="A101" s="21"/>
      <c r="B101" s="21"/>
      <c r="C101" s="21"/>
      <c r="D101" s="24" t="s">
        <v>176</v>
      </c>
      <c r="E101" s="29">
        <v>0.13</v>
      </c>
      <c r="F101" s="21"/>
      <c r="G101" s="31">
        <f>E101*G100</f>
        <v>12786.41</v>
      </c>
      <c r="H101" s="36">
        <v>0</v>
      </c>
      <c r="I101" s="37"/>
      <c r="J101" s="38">
        <f>H101*J100</f>
        <v>0</v>
      </c>
    </row>
    <row r="102" spans="1:10" ht="15.75" x14ac:dyDescent="0.25">
      <c r="A102" s="21"/>
      <c r="B102" s="21"/>
      <c r="C102" s="21"/>
      <c r="D102" s="24" t="s">
        <v>177</v>
      </c>
      <c r="E102" s="29">
        <v>0.06</v>
      </c>
      <c r="F102" s="21"/>
      <c r="G102" s="31">
        <f>E102*G100</f>
        <v>5901.42</v>
      </c>
      <c r="H102" s="36">
        <v>0</v>
      </c>
      <c r="I102" s="37"/>
      <c r="J102" s="38">
        <f>H102*J100</f>
        <v>0</v>
      </c>
    </row>
    <row r="103" spans="1:10" ht="18.75" x14ac:dyDescent="0.3">
      <c r="A103" s="22"/>
      <c r="B103" s="22"/>
      <c r="C103" s="22"/>
      <c r="D103" s="27" t="s">
        <v>184</v>
      </c>
      <c r="E103" s="30"/>
      <c r="F103" s="22"/>
      <c r="G103" s="32">
        <f>G100+G101+G102</f>
        <v>117044.8</v>
      </c>
      <c r="H103" s="39"/>
      <c r="I103" s="40"/>
      <c r="J103" s="41">
        <f>J100+J101+J102</f>
        <v>0</v>
      </c>
    </row>
    <row r="104" spans="1:10" ht="15.75" x14ac:dyDescent="0.25">
      <c r="A104" s="22"/>
      <c r="B104" s="22"/>
      <c r="C104" s="22"/>
      <c r="D104" s="25" t="s">
        <v>178</v>
      </c>
      <c r="E104" s="29">
        <v>0.21</v>
      </c>
      <c r="F104" s="22"/>
      <c r="G104" s="31">
        <f>E104*G103</f>
        <v>24579.41</v>
      </c>
      <c r="H104" s="42"/>
      <c r="I104" s="43"/>
      <c r="J104" s="38">
        <f>J103*E104</f>
        <v>0</v>
      </c>
    </row>
    <row r="105" spans="1:10" ht="19.5" thickBot="1" x14ac:dyDescent="0.35">
      <c r="A105" s="22"/>
      <c r="B105" s="22"/>
      <c r="C105" s="22"/>
      <c r="D105" s="27" t="s">
        <v>185</v>
      </c>
      <c r="E105" s="23"/>
      <c r="F105" s="22"/>
      <c r="G105" s="32">
        <f>G103+G104</f>
        <v>141624.21</v>
      </c>
      <c r="H105" s="44"/>
      <c r="I105" s="45"/>
      <c r="J105" s="46">
        <f>J103+J104</f>
        <v>0</v>
      </c>
    </row>
    <row r="109" spans="1:10" x14ac:dyDescent="0.25">
      <c r="A109" s="33" t="s">
        <v>179</v>
      </c>
      <c r="B109" s="33"/>
      <c r="C109" s="33"/>
      <c r="D109" s="33"/>
      <c r="E109" s="33"/>
      <c r="F109" s="33"/>
      <c r="G109" s="33"/>
      <c r="H109" s="33"/>
      <c r="I109" s="33"/>
      <c r="J109" s="33"/>
    </row>
    <row r="110" spans="1:10" x14ac:dyDescent="0.25">
      <c r="A110" s="34" t="s">
        <v>180</v>
      </c>
      <c r="B110" s="33"/>
      <c r="C110" s="33"/>
      <c r="D110" s="33"/>
      <c r="E110" s="33"/>
      <c r="F110" s="33"/>
      <c r="G110" s="33"/>
      <c r="H110" s="33"/>
      <c r="I110" s="33"/>
      <c r="J110" s="33"/>
    </row>
    <row r="111" spans="1:10" x14ac:dyDescent="0.25">
      <c r="A111" s="34" t="s">
        <v>181</v>
      </c>
      <c r="B111" s="33"/>
      <c r="C111" s="33"/>
      <c r="D111" s="33"/>
      <c r="E111" s="33"/>
      <c r="F111" s="33"/>
      <c r="G111" s="33"/>
      <c r="H111" s="33"/>
      <c r="I111" s="33"/>
      <c r="J111" s="33"/>
    </row>
    <row r="112" spans="1:10" x14ac:dyDescent="0.25">
      <c r="A112" s="34" t="s">
        <v>182</v>
      </c>
      <c r="B112" s="33"/>
      <c r="C112" s="33"/>
      <c r="D112" s="33"/>
      <c r="E112" s="33"/>
      <c r="F112" s="33"/>
      <c r="G112" s="33"/>
      <c r="H112" s="33"/>
      <c r="I112" s="33"/>
      <c r="J112" s="33"/>
    </row>
    <row r="113" spans="1:10" x14ac:dyDescent="0.25">
      <c r="A113" s="34"/>
      <c r="B113" s="33"/>
      <c r="C113" s="33"/>
      <c r="D113" s="33"/>
      <c r="E113" s="33"/>
      <c r="F113" s="33"/>
      <c r="G113" s="33"/>
      <c r="H113" s="33"/>
      <c r="I113" s="33"/>
      <c r="J113" s="33"/>
    </row>
    <row r="114" spans="1:10" x14ac:dyDescent="0.25">
      <c r="A114" s="34"/>
      <c r="B114" s="33"/>
      <c r="C114" s="33"/>
      <c r="D114" s="33"/>
      <c r="E114" s="33"/>
      <c r="F114" s="33"/>
      <c r="G114" s="33"/>
      <c r="H114" s="33"/>
      <c r="I114" s="33"/>
      <c r="J114" s="33"/>
    </row>
    <row r="115" spans="1:10" x14ac:dyDescent="0.25">
      <c r="A115" s="35" t="s">
        <v>183</v>
      </c>
      <c r="B115" s="33"/>
      <c r="C115" s="33"/>
      <c r="D115" s="33"/>
      <c r="E115" s="33"/>
      <c r="F115" s="33"/>
      <c r="G115" s="33"/>
      <c r="H115" s="33"/>
      <c r="I115" s="33"/>
      <c r="J115" s="33"/>
    </row>
    <row r="116" spans="1:10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</row>
  </sheetData>
  <sheetProtection algorithmName="SHA-512" hashValue="u1DfIOxyypAbKflDt1YoXuOSHP9sMaLLgXu2V+7A5Kkalg1xvE+y2MaMGrIzU4WaRf4FRWMRpPWuM80t1PKkEA==" saltValue="BljoVfbACaXK7NgrQzLbHA==" spinCount="100000" sheet="1" objects="1" scenarios="1"/>
  <mergeCells count="2">
    <mergeCell ref="E2:G2"/>
    <mergeCell ref="H2:J2"/>
  </mergeCells>
  <dataValidations count="3">
    <dataValidation type="list" allowBlank="1" showInputMessage="1" showErrorMessage="1" sqref="B4:B98" xr:uid="{7E425669-95EA-4AE7-B3F9-4847983D463D}">
      <formula1>"Capítulo,Partida,Mano de obra,Maquinaria,Material,Otros,Tarea,"</formula1>
    </dataValidation>
    <dataValidation type="decimal" operator="greaterThanOrEqual" allowBlank="1" showInputMessage="1" showErrorMessage="1" sqref="P106" xr:uid="{6E9BE2E0-4470-452D-BEAD-CF42CE0DE97F}">
      <formula1>F5</formula1>
    </dataValidation>
    <dataValidation type="decimal" operator="lessThanOrEqual" allowBlank="1" showInputMessage="1" showErrorMessage="1" errorTitle="ERROR" error="El precio tiene que ser menor o igual al del proyecto" sqref="I5 I9:I25 I29:I30 I34:I47 I51:I55 I59:I65 I69:I71 I75:I79 I83 I87:I94" xr:uid="{AA53F161-B4C9-4708-BD89-21D78B41AD52}">
      <formula1>F5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Cañete Mora, Francisco José</cp:lastModifiedBy>
  <dcterms:created xsi:type="dcterms:W3CDTF">2022-08-08T09:04:54Z</dcterms:created>
  <dcterms:modified xsi:type="dcterms:W3CDTF">2022-11-17T09:26:19Z</dcterms:modified>
</cp:coreProperties>
</file>